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omments8.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1.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12.xml" ContentType="application/vnd.openxmlformats-officedocument.spreadsheetml.comments+xml"/>
  <Override PartName="/xl/drawings/drawing17.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kankyo-s-01\環境情報\エコエネルギー普及推進課\16　環境保全行動計画・自動車使用管理計画\令和６年度\00　様式\20240410時点（自動車の数式誤り修正）\"/>
    </mc:Choice>
  </mc:AlternateContent>
  <xr:revisionPtr revIDLastSave="0" documentId="13_ncr:1_{6898D9A7-0D8C-4710-97A0-F4B6E88BD020}" xr6:coauthVersionLast="47" xr6:coauthVersionMax="47" xr10:uidLastSave="{00000000-0000-0000-0000-000000000000}"/>
  <bookViews>
    <workbookView xWindow="-120" yWindow="-120" windowWidth="29040" windowHeight="15840" tabRatio="930" xr2:uid="{00000000-000D-0000-FFFF-FFFF00000000}"/>
  </bookViews>
  <sheets>
    <sheet name="計画提出書" sheetId="1" r:id="rId1"/>
    <sheet name="（別添）計画書" sheetId="2" r:id="rId2"/>
    <sheet name="（別紙１）原油換算シート【計画用】" sheetId="6" r:id="rId3"/>
    <sheet name="（別紙２）二酸化炭素排出量計算シート【計画用】" sheetId="7" r:id="rId4"/>
    <sheet name="（別紙３）設備概要報告シート" sheetId="10" r:id="rId5"/>
    <sheet name="報告提出書【1年目】" sheetId="11" r:id="rId6"/>
    <sheet name="（別添）報告書【1年目報告用】" sheetId="12" r:id="rId7"/>
    <sheet name="（別紙１）原油換算シート【1年目報告用】" sheetId="13" r:id="rId8"/>
    <sheet name="（別紙２）二酸化炭素排出量計算シート【1年目報告用】" sheetId="14" r:id="rId9"/>
    <sheet name="報告提出書【2年目】" sheetId="15" r:id="rId10"/>
    <sheet name="（別添）報告書【2年目報告用】" sheetId="16" r:id="rId11"/>
    <sheet name="（別紙１）原油換算シート【2年目報告用】" sheetId="17" r:id="rId12"/>
    <sheet name="（別紙２）二酸化炭素排出量計算シート【2年目報告用】" sheetId="18" r:id="rId13"/>
    <sheet name="報告提出書【3年目】" sheetId="19" r:id="rId14"/>
    <sheet name="（別添）報告書【3年目報告用】" sheetId="20" r:id="rId15"/>
    <sheet name="（別紙１）原油換算シート【3年目報告用】" sheetId="21" r:id="rId16"/>
    <sheet name="（別紙２）二酸化炭素排出量計算シート【3年目報告用】" sheetId="22" r:id="rId17"/>
  </sheets>
  <externalReferences>
    <externalReference r:id="rId18"/>
  </externalReferences>
  <definedNames>
    <definedName name="_Fill" hidden="1">[1]昨年!$B$2:$J$2</definedName>
    <definedName name="HTML_CodePage" hidden="1">932</definedName>
    <definedName name="HTML_Control" hidden="1">{"'第２表'!$W$27:$AA$68"}</definedName>
    <definedName name="HTML_Description" hidden="1">""</definedName>
    <definedName name="HTML_Email" hidden="1">""</definedName>
    <definedName name="HTML_Header" hidden="1">"第１表印刷用"</definedName>
    <definedName name="HTML_LastUpdate" hidden="1">"平成 11/08/04 (水)"</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"N:\速報作業中\MyHTMLg.htm"</definedName>
    <definedName name="HTML_PathTemplate" hidden="1">"N:\速報作業中\MyHTMLg.htm"</definedName>
    <definedName name="HTML_Title" hidden="1">"10FYｿｸﾎｰ"</definedName>
    <definedName name="pps推移" hidden="1">{"'第２表'!$W$27:$AA$68"}</definedName>
    <definedName name="_xlnm.Print_Area" localSheetId="7">'（別紙１）原油換算シート【1年目報告用】'!$B$5:$AJ$67</definedName>
    <definedName name="_xlnm.Print_Area" localSheetId="11">'（別紙１）原油換算シート【2年目報告用】'!$B$5:$AJ$67</definedName>
    <definedName name="_xlnm.Print_Area" localSheetId="15">'（別紙１）原油換算シート【3年目報告用】'!$B$5:$AJ$66</definedName>
    <definedName name="_xlnm.Print_Area" localSheetId="2">'（別紙１）原油換算シート【計画用】'!$B$5:$AJ$67</definedName>
    <definedName name="_xlnm.Print_Area" localSheetId="8">'（別紙２）二酸化炭素排出量計算シート【1年目報告用】'!$B$5:$AJ$130</definedName>
    <definedName name="_xlnm.Print_Area" localSheetId="12">'（別紙２）二酸化炭素排出量計算シート【2年目報告用】'!$B$5:$AJ$130</definedName>
    <definedName name="_xlnm.Print_Area" localSheetId="16">'（別紙２）二酸化炭素排出量計算シート【3年目報告用】'!$B$5:$AJ$130</definedName>
    <definedName name="_xlnm.Print_Area" localSheetId="3">'（別紙２）二酸化炭素排出量計算シート【計画用】'!$B$5:$AJ$130</definedName>
    <definedName name="_xlnm.Print_Area" localSheetId="4">'（別紙３）設備概要報告シート'!$B$7:$AJ$306</definedName>
    <definedName name="_xlnm.Print_Area" localSheetId="1">'（別添）計画書'!$B$5:$AJ$178</definedName>
    <definedName name="_xlnm.Print_Area" localSheetId="6">'（別添）報告書【1年目報告用】'!$B$6:$AJ$179</definedName>
    <definedName name="_xlnm.Print_Area" localSheetId="10">'（別添）報告書【2年目報告用】'!$B$6:$AJ$179</definedName>
    <definedName name="_xlnm.Print_Area" localSheetId="14">'（別添）報告書【3年目報告用】'!$B$6:$AJ$179</definedName>
    <definedName name="_xlnm.Print_Area" localSheetId="0">計画提出書!$B$6:$AJ$117</definedName>
    <definedName name="_xlnm.Print_Area" localSheetId="5">報告提出書【1年目】!$B$7:$AJ$66</definedName>
    <definedName name="_xlnm.Print_Area" localSheetId="9">報告提出書【2年目】!$B$7:$AJ$66</definedName>
    <definedName name="_xlnm.Print_Area" localSheetId="13">報告提出書【3年目】!$B$7:$AJ$67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3" i="6" l="1"/>
  <c r="AC28" i="18" l="1"/>
  <c r="AC28" i="22"/>
  <c r="AC30" i="22"/>
  <c r="U28" i="22"/>
  <c r="U28" i="18"/>
  <c r="U28" i="14"/>
  <c r="U26" i="14"/>
  <c r="H28" i="7" l="1"/>
  <c r="AC28" i="7" s="1"/>
  <c r="F30" i="21"/>
  <c r="F28" i="21"/>
  <c r="F31" i="22" s="1"/>
  <c r="U34" i="22"/>
  <c r="F35" i="22"/>
  <c r="F33" i="22"/>
  <c r="U34" i="18"/>
  <c r="U32" i="18"/>
  <c r="U30" i="18"/>
  <c r="F35" i="18"/>
  <c r="F33" i="18"/>
  <c r="F31" i="18"/>
  <c r="S121" i="14"/>
  <c r="S119" i="14"/>
  <c r="S116" i="14"/>
  <c r="S115" i="14"/>
  <c r="S114" i="14"/>
  <c r="S113" i="14"/>
  <c r="S112" i="14"/>
  <c r="S111" i="14"/>
  <c r="S110" i="14"/>
  <c r="S109" i="14"/>
  <c r="S108" i="14"/>
  <c r="S105" i="14"/>
  <c r="S104" i="14"/>
  <c r="S103" i="14"/>
  <c r="S102" i="14"/>
  <c r="S101" i="14"/>
  <c r="S100" i="14"/>
  <c r="S99" i="14"/>
  <c r="S98" i="14"/>
  <c r="S97" i="14"/>
  <c r="S96" i="14"/>
  <c r="S95" i="14"/>
  <c r="S94" i="14"/>
  <c r="S93" i="14"/>
  <c r="S92" i="14"/>
  <c r="S91" i="14"/>
  <c r="S90" i="14"/>
  <c r="S89" i="14"/>
  <c r="S88" i="14"/>
  <c r="S87" i="14"/>
  <c r="S79" i="14"/>
  <c r="S77" i="14"/>
  <c r="S75" i="14"/>
  <c r="U49" i="14"/>
  <c r="O49" i="14"/>
  <c r="U47" i="14"/>
  <c r="O47" i="14"/>
  <c r="U45" i="14"/>
  <c r="O45" i="14"/>
  <c r="U42" i="14"/>
  <c r="O42" i="14"/>
  <c r="O26" i="14"/>
  <c r="U24" i="14"/>
  <c r="O24" i="14"/>
  <c r="U22" i="14"/>
  <c r="O22" i="14"/>
  <c r="U20" i="14"/>
  <c r="O20" i="14"/>
  <c r="U18" i="14"/>
  <c r="O18" i="14"/>
  <c r="AA117" i="22" l="1"/>
  <c r="AA106" i="22"/>
  <c r="F32" i="21" l="1"/>
  <c r="H32" i="21" s="1"/>
  <c r="S30" i="21"/>
  <c r="U32" i="22" s="1"/>
  <c r="S28" i="21"/>
  <c r="U30" i="22" s="1"/>
  <c r="F32" i="17"/>
  <c r="S32" i="17" s="1"/>
  <c r="AD33" i="17"/>
  <c r="AD35" i="17"/>
  <c r="F30" i="17"/>
  <c r="H30" i="17" s="1"/>
  <c r="F28" i="17"/>
  <c r="D36" i="13"/>
  <c r="D36" i="17" s="1"/>
  <c r="D39" i="18" s="1"/>
  <c r="F32" i="13"/>
  <c r="AD35" i="21"/>
  <c r="AR5" i="21"/>
  <c r="AR4" i="21"/>
  <c r="AR3" i="21"/>
  <c r="AR2" i="21"/>
  <c r="AA119" i="14"/>
  <c r="AA121" i="18"/>
  <c r="AA119" i="18"/>
  <c r="AA117" i="18"/>
  <c r="AA106" i="18"/>
  <c r="AR5" i="17"/>
  <c r="AR4" i="17"/>
  <c r="AR5" i="13"/>
  <c r="AR3" i="17"/>
  <c r="AR2" i="17"/>
  <c r="AR2" i="13"/>
  <c r="AR3" i="13"/>
  <c r="AR4" i="13"/>
  <c r="S30" i="17"/>
  <c r="S28" i="17"/>
  <c r="S28" i="13"/>
  <c r="H28" i="17"/>
  <c r="H28" i="13"/>
  <c r="AA20" i="16"/>
  <c r="W22" i="16"/>
  <c r="P22" i="16"/>
  <c r="U16" i="15"/>
  <c r="AD29" i="6"/>
  <c r="AD17" i="6"/>
  <c r="L28" i="11"/>
  <c r="H28" i="6"/>
  <c r="U41" i="11"/>
  <c r="S36" i="17" l="1"/>
  <c r="U38" i="18" s="1"/>
  <c r="D36" i="21"/>
  <c r="S32" i="21"/>
  <c r="H30" i="21"/>
  <c r="H28" i="21"/>
  <c r="AD46" i="17"/>
  <c r="H32" i="17"/>
  <c r="H36" i="17"/>
  <c r="F30" i="13"/>
  <c r="S30" i="13" s="1"/>
  <c r="S36" i="13"/>
  <c r="S32" i="13"/>
  <c r="F28" i="13"/>
  <c r="AG89" i="12"/>
  <c r="AC89" i="12"/>
  <c r="S28" i="6"/>
  <c r="S36" i="6"/>
  <c r="AA111" i="18"/>
  <c r="AA79" i="18"/>
  <c r="S102" i="18"/>
  <c r="S101" i="18"/>
  <c r="H38" i="22"/>
  <c r="AC38" i="22" s="1"/>
  <c r="H36" i="22"/>
  <c r="AC36" i="22" s="1"/>
  <c r="H34" i="22"/>
  <c r="H32" i="22"/>
  <c r="H30" i="22"/>
  <c r="AC34" i="22"/>
  <c r="AC32" i="22"/>
  <c r="AD44" i="21"/>
  <c r="AD42" i="21"/>
  <c r="AD40" i="21"/>
  <c r="AD37" i="21"/>
  <c r="AD33" i="21"/>
  <c r="AD31" i="21"/>
  <c r="AD29" i="21"/>
  <c r="AD27" i="21"/>
  <c r="P35" i="21"/>
  <c r="P33" i="21"/>
  <c r="P31" i="21"/>
  <c r="P29" i="21"/>
  <c r="P27" i="21"/>
  <c r="H38" i="18"/>
  <c r="H36" i="18"/>
  <c r="AC36" i="18" s="1"/>
  <c r="H34" i="18"/>
  <c r="H32" i="18"/>
  <c r="H30" i="18"/>
  <c r="H28" i="18"/>
  <c r="U41" i="15"/>
  <c r="U42" i="11"/>
  <c r="P35" i="17"/>
  <c r="P33" i="17"/>
  <c r="P31" i="17"/>
  <c r="P29" i="17"/>
  <c r="P27" i="17"/>
  <c r="S36" i="21" l="1"/>
  <c r="U38" i="22" s="1"/>
  <c r="D39" i="22"/>
  <c r="H36" i="21"/>
  <c r="H36" i="13"/>
  <c r="H32" i="13"/>
  <c r="H30" i="13"/>
  <c r="P286" i="10"/>
  <c r="P226" i="10"/>
  <c r="P224" i="10"/>
  <c r="P166" i="10"/>
  <c r="P106" i="10"/>
  <c r="P104" i="10"/>
  <c r="H36" i="6"/>
  <c r="H227" i="10" s="1"/>
  <c r="H32" i="6"/>
  <c r="S227" i="10"/>
  <c r="H38" i="14"/>
  <c r="H36" i="14"/>
  <c r="AC36" i="14" s="1"/>
  <c r="F35" i="14"/>
  <c r="H34" i="14"/>
  <c r="H32" i="14"/>
  <c r="F31" i="14"/>
  <c r="H30" i="14"/>
  <c r="H28" i="14"/>
  <c r="AC28" i="14" s="1"/>
  <c r="D39" i="14"/>
  <c r="F33" i="14"/>
  <c r="P27" i="13"/>
  <c r="P35" i="13"/>
  <c r="P33" i="13"/>
  <c r="P31" i="13"/>
  <c r="P29" i="13"/>
  <c r="P25" i="13"/>
  <c r="AD280" i="10"/>
  <c r="D287" i="10"/>
  <c r="F283" i="10"/>
  <c r="F281" i="10"/>
  <c r="F279" i="10"/>
  <c r="P284" i="10"/>
  <c r="P282" i="10"/>
  <c r="P280" i="10"/>
  <c r="P278" i="10"/>
  <c r="D227" i="10"/>
  <c r="AD282" i="10"/>
  <c r="P222" i="10"/>
  <c r="P220" i="10"/>
  <c r="P218" i="10"/>
  <c r="F223" i="10"/>
  <c r="F221" i="10"/>
  <c r="F219" i="10"/>
  <c r="AD220" i="10"/>
  <c r="AD222" i="10"/>
  <c r="H107" i="10" l="1"/>
  <c r="H47" i="10"/>
  <c r="H167" i="10"/>
  <c r="S167" i="10"/>
  <c r="S107" i="10"/>
  <c r="AC38" i="18"/>
  <c r="U38" i="7"/>
  <c r="S287" i="10"/>
  <c r="S47" i="10"/>
  <c r="H287" i="10"/>
  <c r="U38" i="14"/>
  <c r="AC38" i="14" s="1"/>
  <c r="H223" i="10"/>
  <c r="H283" i="10"/>
  <c r="AD164" i="10"/>
  <c r="AD162" i="10"/>
  <c r="AD160" i="10"/>
  <c r="P164" i="10"/>
  <c r="P162" i="10"/>
  <c r="P160" i="10"/>
  <c r="P158" i="10"/>
  <c r="D167" i="10"/>
  <c r="H163" i="10"/>
  <c r="F163" i="10"/>
  <c r="F161" i="10"/>
  <c r="F159" i="10"/>
  <c r="D107" i="10"/>
  <c r="D47" i="10" l="1"/>
  <c r="F39" i="10"/>
  <c r="AD46" i="10"/>
  <c r="F103" i="10"/>
  <c r="F101" i="10"/>
  <c r="F99" i="10"/>
  <c r="H103" i="10"/>
  <c r="P102" i="10"/>
  <c r="P100" i="10"/>
  <c r="P98" i="10"/>
  <c r="AD102" i="10"/>
  <c r="AD100" i="10"/>
  <c r="AD44" i="10"/>
  <c r="AD40" i="10"/>
  <c r="P46" i="10"/>
  <c r="P44" i="10"/>
  <c r="P42" i="10"/>
  <c r="P40" i="10" l="1"/>
  <c r="P38" i="10"/>
  <c r="AD38" i="10" s="1"/>
  <c r="P36" i="10"/>
  <c r="H43" i="10"/>
  <c r="F43" i="10"/>
  <c r="F41" i="10"/>
  <c r="P34" i="10"/>
  <c r="P32" i="10"/>
  <c r="P30" i="10"/>
  <c r="P28" i="10"/>
  <c r="P26" i="10"/>
  <c r="S32" i="6" l="1"/>
  <c r="S30" i="6"/>
  <c r="H30" i="6"/>
  <c r="AD31" i="6"/>
  <c r="D39" i="7"/>
  <c r="AC34" i="18" l="1"/>
  <c r="S283" i="10"/>
  <c r="U34" i="14"/>
  <c r="S223" i="10"/>
  <c r="S163" i="10"/>
  <c r="S103" i="10"/>
  <c r="S43" i="10"/>
  <c r="H219" i="10"/>
  <c r="H279" i="10"/>
  <c r="H159" i="10"/>
  <c r="H99" i="10"/>
  <c r="H39" i="10"/>
  <c r="AC30" i="18"/>
  <c r="S219" i="10"/>
  <c r="S279" i="10"/>
  <c r="U30" i="14"/>
  <c r="S159" i="10"/>
  <c r="S99" i="10"/>
  <c r="S39" i="10"/>
  <c r="H281" i="10"/>
  <c r="H221" i="10"/>
  <c r="H161" i="10"/>
  <c r="H101" i="10"/>
  <c r="H41" i="10"/>
  <c r="AC32" i="18"/>
  <c r="S281" i="10"/>
  <c r="U32" i="14"/>
  <c r="S221" i="10"/>
  <c r="S161" i="10"/>
  <c r="S101" i="10"/>
  <c r="S41" i="10"/>
  <c r="F35" i="7"/>
  <c r="H38" i="7" l="1"/>
  <c r="AC38" i="7" s="1"/>
  <c r="H36" i="7"/>
  <c r="AC36" i="7" s="1"/>
  <c r="U32" i="7"/>
  <c r="F31" i="7"/>
  <c r="H30" i="7"/>
  <c r="AC30" i="7" s="1"/>
  <c r="U34" i="7"/>
  <c r="U30" i="7" l="1"/>
  <c r="F33" i="7" l="1"/>
  <c r="AD35" i="6" l="1"/>
  <c r="AD33" i="6"/>
  <c r="AD27" i="6"/>
  <c r="AD25" i="6"/>
  <c r="AD23" i="6"/>
  <c r="AD21" i="6"/>
  <c r="AD19" i="6"/>
  <c r="AD15" i="6"/>
  <c r="P15" i="21"/>
  <c r="P17" i="21"/>
  <c r="P19" i="21"/>
  <c r="P21" i="21"/>
  <c r="P23" i="21"/>
  <c r="P15" i="17"/>
  <c r="P17" i="17"/>
  <c r="P19" i="17"/>
  <c r="P21" i="17"/>
  <c r="P23" i="17"/>
  <c r="P15" i="13"/>
  <c r="P17" i="13"/>
  <c r="P19" i="13"/>
  <c r="P21" i="13"/>
  <c r="P23" i="13"/>
  <c r="P40" i="21"/>
  <c r="P42" i="21"/>
  <c r="P44" i="21"/>
  <c r="P40" i="17"/>
  <c r="P42" i="17"/>
  <c r="P44" i="17"/>
  <c r="P40" i="13"/>
  <c r="P42" i="13"/>
  <c r="P44" i="13"/>
  <c r="H32" i="7" l="1"/>
  <c r="AA10" i="11" l="1"/>
  <c r="D23" i="2" l="1"/>
  <c r="P23" i="2"/>
  <c r="AD37" i="1"/>
  <c r="G23" i="2"/>
  <c r="J23" i="2"/>
  <c r="S23" i="2"/>
  <c r="V23" i="2"/>
  <c r="S27" i="2"/>
  <c r="W27" i="2"/>
  <c r="S30" i="2"/>
  <c r="W30" i="2"/>
  <c r="S33" i="2"/>
  <c r="W33" i="2"/>
  <c r="S36" i="2"/>
  <c r="W36" i="2"/>
  <c r="S39" i="2"/>
  <c r="W39" i="2"/>
  <c r="S42" i="2"/>
  <c r="W42" i="2"/>
  <c r="Y66" i="2"/>
  <c r="AC66" i="2"/>
  <c r="AG66" i="2"/>
  <c r="D9" i="6"/>
  <c r="G9" i="6"/>
  <c r="J9" i="6"/>
  <c r="P9" i="6"/>
  <c r="S9" i="6"/>
  <c r="V9" i="6"/>
  <c r="D11" i="6"/>
  <c r="H12" i="6" s="1"/>
  <c r="G11" i="6"/>
  <c r="J11" i="6"/>
  <c r="P11" i="6"/>
  <c r="S11" i="6"/>
  <c r="V11" i="6"/>
  <c r="AD37" i="6"/>
  <c r="AD40" i="6"/>
  <c r="AD42" i="6"/>
  <c r="AD44" i="6"/>
  <c r="D9" i="7"/>
  <c r="G9" i="7"/>
  <c r="J9" i="7"/>
  <c r="P9" i="7"/>
  <c r="S9" i="7"/>
  <c r="V9" i="7"/>
  <c r="D14" i="7"/>
  <c r="H15" i="7" s="1"/>
  <c r="G14" i="7"/>
  <c r="J14" i="7"/>
  <c r="P14" i="7"/>
  <c r="S14" i="7"/>
  <c r="V14" i="7"/>
  <c r="H18" i="7"/>
  <c r="AC18" i="7" s="1"/>
  <c r="H20" i="7"/>
  <c r="AC20" i="7" s="1"/>
  <c r="H22" i="7"/>
  <c r="AC22" i="7" s="1"/>
  <c r="H24" i="7"/>
  <c r="AC24" i="7" s="1"/>
  <c r="H26" i="7"/>
  <c r="AC26" i="7" s="1"/>
  <c r="AC32" i="7"/>
  <c r="H34" i="7"/>
  <c r="AC34" i="7" s="1"/>
  <c r="H42" i="7"/>
  <c r="AC42" i="7" s="1"/>
  <c r="H45" i="7"/>
  <c r="AC45" i="7" s="1"/>
  <c r="H47" i="7"/>
  <c r="AC47" i="7" s="1"/>
  <c r="H49" i="7"/>
  <c r="AC49" i="7" s="1"/>
  <c r="D71" i="7"/>
  <c r="G71" i="7"/>
  <c r="J71" i="7"/>
  <c r="P71" i="7"/>
  <c r="S71" i="7"/>
  <c r="V71" i="7"/>
  <c r="AA75" i="7"/>
  <c r="L37" i="1" s="1"/>
  <c r="AA77" i="7"/>
  <c r="R34" i="1" s="1"/>
  <c r="AA79" i="7"/>
  <c r="X34" i="1" s="1"/>
  <c r="D83" i="7"/>
  <c r="G83" i="7"/>
  <c r="J83" i="7"/>
  <c r="P83" i="7"/>
  <c r="S83" i="7"/>
  <c r="V83" i="7"/>
  <c r="AA87" i="7"/>
  <c r="AA88" i="7"/>
  <c r="AA89" i="7"/>
  <c r="AA90" i="7"/>
  <c r="AA91" i="7"/>
  <c r="AA92" i="7"/>
  <c r="AA93" i="7"/>
  <c r="AA94" i="7"/>
  <c r="AA95" i="7"/>
  <c r="AA96" i="7"/>
  <c r="AA97" i="7"/>
  <c r="AA98" i="7"/>
  <c r="AA99" i="7"/>
  <c r="AA100" i="7"/>
  <c r="AA101" i="7"/>
  <c r="AA102" i="7"/>
  <c r="AA103" i="7"/>
  <c r="AA104" i="7"/>
  <c r="AA105" i="7"/>
  <c r="AA108" i="7"/>
  <c r="AA109" i="7"/>
  <c r="AA110" i="7"/>
  <c r="AA111" i="7"/>
  <c r="AA112" i="7"/>
  <c r="AA113" i="7"/>
  <c r="AA114" i="7"/>
  <c r="AA115" i="7"/>
  <c r="AA116" i="7"/>
  <c r="AA119" i="7"/>
  <c r="X37" i="1" s="1"/>
  <c r="H24" i="10"/>
  <c r="AD26" i="10"/>
  <c r="AD28" i="10"/>
  <c r="AD30" i="10"/>
  <c r="AD32" i="10"/>
  <c r="AD34" i="10"/>
  <c r="AD36" i="10"/>
  <c r="AD42" i="10"/>
  <c r="H84" i="10"/>
  <c r="P86" i="10"/>
  <c r="AD86" i="10"/>
  <c r="P88" i="10"/>
  <c r="AD88" i="10"/>
  <c r="P90" i="10"/>
  <c r="AD90" i="10"/>
  <c r="P92" i="10"/>
  <c r="AD92" i="10"/>
  <c r="P94" i="10"/>
  <c r="AD94" i="10"/>
  <c r="P96" i="10"/>
  <c r="AD96" i="10"/>
  <c r="AD98" i="10"/>
  <c r="AD104" i="10"/>
  <c r="AD106" i="10"/>
  <c r="H144" i="10"/>
  <c r="P146" i="10"/>
  <c r="AD146" i="10"/>
  <c r="P148" i="10"/>
  <c r="AD148" i="10"/>
  <c r="P150" i="10"/>
  <c r="AD150" i="10"/>
  <c r="P152" i="10"/>
  <c r="AD152" i="10"/>
  <c r="P154" i="10"/>
  <c r="AD154" i="10"/>
  <c r="P156" i="10"/>
  <c r="AD156" i="10"/>
  <c r="AD158" i="10"/>
  <c r="AD166" i="10"/>
  <c r="H204" i="10"/>
  <c r="P206" i="10"/>
  <c r="AD206" i="10"/>
  <c r="P208" i="10"/>
  <c r="AD208" i="10"/>
  <c r="P210" i="10"/>
  <c r="AD210" i="10"/>
  <c r="P212" i="10"/>
  <c r="AD212" i="10"/>
  <c r="P214" i="10"/>
  <c r="AD214" i="10"/>
  <c r="P216" i="10"/>
  <c r="AD216" i="10"/>
  <c r="AD218" i="10"/>
  <c r="AD224" i="10"/>
  <c r="AD226" i="10"/>
  <c r="H264" i="10"/>
  <c r="P266" i="10"/>
  <c r="AD266" i="10"/>
  <c r="P268" i="10"/>
  <c r="AD268" i="10"/>
  <c r="P270" i="10"/>
  <c r="AD270" i="10"/>
  <c r="P272" i="10"/>
  <c r="AD272" i="10"/>
  <c r="P274" i="10"/>
  <c r="AD274" i="10"/>
  <c r="P276" i="10"/>
  <c r="AD276" i="10"/>
  <c r="AD278" i="10"/>
  <c r="AD284" i="10"/>
  <c r="AD286" i="10"/>
  <c r="V13" i="11"/>
  <c r="V13" i="15" s="1"/>
  <c r="V13" i="19" s="1"/>
  <c r="U14" i="11"/>
  <c r="U14" i="15" s="1"/>
  <c r="U14" i="19" s="1"/>
  <c r="U16" i="11"/>
  <c r="U16" i="19" s="1"/>
  <c r="U18" i="11"/>
  <c r="U18" i="15" s="1"/>
  <c r="U18" i="19" s="1"/>
  <c r="N26" i="11"/>
  <c r="Q26" i="11"/>
  <c r="T26" i="11"/>
  <c r="AA26" i="11"/>
  <c r="AD26" i="11"/>
  <c r="AG26" i="11"/>
  <c r="L28" i="15"/>
  <c r="L28" i="19" s="1"/>
  <c r="L30" i="11"/>
  <c r="L30" i="15" s="1"/>
  <c r="L30" i="19" s="1"/>
  <c r="L32" i="11"/>
  <c r="L32" i="15" s="1"/>
  <c r="L32" i="19" s="1"/>
  <c r="AB32" i="11"/>
  <c r="U40" i="11"/>
  <c r="U40" i="15" s="1"/>
  <c r="U40" i="19" s="1"/>
  <c r="U41" i="19"/>
  <c r="U42" i="15"/>
  <c r="U42" i="19" s="1"/>
  <c r="AC42" i="11"/>
  <c r="AC42" i="15" s="1"/>
  <c r="AC42" i="19" s="1"/>
  <c r="U43" i="11"/>
  <c r="U43" i="15" s="1"/>
  <c r="U43" i="19" s="1"/>
  <c r="P48" i="11"/>
  <c r="S48" i="11"/>
  <c r="V48" i="11"/>
  <c r="AA48" i="11"/>
  <c r="AD48" i="11"/>
  <c r="AG48" i="11"/>
  <c r="D14" i="12"/>
  <c r="G14" i="12"/>
  <c r="J14" i="12"/>
  <c r="P14" i="12"/>
  <c r="S14" i="12"/>
  <c r="V14" i="12"/>
  <c r="D16" i="12"/>
  <c r="G16" i="12"/>
  <c r="J16" i="12"/>
  <c r="P16" i="12"/>
  <c r="S16" i="12"/>
  <c r="V16" i="12"/>
  <c r="P17" i="12"/>
  <c r="W17" i="12"/>
  <c r="AD17" i="12"/>
  <c r="B20" i="12"/>
  <c r="B20" i="16" s="1"/>
  <c r="B20" i="20" s="1"/>
  <c r="B50" i="20" s="1"/>
  <c r="J20" i="12"/>
  <c r="N20" i="12"/>
  <c r="N20" i="16" s="1"/>
  <c r="T20" i="12"/>
  <c r="V20" i="12" s="1"/>
  <c r="K50" i="12" s="1"/>
  <c r="J22" i="12"/>
  <c r="P22" i="12" s="1"/>
  <c r="B23" i="12"/>
  <c r="B23" i="16" s="1"/>
  <c r="J23" i="12"/>
  <c r="J23" i="16" s="1"/>
  <c r="N23" i="12"/>
  <c r="T23" i="12"/>
  <c r="V23" i="12" s="1"/>
  <c r="K52" i="12" s="1"/>
  <c r="J25" i="12"/>
  <c r="B26" i="12"/>
  <c r="B26" i="16" s="1"/>
  <c r="J26" i="12"/>
  <c r="J26" i="16" s="1"/>
  <c r="J26" i="20" s="1"/>
  <c r="N26" i="12"/>
  <c r="N26" i="16" s="1"/>
  <c r="N26" i="20" s="1"/>
  <c r="J28" i="12"/>
  <c r="J28" i="16" s="1"/>
  <c r="W28" i="16" s="1"/>
  <c r="B29" i="12"/>
  <c r="B56" i="12" s="1"/>
  <c r="J29" i="12"/>
  <c r="T29" i="12" s="1"/>
  <c r="V29" i="12" s="1"/>
  <c r="K56" i="12" s="1"/>
  <c r="N29" i="12"/>
  <c r="N29" i="16" s="1"/>
  <c r="N29" i="20" s="1"/>
  <c r="J31" i="12"/>
  <c r="P31" i="12" s="1"/>
  <c r="B32" i="12"/>
  <c r="B58" i="12" s="1"/>
  <c r="J32" i="12"/>
  <c r="N32" i="12"/>
  <c r="N32" i="16" s="1"/>
  <c r="T32" i="12"/>
  <c r="V32" i="12" s="1"/>
  <c r="K58" i="12" s="1"/>
  <c r="J34" i="12"/>
  <c r="J34" i="16" s="1"/>
  <c r="P34" i="16" s="1"/>
  <c r="B35" i="12"/>
  <c r="B35" i="16" s="1"/>
  <c r="J35" i="12"/>
  <c r="J35" i="16" s="1"/>
  <c r="J35" i="20" s="1"/>
  <c r="N35" i="12"/>
  <c r="T35" i="12"/>
  <c r="V35" i="12" s="1"/>
  <c r="K60" i="12" s="1"/>
  <c r="J37" i="12"/>
  <c r="P37" i="12"/>
  <c r="O67" i="12"/>
  <c r="Y67" i="12"/>
  <c r="AC67" i="12"/>
  <c r="AG67" i="12"/>
  <c r="B69" i="12"/>
  <c r="B69" i="16" s="1"/>
  <c r="B69" i="20" s="1"/>
  <c r="E69" i="12"/>
  <c r="E69" i="16" s="1"/>
  <c r="E69" i="20" s="1"/>
  <c r="Y69" i="12"/>
  <c r="Y69" i="16" s="1"/>
  <c r="AC69" i="12"/>
  <c r="AG69" i="12"/>
  <c r="AG69" i="16" s="1"/>
  <c r="AG69" i="20" s="1"/>
  <c r="E71" i="12"/>
  <c r="E71" i="16" s="1"/>
  <c r="E71" i="20" s="1"/>
  <c r="Y71" i="12"/>
  <c r="AC71" i="12"/>
  <c r="AC71" i="16" s="1"/>
  <c r="AC71" i="20" s="1"/>
  <c r="AG71" i="12"/>
  <c r="AG71" i="16" s="1"/>
  <c r="AG71" i="20" s="1"/>
  <c r="E73" i="12"/>
  <c r="E73" i="16" s="1"/>
  <c r="E73" i="20" s="1"/>
  <c r="Y73" i="12"/>
  <c r="AC73" i="12"/>
  <c r="AC73" i="16" s="1"/>
  <c r="AC73" i="20" s="1"/>
  <c r="AG73" i="12"/>
  <c r="AG73" i="16" s="1"/>
  <c r="E75" i="12"/>
  <c r="E75" i="16" s="1"/>
  <c r="E75" i="20" s="1"/>
  <c r="Y75" i="12"/>
  <c r="AC75" i="12"/>
  <c r="AC75" i="16" s="1"/>
  <c r="AC75" i="20" s="1"/>
  <c r="AG75" i="12"/>
  <c r="AG75" i="16" s="1"/>
  <c r="AG75" i="20" s="1"/>
  <c r="B77" i="12"/>
  <c r="B77" i="16" s="1"/>
  <c r="B77" i="20" s="1"/>
  <c r="E77" i="12"/>
  <c r="Y77" i="12"/>
  <c r="AC77" i="12"/>
  <c r="AC77" i="16" s="1"/>
  <c r="AG77" i="12"/>
  <c r="AG77" i="16" s="1"/>
  <c r="AG77" i="20" s="1"/>
  <c r="E79" i="12"/>
  <c r="E79" i="16" s="1"/>
  <c r="E79" i="20" s="1"/>
  <c r="Y79" i="12"/>
  <c r="AC79" i="12"/>
  <c r="AC79" i="16" s="1"/>
  <c r="AC79" i="20" s="1"/>
  <c r="AG79" i="12"/>
  <c r="AG79" i="16" s="1"/>
  <c r="AG79" i="20" s="1"/>
  <c r="E81" i="12"/>
  <c r="Y81" i="12"/>
  <c r="Y81" i="16" s="1"/>
  <c r="Y81" i="20" s="1"/>
  <c r="AC81" i="12"/>
  <c r="AC81" i="16" s="1"/>
  <c r="AC81" i="20" s="1"/>
  <c r="AG81" i="12"/>
  <c r="AG81" i="16" s="1"/>
  <c r="AG81" i="20" s="1"/>
  <c r="E83" i="12"/>
  <c r="E83" i="16" s="1"/>
  <c r="E83" i="20" s="1"/>
  <c r="Y83" i="12"/>
  <c r="Y83" i="16" s="1"/>
  <c r="Y83" i="20" s="1"/>
  <c r="AC83" i="12"/>
  <c r="AC83" i="16" s="1"/>
  <c r="AC83" i="20" s="1"/>
  <c r="AG83" i="12"/>
  <c r="AG83" i="16" s="1"/>
  <c r="AG83" i="20" s="1"/>
  <c r="B85" i="12"/>
  <c r="E85" i="12"/>
  <c r="E85" i="16" s="1"/>
  <c r="E85" i="20" s="1"/>
  <c r="Y85" i="12"/>
  <c r="Y85" i="16" s="1"/>
  <c r="Y85" i="20" s="1"/>
  <c r="AC85" i="12"/>
  <c r="AC85" i="16" s="1"/>
  <c r="AC85" i="20" s="1"/>
  <c r="AG85" i="12"/>
  <c r="E87" i="12"/>
  <c r="Y87" i="12"/>
  <c r="Y87" i="16" s="1"/>
  <c r="Y87" i="20" s="1"/>
  <c r="AC87" i="12"/>
  <c r="AC87" i="16" s="1"/>
  <c r="AC87" i="20" s="1"/>
  <c r="AG87" i="12"/>
  <c r="AG87" i="16" s="1"/>
  <c r="AG87" i="20" s="1"/>
  <c r="E89" i="12"/>
  <c r="Y89" i="12"/>
  <c r="Y89" i="16" s="1"/>
  <c r="Y89" i="20" s="1"/>
  <c r="AC89" i="16"/>
  <c r="AC89" i="20" s="1"/>
  <c r="AG89" i="16"/>
  <c r="AG89" i="20" s="1"/>
  <c r="E91" i="12"/>
  <c r="E91" i="16" s="1"/>
  <c r="E91" i="20" s="1"/>
  <c r="Y91" i="12"/>
  <c r="Y91" i="16"/>
  <c r="Y91" i="20" s="1"/>
  <c r="AC91" i="12"/>
  <c r="AC91" i="16" s="1"/>
  <c r="AC91" i="20" s="1"/>
  <c r="AG91" i="12"/>
  <c r="AG91" i="16" s="1"/>
  <c r="AG91" i="20" s="1"/>
  <c r="B93" i="12"/>
  <c r="B93" i="16" s="1"/>
  <c r="B93" i="20" s="1"/>
  <c r="E93" i="12"/>
  <c r="E93" i="16" s="1"/>
  <c r="E93" i="20" s="1"/>
  <c r="Y93" i="12"/>
  <c r="Y93" i="16"/>
  <c r="Y93" i="20" s="1"/>
  <c r="AC93" i="12"/>
  <c r="AC93" i="16" s="1"/>
  <c r="AC93" i="20" s="1"/>
  <c r="AG93" i="12"/>
  <c r="E95" i="12"/>
  <c r="E95" i="16" s="1"/>
  <c r="E95" i="20" s="1"/>
  <c r="Y95" i="12"/>
  <c r="Y95" i="16" s="1"/>
  <c r="Y95" i="20" s="1"/>
  <c r="AC95" i="12"/>
  <c r="AG95" i="12"/>
  <c r="AG95" i="16" s="1"/>
  <c r="AG95" i="20" s="1"/>
  <c r="E97" i="12"/>
  <c r="E97" i="16" s="1"/>
  <c r="E97" i="20" s="1"/>
  <c r="Y97" i="12"/>
  <c r="Y97" i="16" s="1"/>
  <c r="Y97" i="20" s="1"/>
  <c r="AC97" i="12"/>
  <c r="AC97" i="16" s="1"/>
  <c r="AC97" i="20" s="1"/>
  <c r="AG97" i="12"/>
  <c r="AG97" i="16" s="1"/>
  <c r="AG97" i="20" s="1"/>
  <c r="E99" i="12"/>
  <c r="E99" i="16" s="1"/>
  <c r="E99" i="20" s="1"/>
  <c r="Y99" i="12"/>
  <c r="Y99" i="16" s="1"/>
  <c r="Y99" i="20" s="1"/>
  <c r="AC99" i="12"/>
  <c r="AC99" i="16" s="1"/>
  <c r="AC99" i="20" s="1"/>
  <c r="AG99" i="12"/>
  <c r="B101" i="12"/>
  <c r="B101" i="16" s="1"/>
  <c r="B101" i="20" s="1"/>
  <c r="E101" i="12"/>
  <c r="E101" i="16" s="1"/>
  <c r="E101" i="20" s="1"/>
  <c r="Y101" i="12"/>
  <c r="AC101" i="12"/>
  <c r="AC101" i="16" s="1"/>
  <c r="AG101" i="12"/>
  <c r="AG101" i="16" s="1"/>
  <c r="AG101" i="20" s="1"/>
  <c r="E103" i="12"/>
  <c r="E103" i="16" s="1"/>
  <c r="E103" i="20" s="1"/>
  <c r="Y103" i="12"/>
  <c r="Y103" i="16" s="1"/>
  <c r="Y103" i="20" s="1"/>
  <c r="AC103" i="12"/>
  <c r="AG103" i="12"/>
  <c r="AG103" i="16" s="1"/>
  <c r="E105" i="12"/>
  <c r="E105" i="16" s="1"/>
  <c r="E105" i="20" s="1"/>
  <c r="Y105" i="12"/>
  <c r="AC105" i="12"/>
  <c r="AG105" i="12"/>
  <c r="AG105" i="16" s="1"/>
  <c r="AG105" i="20" s="1"/>
  <c r="E107" i="12"/>
  <c r="E107" i="16" s="1"/>
  <c r="E107" i="20" s="1"/>
  <c r="Y107" i="12"/>
  <c r="AC107" i="12"/>
  <c r="AC107" i="16" s="1"/>
  <c r="AC107" i="20" s="1"/>
  <c r="AG107" i="12"/>
  <c r="AG107" i="16" s="1"/>
  <c r="AG107" i="20" s="1"/>
  <c r="B109" i="12"/>
  <c r="B109" i="16" s="1"/>
  <c r="B109" i="20" s="1"/>
  <c r="E109" i="12"/>
  <c r="Y109" i="12"/>
  <c r="Y109" i="16" s="1"/>
  <c r="Y109" i="20" s="1"/>
  <c r="AC109" i="12"/>
  <c r="AC109" i="16" s="1"/>
  <c r="AC109" i="20" s="1"/>
  <c r="AG109" i="12"/>
  <c r="AG109" i="16" s="1"/>
  <c r="AG109" i="20" s="1"/>
  <c r="E111" i="12"/>
  <c r="E111" i="16" s="1"/>
  <c r="E111" i="20" s="1"/>
  <c r="Y111" i="12"/>
  <c r="Y111" i="16" s="1"/>
  <c r="AC111" i="12"/>
  <c r="AC111" i="16" s="1"/>
  <c r="AC111" i="20" s="1"/>
  <c r="AG111" i="12"/>
  <c r="AG111" i="16" s="1"/>
  <c r="AG111" i="20" s="1"/>
  <c r="E113" i="12"/>
  <c r="E113" i="16" s="1"/>
  <c r="E113" i="20" s="1"/>
  <c r="Y113" i="12"/>
  <c r="AC113" i="12"/>
  <c r="AC113" i="16" s="1"/>
  <c r="AC113" i="20" s="1"/>
  <c r="AG113" i="12"/>
  <c r="AG113" i="16" s="1"/>
  <c r="AG113" i="20" s="1"/>
  <c r="E115" i="12"/>
  <c r="E115" i="16" s="1"/>
  <c r="E115" i="20" s="1"/>
  <c r="Y115" i="12"/>
  <c r="Y115" i="16" s="1"/>
  <c r="Y115" i="20" s="1"/>
  <c r="AC115" i="12"/>
  <c r="AC115" i="16" s="1"/>
  <c r="AC115" i="20" s="1"/>
  <c r="AG115" i="12"/>
  <c r="AG115" i="16" s="1"/>
  <c r="AG115" i="20" s="1"/>
  <c r="D9" i="13"/>
  <c r="G9" i="13"/>
  <c r="J9" i="13"/>
  <c r="P9" i="13"/>
  <c r="S9" i="13"/>
  <c r="V9" i="13"/>
  <c r="D11" i="13"/>
  <c r="H12" i="13" s="1"/>
  <c r="G11" i="13"/>
  <c r="J11" i="13"/>
  <c r="P11" i="13"/>
  <c r="S11" i="13"/>
  <c r="V11" i="13"/>
  <c r="W15" i="13"/>
  <c r="AD15" i="13"/>
  <c r="P37" i="13"/>
  <c r="W37" i="13"/>
  <c r="AD40" i="13"/>
  <c r="D9" i="14"/>
  <c r="G9" i="14"/>
  <c r="J9" i="14"/>
  <c r="P9" i="14"/>
  <c r="S9" i="14"/>
  <c r="V9" i="14"/>
  <c r="D14" i="14"/>
  <c r="G14" i="14"/>
  <c r="J14" i="14"/>
  <c r="P14" i="14"/>
  <c r="S14" i="14"/>
  <c r="V14" i="14"/>
  <c r="H18" i="14"/>
  <c r="H20" i="14"/>
  <c r="H22" i="14"/>
  <c r="AC22" i="14" s="1"/>
  <c r="H24" i="14"/>
  <c r="AC24" i="14" s="1"/>
  <c r="H26" i="14"/>
  <c r="AC26" i="14" s="1"/>
  <c r="AC30" i="14"/>
  <c r="AC32" i="14"/>
  <c r="AC34" i="14"/>
  <c r="H42" i="14"/>
  <c r="H45" i="14"/>
  <c r="H47" i="14"/>
  <c r="AC47" i="14" s="1"/>
  <c r="H49" i="14"/>
  <c r="AC49" i="14" s="1"/>
  <c r="D71" i="14"/>
  <c r="G71" i="14"/>
  <c r="J71" i="14"/>
  <c r="P71" i="14"/>
  <c r="S71" i="14"/>
  <c r="V71" i="14"/>
  <c r="AA75" i="14"/>
  <c r="L38" i="11" s="1"/>
  <c r="AA77" i="14"/>
  <c r="R35" i="11" s="1"/>
  <c r="AA79" i="14"/>
  <c r="X35" i="11" s="1"/>
  <c r="D83" i="14"/>
  <c r="G83" i="14"/>
  <c r="J83" i="14"/>
  <c r="P83" i="14"/>
  <c r="S83" i="14"/>
  <c r="V83" i="14"/>
  <c r="AA87" i="14"/>
  <c r="AA88" i="14"/>
  <c r="AA89" i="14"/>
  <c r="AA90" i="14"/>
  <c r="AA91" i="14"/>
  <c r="AA92" i="14"/>
  <c r="AA93" i="14"/>
  <c r="AA94" i="14"/>
  <c r="AA95" i="14"/>
  <c r="AA96" i="14"/>
  <c r="AA97" i="14"/>
  <c r="AA98" i="14"/>
  <c r="AA99" i="14"/>
  <c r="AA100" i="14"/>
  <c r="AA101" i="14"/>
  <c r="AA102" i="14"/>
  <c r="AA103" i="14"/>
  <c r="AA104" i="14"/>
  <c r="AA105" i="14"/>
  <c r="AA108" i="14"/>
  <c r="AA109" i="14"/>
  <c r="AA110" i="14"/>
  <c r="AA111" i="14"/>
  <c r="AA112" i="14"/>
  <c r="AA113" i="14"/>
  <c r="AA114" i="14"/>
  <c r="AA115" i="14"/>
  <c r="AA116" i="14"/>
  <c r="X38" i="11"/>
  <c r="AA121" i="14"/>
  <c r="AD38" i="11" s="1"/>
  <c r="AA10" i="15"/>
  <c r="N26" i="15"/>
  <c r="Q26" i="15"/>
  <c r="T26" i="15"/>
  <c r="AA26" i="15"/>
  <c r="AD26" i="15"/>
  <c r="AG26" i="15"/>
  <c r="P48" i="15"/>
  <c r="S48" i="15"/>
  <c r="V48" i="15"/>
  <c r="AA48" i="15"/>
  <c r="AD48" i="15"/>
  <c r="AG48" i="15"/>
  <c r="D14" i="16"/>
  <c r="G14" i="16"/>
  <c r="J14" i="16"/>
  <c r="P14" i="16"/>
  <c r="S14" i="16"/>
  <c r="V14" i="16"/>
  <c r="D16" i="16"/>
  <c r="G16" i="16"/>
  <c r="J16" i="16"/>
  <c r="P16" i="16"/>
  <c r="S16" i="16"/>
  <c r="V16" i="16"/>
  <c r="P17" i="16"/>
  <c r="W17" i="16"/>
  <c r="AD17" i="16"/>
  <c r="J20" i="16"/>
  <c r="J20" i="20" s="1"/>
  <c r="N20" i="20"/>
  <c r="P20" i="16"/>
  <c r="P20" i="20" s="1"/>
  <c r="N23" i="16"/>
  <c r="N23" i="20" s="1"/>
  <c r="P23" i="16"/>
  <c r="P23" i="20" s="1"/>
  <c r="B54" i="16"/>
  <c r="P26" i="16"/>
  <c r="P26" i="20" s="1"/>
  <c r="AA26" i="16"/>
  <c r="AC26" i="16" s="1"/>
  <c r="K54" i="16" s="1"/>
  <c r="B29" i="16"/>
  <c r="B56" i="16" s="1"/>
  <c r="J29" i="16"/>
  <c r="J29" i="20" s="1"/>
  <c r="P29" i="16"/>
  <c r="J31" i="16"/>
  <c r="W31" i="16" s="1"/>
  <c r="J32" i="16"/>
  <c r="J32" i="20" s="1"/>
  <c r="N32" i="20"/>
  <c r="P32" i="16"/>
  <c r="P32" i="20" s="1"/>
  <c r="N35" i="16"/>
  <c r="N35" i="20" s="1"/>
  <c r="P35" i="16"/>
  <c r="AA35" i="16"/>
  <c r="AC35" i="16" s="1"/>
  <c r="K60" i="16" s="1"/>
  <c r="J37" i="16"/>
  <c r="O67" i="16"/>
  <c r="Y67" i="16"/>
  <c r="AC67" i="16"/>
  <c r="AG67" i="16"/>
  <c r="AC69" i="16"/>
  <c r="AC69" i="20" s="1"/>
  <c r="Y71" i="16"/>
  <c r="Y71" i="20" s="1"/>
  <c r="Y73" i="16"/>
  <c r="Y73" i="20" s="1"/>
  <c r="Y75" i="16"/>
  <c r="Y75" i="20" s="1"/>
  <c r="E77" i="16"/>
  <c r="E77" i="20" s="1"/>
  <c r="Y77" i="16"/>
  <c r="Y77" i="20" s="1"/>
  <c r="Y79" i="16"/>
  <c r="Y79" i="20" s="1"/>
  <c r="E81" i="16"/>
  <c r="E81" i="20" s="1"/>
  <c r="B85" i="16"/>
  <c r="B85" i="20" s="1"/>
  <c r="AG85" i="16"/>
  <c r="AG85" i="20" s="1"/>
  <c r="E87" i="16"/>
  <c r="E87" i="20" s="1"/>
  <c r="E89" i="16"/>
  <c r="E89" i="20" s="1"/>
  <c r="AG93" i="16"/>
  <c r="AG93" i="20" s="1"/>
  <c r="AC95" i="16"/>
  <c r="AC95" i="20" s="1"/>
  <c r="AG99" i="16"/>
  <c r="AG99" i="20" s="1"/>
  <c r="Y101" i="16"/>
  <c r="Y101" i="20" s="1"/>
  <c r="AC103" i="16"/>
  <c r="AC103" i="20" s="1"/>
  <c r="Y105" i="16"/>
  <c r="Y105" i="20" s="1"/>
  <c r="AC105" i="16"/>
  <c r="AC105" i="20" s="1"/>
  <c r="Y107" i="16"/>
  <c r="Y107" i="20" s="1"/>
  <c r="E109" i="16"/>
  <c r="E109" i="20" s="1"/>
  <c r="Y111" i="20"/>
  <c r="Y113" i="16"/>
  <c r="Y113" i="20" s="1"/>
  <c r="D9" i="17"/>
  <c r="G9" i="17"/>
  <c r="J9" i="17"/>
  <c r="P9" i="17"/>
  <c r="S9" i="17"/>
  <c r="V9" i="17"/>
  <c r="D11" i="17"/>
  <c r="H12" i="17" s="1"/>
  <c r="G11" i="17"/>
  <c r="J11" i="17"/>
  <c r="P11" i="17"/>
  <c r="S11" i="17"/>
  <c r="V11" i="17"/>
  <c r="W15" i="17"/>
  <c r="AD19" i="17" s="1"/>
  <c r="P25" i="17"/>
  <c r="AD25" i="17" s="1"/>
  <c r="P37" i="17"/>
  <c r="AD37" i="17" s="1"/>
  <c r="W37" i="17"/>
  <c r="D9" i="18"/>
  <c r="G9" i="18"/>
  <c r="J9" i="18"/>
  <c r="P9" i="18"/>
  <c r="S9" i="18"/>
  <c r="V9" i="18"/>
  <c r="D14" i="18"/>
  <c r="H15" i="18" s="1"/>
  <c r="G14" i="18"/>
  <c r="J14" i="18"/>
  <c r="P14" i="18"/>
  <c r="S14" i="18"/>
  <c r="V14" i="18"/>
  <c r="H18" i="18"/>
  <c r="AC18" i="18" s="1"/>
  <c r="O18" i="18"/>
  <c r="U18" i="18"/>
  <c r="H20" i="18"/>
  <c r="AC20" i="18" s="1"/>
  <c r="O20" i="18"/>
  <c r="U20" i="18"/>
  <c r="H22" i="18"/>
  <c r="AC22" i="18" s="1"/>
  <c r="O22" i="18"/>
  <c r="U22" i="18"/>
  <c r="H24" i="18"/>
  <c r="AC24" i="18" s="1"/>
  <c r="O24" i="18"/>
  <c r="U24" i="18"/>
  <c r="H26" i="18"/>
  <c r="AC26" i="18" s="1"/>
  <c r="O26" i="18"/>
  <c r="U26" i="18"/>
  <c r="H42" i="18"/>
  <c r="AC42" i="18" s="1"/>
  <c r="O42" i="18"/>
  <c r="U42" i="18"/>
  <c r="H45" i="18"/>
  <c r="AC45" i="18" s="1"/>
  <c r="O45" i="18"/>
  <c r="U45" i="18"/>
  <c r="H47" i="18"/>
  <c r="AC47" i="18" s="1"/>
  <c r="O47" i="18"/>
  <c r="U47" i="18"/>
  <c r="H49" i="18"/>
  <c r="AC49" i="18" s="1"/>
  <c r="O49" i="18"/>
  <c r="U49" i="18"/>
  <c r="D71" i="18"/>
  <c r="G71" i="18"/>
  <c r="J71" i="18"/>
  <c r="P71" i="18"/>
  <c r="S71" i="18"/>
  <c r="V71" i="18"/>
  <c r="S75" i="18"/>
  <c r="AA75" i="18"/>
  <c r="L38" i="15" s="1"/>
  <c r="S77" i="18"/>
  <c r="AA77" i="18"/>
  <c r="R35" i="15" s="1"/>
  <c r="S79" i="18"/>
  <c r="X35" i="15"/>
  <c r="D83" i="18"/>
  <c r="G83" i="18"/>
  <c r="J83" i="18"/>
  <c r="P83" i="18"/>
  <c r="S83" i="18"/>
  <c r="V83" i="18"/>
  <c r="S87" i="18"/>
  <c r="AA87" i="18" s="1"/>
  <c r="S88" i="18"/>
  <c r="AA88" i="18" s="1"/>
  <c r="S89" i="18"/>
  <c r="AA89" i="18" s="1"/>
  <c r="S90" i="18"/>
  <c r="AA90" i="18" s="1"/>
  <c r="S91" i="18"/>
  <c r="AA91" i="18" s="1"/>
  <c r="S92" i="18"/>
  <c r="AA92" i="18" s="1"/>
  <c r="S93" i="18"/>
  <c r="AA93" i="18" s="1"/>
  <c r="S94" i="18"/>
  <c r="AA94" i="18" s="1"/>
  <c r="S95" i="18"/>
  <c r="AA95" i="18" s="1"/>
  <c r="S96" i="18"/>
  <c r="AA96" i="18" s="1"/>
  <c r="S97" i="18"/>
  <c r="AA97" i="18" s="1"/>
  <c r="S98" i="18"/>
  <c r="AA98" i="18" s="1"/>
  <c r="S99" i="18"/>
  <c r="AA99" i="18" s="1"/>
  <c r="S100" i="18"/>
  <c r="AA100" i="18" s="1"/>
  <c r="AA101" i="18"/>
  <c r="AA102" i="18"/>
  <c r="S103" i="18"/>
  <c r="AA103" i="18" s="1"/>
  <c r="S104" i="18"/>
  <c r="AA104" i="18" s="1"/>
  <c r="S105" i="18"/>
  <c r="AA105" i="18" s="1"/>
  <c r="S108" i="18"/>
  <c r="AA108" i="18"/>
  <c r="S109" i="18"/>
  <c r="AA109" i="18"/>
  <c r="S110" i="18"/>
  <c r="AA110" i="18"/>
  <c r="S111" i="18"/>
  <c r="S112" i="18"/>
  <c r="AA112" i="18"/>
  <c r="S113" i="18"/>
  <c r="AA113" i="18"/>
  <c r="S114" i="18"/>
  <c r="AA114" i="18"/>
  <c r="S115" i="18"/>
  <c r="AA115" i="18"/>
  <c r="S116" i="18"/>
  <c r="AA116" i="18"/>
  <c r="S119" i="18"/>
  <c r="X38" i="15"/>
  <c r="S121" i="18"/>
  <c r="AD38" i="15"/>
  <c r="AA10" i="19"/>
  <c r="N26" i="19"/>
  <c r="Q26" i="19"/>
  <c r="T26" i="19"/>
  <c r="AA26" i="19"/>
  <c r="AD26" i="19"/>
  <c r="AG26" i="19"/>
  <c r="P48" i="19"/>
  <c r="S48" i="19"/>
  <c r="V48" i="19"/>
  <c r="AA48" i="19"/>
  <c r="AD48" i="19"/>
  <c r="AG48" i="19"/>
  <c r="D14" i="20"/>
  <c r="G14" i="20"/>
  <c r="J14" i="20"/>
  <c r="P14" i="20"/>
  <c r="S14" i="20"/>
  <c r="V14" i="20"/>
  <c r="D16" i="20"/>
  <c r="G16" i="20"/>
  <c r="J16" i="20"/>
  <c r="P16" i="20"/>
  <c r="S16" i="20"/>
  <c r="V16" i="20"/>
  <c r="P17" i="20"/>
  <c r="W17" i="20"/>
  <c r="AD17" i="20"/>
  <c r="W20" i="20"/>
  <c r="AH20" i="20"/>
  <c r="AJ20" i="20" s="1"/>
  <c r="K50" i="20" s="1"/>
  <c r="W23" i="20"/>
  <c r="AH23" i="20"/>
  <c r="AJ23" i="20" s="1"/>
  <c r="K52" i="20" s="1"/>
  <c r="B26" i="20"/>
  <c r="B54" i="20" s="1"/>
  <c r="W26" i="20"/>
  <c r="AH26" i="20"/>
  <c r="AJ26" i="20" s="1"/>
  <c r="K54" i="20" s="1"/>
  <c r="B29" i="20"/>
  <c r="B56" i="20" s="1"/>
  <c r="W29" i="20"/>
  <c r="AH29" i="20"/>
  <c r="AJ29" i="20" s="1"/>
  <c r="K56" i="20" s="1"/>
  <c r="W32" i="20"/>
  <c r="AH32" i="20"/>
  <c r="AJ32" i="20" s="1"/>
  <c r="K58" i="20" s="1"/>
  <c r="W35" i="20"/>
  <c r="AA35" i="20"/>
  <c r="AC35" i="20" s="1"/>
  <c r="AH35" i="20"/>
  <c r="AJ35" i="20" s="1"/>
  <c r="K60" i="20" s="1"/>
  <c r="O67" i="20"/>
  <c r="Y67" i="20"/>
  <c r="AC67" i="20"/>
  <c r="AG67" i="20"/>
  <c r="Y69" i="20"/>
  <c r="AG73" i="20"/>
  <c r="AC77" i="20"/>
  <c r="AC101" i="20"/>
  <c r="AG103" i="20"/>
  <c r="D9" i="21"/>
  <c r="G9" i="21"/>
  <c r="J9" i="21"/>
  <c r="P9" i="21"/>
  <c r="S9" i="21"/>
  <c r="V9" i="21"/>
  <c r="D11" i="21"/>
  <c r="H12" i="21" s="1"/>
  <c r="G11" i="21"/>
  <c r="J11" i="21"/>
  <c r="P11" i="21"/>
  <c r="S11" i="21"/>
  <c r="V11" i="21"/>
  <c r="W15" i="21"/>
  <c r="AD15" i="21"/>
  <c r="AD17" i="21"/>
  <c r="AD19" i="21"/>
  <c r="AD21" i="21"/>
  <c r="AD23" i="21"/>
  <c r="P25" i="21"/>
  <c r="AD25" i="21"/>
  <c r="P37" i="21"/>
  <c r="W37" i="21"/>
  <c r="D9" i="22"/>
  <c r="G9" i="22"/>
  <c r="J9" i="22"/>
  <c r="P9" i="22"/>
  <c r="S9" i="22"/>
  <c r="V9" i="22"/>
  <c r="D14" i="22"/>
  <c r="H15" i="22" s="1"/>
  <c r="G14" i="22"/>
  <c r="J14" i="22"/>
  <c r="P14" i="22"/>
  <c r="S14" i="22"/>
  <c r="V14" i="22"/>
  <c r="H18" i="22"/>
  <c r="AC18" i="22" s="1"/>
  <c r="O18" i="22"/>
  <c r="U18" i="22"/>
  <c r="H20" i="22"/>
  <c r="AC20" i="22" s="1"/>
  <c r="O20" i="22"/>
  <c r="U20" i="22"/>
  <c r="H22" i="22"/>
  <c r="AC22" i="22" s="1"/>
  <c r="O22" i="22"/>
  <c r="U22" i="22"/>
  <c r="H24" i="22"/>
  <c r="AC24" i="22" s="1"/>
  <c r="O24" i="22"/>
  <c r="U24" i="22"/>
  <c r="H26" i="22"/>
  <c r="AC26" i="22" s="1"/>
  <c r="O26" i="22"/>
  <c r="U26" i="22"/>
  <c r="H28" i="22"/>
  <c r="H42" i="22"/>
  <c r="AC42" i="22" s="1"/>
  <c r="O42" i="22"/>
  <c r="U42" i="22"/>
  <c r="H45" i="22"/>
  <c r="AC45" i="22"/>
  <c r="O45" i="22"/>
  <c r="U45" i="22"/>
  <c r="H47" i="22"/>
  <c r="AC47" i="22" s="1"/>
  <c r="O47" i="22"/>
  <c r="U47" i="22"/>
  <c r="H49" i="22"/>
  <c r="AC49" i="22" s="1"/>
  <c r="O49" i="22"/>
  <c r="U49" i="22"/>
  <c r="D71" i="22"/>
  <c r="G71" i="22"/>
  <c r="J71" i="22"/>
  <c r="P71" i="22"/>
  <c r="S71" i="22"/>
  <c r="V71" i="22"/>
  <c r="S75" i="22"/>
  <c r="AA75" i="22"/>
  <c r="L38" i="19" s="1"/>
  <c r="S77" i="22"/>
  <c r="AA77" i="22"/>
  <c r="R35" i="19" s="1"/>
  <c r="S79" i="22"/>
  <c r="AA79" i="22"/>
  <c r="X35" i="19" s="1"/>
  <c r="D83" i="22"/>
  <c r="G83" i="22"/>
  <c r="J83" i="22"/>
  <c r="P83" i="22"/>
  <c r="S83" i="22"/>
  <c r="V83" i="22"/>
  <c r="S87" i="22"/>
  <c r="AA87" i="22"/>
  <c r="S88" i="22"/>
  <c r="AA88" i="22"/>
  <c r="S89" i="22"/>
  <c r="AA89" i="22"/>
  <c r="S90" i="22"/>
  <c r="AA90" i="22"/>
  <c r="S91" i="22"/>
  <c r="AA91" i="22"/>
  <c r="S92" i="22"/>
  <c r="AA92" i="22"/>
  <c r="S93" i="22"/>
  <c r="AA93" i="22"/>
  <c r="S94" i="22"/>
  <c r="AA94" i="22"/>
  <c r="S95" i="22"/>
  <c r="AA95" i="22"/>
  <c r="S96" i="22"/>
  <c r="AA96" i="22"/>
  <c r="S97" i="22"/>
  <c r="AA97" i="22"/>
  <c r="S98" i="22"/>
  <c r="AA98" i="22"/>
  <c r="S99" i="22"/>
  <c r="AA99" i="22"/>
  <c r="S100" i="22"/>
  <c r="AA100" i="22"/>
  <c r="S101" i="22"/>
  <c r="AA101" i="22"/>
  <c r="S102" i="22"/>
  <c r="AA102" i="22"/>
  <c r="S103" i="22"/>
  <c r="AA103" i="22"/>
  <c r="S104" i="22"/>
  <c r="AA104" i="22"/>
  <c r="S105" i="22"/>
  <c r="AA105" i="22"/>
  <c r="S108" i="22"/>
  <c r="AA108" i="22"/>
  <c r="S109" i="22"/>
  <c r="AA109" i="22"/>
  <c r="S110" i="22"/>
  <c r="AA110" i="22"/>
  <c r="S111" i="22"/>
  <c r="AA111" i="22"/>
  <c r="S112" i="22"/>
  <c r="AA112" i="22"/>
  <c r="S113" i="22"/>
  <c r="AA113" i="22"/>
  <c r="S114" i="22"/>
  <c r="AA114" i="22"/>
  <c r="S115" i="22"/>
  <c r="AA115" i="22"/>
  <c r="S116" i="22"/>
  <c r="AA116" i="22"/>
  <c r="S119" i="22"/>
  <c r="AA119" i="22"/>
  <c r="X38" i="19" s="1"/>
  <c r="S121" i="22"/>
  <c r="AA121" i="22"/>
  <c r="AD38" i="19" s="1"/>
  <c r="F63" i="13" l="1"/>
  <c r="AC53" i="18"/>
  <c r="AC40" i="18"/>
  <c r="AC40" i="22"/>
  <c r="AC53" i="22"/>
  <c r="L35" i="19" s="1"/>
  <c r="AA117" i="14"/>
  <c r="AA106" i="14"/>
  <c r="AA106" i="7"/>
  <c r="AC53" i="7"/>
  <c r="L34" i="1" s="1"/>
  <c r="AC40" i="7"/>
  <c r="T20" i="20"/>
  <c r="V20" i="20" s="1"/>
  <c r="AD42" i="17"/>
  <c r="AD33" i="13"/>
  <c r="AD35" i="13"/>
  <c r="AD44" i="13"/>
  <c r="AD40" i="17"/>
  <c r="AD42" i="13"/>
  <c r="AD44" i="17"/>
  <c r="AD29" i="17"/>
  <c r="AD37" i="13"/>
  <c r="AD29" i="13"/>
  <c r="AD27" i="17"/>
  <c r="AD27" i="13"/>
  <c r="AD31" i="13"/>
  <c r="AD23" i="17"/>
  <c r="AD25" i="13"/>
  <c r="AD21" i="17"/>
  <c r="AD23" i="13"/>
  <c r="AD21" i="13"/>
  <c r="AD31" i="17"/>
  <c r="AD17" i="17"/>
  <c r="AD19" i="13"/>
  <c r="AD15" i="17"/>
  <c r="AD17" i="13"/>
  <c r="J23" i="20"/>
  <c r="AA23" i="16"/>
  <c r="AC23" i="16" s="1"/>
  <c r="K52" i="16" s="1"/>
  <c r="T32" i="20"/>
  <c r="V32" i="20" s="1"/>
  <c r="AC20" i="16"/>
  <c r="K50" i="16" s="1"/>
  <c r="B52" i="12"/>
  <c r="AA26" i="20"/>
  <c r="AC26" i="20" s="1"/>
  <c r="T20" i="16"/>
  <c r="V20" i="16" s="1"/>
  <c r="AA23" i="20"/>
  <c r="AC23" i="20" s="1"/>
  <c r="AA29" i="16"/>
  <c r="AC29" i="16" s="1"/>
  <c r="K56" i="16" s="1"/>
  <c r="T29" i="16"/>
  <c r="V29" i="16" s="1"/>
  <c r="T26" i="12"/>
  <c r="V26" i="12" s="1"/>
  <c r="K54" i="12" s="1"/>
  <c r="AA20" i="20"/>
  <c r="AC20" i="20" s="1"/>
  <c r="T26" i="20"/>
  <c r="V26" i="20" s="1"/>
  <c r="P28" i="12"/>
  <c r="B50" i="16"/>
  <c r="T26" i="16"/>
  <c r="V26" i="16" s="1"/>
  <c r="T23" i="20"/>
  <c r="V23" i="20" s="1"/>
  <c r="AA29" i="20"/>
  <c r="AC29" i="20" s="1"/>
  <c r="AA32" i="20"/>
  <c r="AC32" i="20" s="1"/>
  <c r="AA32" i="16"/>
  <c r="AC32" i="16" s="1"/>
  <c r="K58" i="16" s="1"/>
  <c r="AC45" i="14"/>
  <c r="AC42" i="14"/>
  <c r="AC20" i="14"/>
  <c r="AC18" i="14"/>
  <c r="T32" i="16"/>
  <c r="V32" i="16" s="1"/>
  <c r="P29" i="20"/>
  <c r="T29" i="20" s="1"/>
  <c r="V29" i="20" s="1"/>
  <c r="T23" i="16"/>
  <c r="V23" i="16" s="1"/>
  <c r="B54" i="12"/>
  <c r="AA117" i="7"/>
  <c r="R37" i="1" s="1"/>
  <c r="AD34" i="1"/>
  <c r="AD288" i="10"/>
  <c r="AD168" i="10"/>
  <c r="AD48" i="10"/>
  <c r="AD46" i="6"/>
  <c r="AB27" i="1" s="1"/>
  <c r="AD228" i="10"/>
  <c r="AD108" i="10"/>
  <c r="J84" i="7"/>
  <c r="J84" i="18"/>
  <c r="J72" i="18"/>
  <c r="B60" i="16"/>
  <c r="B35" i="20"/>
  <c r="B60" i="20" s="1"/>
  <c r="AC51" i="18"/>
  <c r="B32" i="16"/>
  <c r="B58" i="16" s="1"/>
  <c r="J34" i="20"/>
  <c r="J22" i="16"/>
  <c r="R38" i="15"/>
  <c r="P28" i="16"/>
  <c r="J28" i="20"/>
  <c r="B50" i="12"/>
  <c r="W34" i="16"/>
  <c r="AC51" i="22"/>
  <c r="AD35" i="15"/>
  <c r="AC51" i="7"/>
  <c r="P34" i="12"/>
  <c r="J72" i="7"/>
  <c r="J72" i="22"/>
  <c r="R38" i="19"/>
  <c r="AD35" i="19"/>
  <c r="J72" i="14"/>
  <c r="H15" i="14"/>
  <c r="J84" i="14"/>
  <c r="P25" i="12"/>
  <c r="J25" i="16"/>
  <c r="AD46" i="21"/>
  <c r="AB28" i="19" s="1"/>
  <c r="L35" i="15"/>
  <c r="P37" i="16"/>
  <c r="W37" i="16"/>
  <c r="J37" i="20"/>
  <c r="B52" i="16"/>
  <c r="B23" i="20"/>
  <c r="B52" i="20" s="1"/>
  <c r="P35" i="20"/>
  <c r="T35" i="20" s="1"/>
  <c r="V35" i="20" s="1"/>
  <c r="T35" i="16"/>
  <c r="V35" i="16" s="1"/>
  <c r="P31" i="16"/>
  <c r="J31" i="20"/>
  <c r="AD35" i="11"/>
  <c r="B60" i="12"/>
  <c r="AM35" i="12"/>
  <c r="J84" i="22"/>
  <c r="R38" i="11"/>
  <c r="AB32" i="15"/>
  <c r="F63" i="17" s="1"/>
  <c r="AC53" i="14" l="1"/>
  <c r="L35" i="11" s="1"/>
  <c r="AC51" i="14"/>
  <c r="AC40" i="14"/>
  <c r="AB28" i="15"/>
  <c r="AD46" i="13"/>
  <c r="AB28" i="11" s="1"/>
  <c r="B32" i="20"/>
  <c r="B58" i="20" s="1"/>
  <c r="AD28" i="20"/>
  <c r="W28" i="20"/>
  <c r="P28" i="20"/>
  <c r="J22" i="20"/>
  <c r="AD34" i="20"/>
  <c r="P34" i="20"/>
  <c r="W34" i="20"/>
  <c r="J25" i="20"/>
  <c r="W25" i="16"/>
  <c r="P25" i="16"/>
  <c r="AB32" i="19"/>
  <c r="F62" i="21" s="1"/>
  <c r="AD31" i="20"/>
  <c r="P31" i="20"/>
  <c r="W31" i="20"/>
  <c r="W37" i="20"/>
  <c r="AD37" i="20"/>
  <c r="P37" i="20"/>
  <c r="W22" i="20" l="1"/>
  <c r="P22" i="20"/>
  <c r="AD22" i="20"/>
  <c r="P25" i="20"/>
  <c r="AD25" i="20"/>
  <c r="W2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V12" authorId="0" shapeId="0" xr:uid="{00000000-0006-0000-0000-000001000000}">
      <text>
        <r>
          <rPr>
            <b/>
            <sz val="9"/>
            <rFont val="ＭＳ Ｐゴシック"/>
            <family val="3"/>
            <charset val="128"/>
          </rPr>
          <t>郵便番号記入欄</t>
        </r>
      </text>
    </comment>
    <comment ref="L25" authorId="0" shapeId="0" xr:uid="{00000000-0006-0000-0000-000002000000}">
      <text>
        <r>
          <rPr>
            <b/>
            <sz val="9"/>
            <rFont val="ＭＳ Ｐゴシック"/>
            <family val="3"/>
            <charset val="128"/>
          </rPr>
          <t>プルダウンメニューから、
主な業種を選択してください。</t>
        </r>
      </text>
    </comment>
    <comment ref="L27" authorId="0" shapeId="0" xr:uid="{00000000-0006-0000-0000-000003000000}">
      <text>
        <r>
          <rPr>
            <b/>
            <sz val="9"/>
            <rFont val="ＭＳ Ｐゴシック"/>
            <family val="3"/>
            <charset val="128"/>
          </rPr>
          <t>札幌市内の事業所の従業員数の
合計人数を記入してください。</t>
        </r>
      </text>
    </comment>
    <comment ref="AB27" authorId="0" shapeId="0" xr:uid="{00000000-0006-0000-0000-000004000000}">
      <text>
        <r>
          <rPr>
            <b/>
            <sz val="9"/>
            <rFont val="ＭＳ Ｐゴシック"/>
            <family val="3"/>
            <charset val="128"/>
          </rPr>
          <t>（別紙１）より
自動で転記されます。</t>
        </r>
      </text>
    </comment>
    <comment ref="L29" authorId="0" shapeId="0" xr:uid="{00000000-0006-0000-0000-000005000000}">
      <text>
        <r>
          <rPr>
            <b/>
            <sz val="9"/>
            <rFont val="ＭＳ Ｐゴシック"/>
            <family val="3"/>
            <charset val="128"/>
          </rPr>
          <t>札幌市内の事業所の
合計面積を記入してください。</t>
        </r>
      </text>
    </comment>
    <comment ref="AB31" authorId="0" shapeId="0" xr:uid="{00000000-0006-0000-0000-000006000000}">
      <text>
        <r>
          <rPr>
            <b/>
            <sz val="9"/>
            <rFont val="ＭＳ Ｐゴシック"/>
            <family val="3"/>
            <charset val="128"/>
          </rPr>
          <t>札幌市内の事業所で使用している自動車の
合計台数を記入してください。</t>
        </r>
      </text>
    </comment>
    <comment ref="L33" authorId="0" shapeId="0" xr:uid="{00000000-0006-0000-0000-000007000000}">
      <text>
        <r>
          <rPr>
            <b/>
            <sz val="9"/>
            <rFont val="ＭＳ Ｐゴシック"/>
            <family val="3"/>
            <charset val="128"/>
          </rPr>
          <t>（別紙２）より
自動で転記されます。</t>
        </r>
      </text>
    </comment>
    <comment ref="AB39" authorId="0" shapeId="0" xr:uid="{00000000-0006-0000-0000-000008000000}">
      <text>
        <r>
          <rPr>
            <b/>
            <sz val="9"/>
            <rFont val="ＭＳ Ｐゴシック"/>
            <family val="3"/>
            <charset val="128"/>
          </rPr>
          <t>いずれかを選択してください。
・第１項：提出義務あり
・第３項：提出義務なし（任意の提出）</t>
        </r>
      </text>
    </comment>
    <comment ref="AB41" authorId="0" shapeId="0" xr:uid="{00000000-0006-0000-0000-000009000000}">
      <text>
        <r>
          <rPr>
            <b/>
            <sz val="9"/>
            <rFont val="ＭＳ Ｐゴシック"/>
            <family val="3"/>
            <charset val="128"/>
          </rPr>
          <t>いずれかを選択してください。
・第１項：提出義務あり
・第２項：提出義務なし（任意の提出）</t>
        </r>
      </text>
    </comment>
    <comment ref="C43" authorId="0" shapeId="0" xr:uid="{00000000-0006-0000-0000-00000A000000}">
      <text>
        <r>
          <rPr>
            <b/>
            <sz val="9"/>
            <rFont val="ＭＳ Ｐゴシック"/>
            <family val="3"/>
            <charset val="128"/>
          </rPr>
          <t>本書の記載内容について、
本市担当より問い合わせる場合がございます。</t>
        </r>
      </text>
    </comment>
    <comment ref="U45" authorId="0" shapeId="0" xr:uid="{B1A7CD25-7429-4C82-B65A-88998A7865D6}">
      <text>
        <r>
          <rPr>
            <b/>
            <sz val="9"/>
            <color indexed="81"/>
            <rFont val="ＭＳ Ｐゴシック"/>
            <family val="3"/>
            <charset val="128"/>
          </rPr>
          <t>電話番号
記入欄</t>
        </r>
      </text>
    </comment>
    <comment ref="AC45" authorId="0" shapeId="0" xr:uid="{73BEAAA6-FA02-4812-8501-64BD3DA3A578}">
      <text>
        <r>
          <rPr>
            <b/>
            <sz val="9"/>
            <color indexed="81"/>
            <rFont val="ＭＳ Ｐゴシック"/>
            <family val="3"/>
            <charset val="128"/>
          </rPr>
          <t>FAX番号
記入欄</t>
        </r>
      </text>
    </comment>
    <comment ref="C47" authorId="0" shapeId="0" xr:uid="{00000000-0006-0000-0000-00000D000000}">
      <text>
        <r>
          <rPr>
            <b/>
            <sz val="9"/>
            <rFont val="ＭＳ Ｐゴシック"/>
            <family val="3"/>
            <charset val="128"/>
          </rPr>
          <t>・計画期間は基本的に３年間としてください。
・ISO14001等の計画期間と合わせることも可能です。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AC15" authorId="0" shapeId="0" xr:uid="{00000000-0006-0000-0C00-000001000000}">
      <text>
        <r>
          <rPr>
            <b/>
            <sz val="9"/>
            <rFont val="ＭＳ Ｐゴシック"/>
            <family val="3"/>
            <charset val="128"/>
          </rPr>
          <t>＝使用量×二酸化炭素排出量計算係数</t>
        </r>
        <r>
          <rPr>
            <sz val="9"/>
            <rFont val="ＭＳ Ｐゴシック"/>
            <family val="3"/>
            <charset val="128"/>
          </rPr>
          <t>（発熱量×排出係数）</t>
        </r>
      </text>
    </comment>
    <comment ref="AA72" authorId="0" shapeId="0" xr:uid="{00000000-0006-0000-0C00-000002000000}">
      <text>
        <r>
          <rPr>
            <b/>
            <sz val="9"/>
            <rFont val="ＭＳ Ｐゴシック"/>
            <family val="3"/>
            <charset val="128"/>
          </rPr>
          <t>＝排出量×地球温暖化係数</t>
        </r>
      </text>
    </comment>
    <comment ref="AA84" authorId="0" shapeId="0" xr:uid="{00000000-0006-0000-0C00-000003000000}">
      <text>
        <r>
          <rPr>
            <b/>
            <sz val="9"/>
            <rFont val="ＭＳ Ｐゴシック"/>
            <family val="3"/>
            <charset val="128"/>
          </rPr>
          <t>＝排出量×地球温暖化係数</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V13" authorId="0" shapeId="0" xr:uid="{00000000-0006-0000-0D00-000001000000}">
      <text>
        <r>
          <rPr>
            <b/>
            <sz val="9"/>
            <rFont val="ＭＳ Ｐゴシック"/>
            <family val="3"/>
            <charset val="128"/>
          </rPr>
          <t>郵便番号記入欄</t>
        </r>
      </text>
    </comment>
    <comment ref="L28" authorId="0" shapeId="0" xr:uid="{00000000-0006-0000-0D00-000002000000}">
      <text>
        <r>
          <rPr>
            <b/>
            <sz val="9"/>
            <rFont val="ＭＳ Ｐゴシック"/>
            <family val="3"/>
            <charset val="128"/>
          </rPr>
          <t>札幌市内の事業所の従業員数の
合計人数を記入してください。</t>
        </r>
      </text>
    </comment>
    <comment ref="AB28" authorId="0" shapeId="0" xr:uid="{00000000-0006-0000-0D00-000003000000}">
      <text>
        <r>
          <rPr>
            <b/>
            <sz val="9"/>
            <rFont val="ＭＳ Ｐゴシック"/>
            <family val="3"/>
            <charset val="128"/>
          </rPr>
          <t>（別紙１）より
自動で転記されます。</t>
        </r>
      </text>
    </comment>
    <comment ref="L30" authorId="0" shapeId="0" xr:uid="{00000000-0006-0000-0D00-000004000000}">
      <text>
        <r>
          <rPr>
            <b/>
            <sz val="9"/>
            <rFont val="ＭＳ Ｐゴシック"/>
            <family val="3"/>
            <charset val="128"/>
          </rPr>
          <t>札幌市内の事業所の
合計面積を記入してください。</t>
        </r>
      </text>
    </comment>
    <comment ref="AB32" authorId="0" shapeId="0" xr:uid="{00000000-0006-0000-0D00-000005000000}">
      <text>
        <r>
          <rPr>
            <b/>
            <sz val="9"/>
            <rFont val="ＭＳ Ｐゴシック"/>
            <family val="3"/>
            <charset val="128"/>
          </rPr>
          <t>札幌市内の事業所で使用している自動車の
合計台数を記入してください。</t>
        </r>
      </text>
    </comment>
    <comment ref="L34" authorId="0" shapeId="0" xr:uid="{00000000-0006-0000-0D00-000006000000}">
      <text>
        <r>
          <rPr>
            <b/>
            <sz val="9"/>
            <rFont val="ＭＳ Ｐゴシック"/>
            <family val="3"/>
            <charset val="128"/>
          </rPr>
          <t>（別紙２）より
自動で転記されます。</t>
        </r>
      </text>
    </comment>
    <comment ref="C40" authorId="0" shapeId="0" xr:uid="{00000000-0006-0000-0D00-000007000000}">
      <text>
        <r>
          <rPr>
            <b/>
            <sz val="9"/>
            <rFont val="ＭＳ Ｐゴシック"/>
            <family val="3"/>
            <charset val="128"/>
          </rPr>
          <t>本書の記載内容について、
本市担当より問い合わせる場合がございます。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酒井　仁悟</author>
    <author>113.中尾　幸代</author>
  </authors>
  <commentList>
    <comment ref="B8" authorId="0" shapeId="0" xr:uid="{00000000-0006-0000-0F00-000001000000}">
      <text>
        <r>
          <rPr>
            <b/>
            <sz val="9"/>
            <rFont val="ＭＳ Ｐゴシック"/>
            <family val="3"/>
            <charset val="128"/>
          </rPr>
          <t>自動転記されます。</t>
        </r>
      </text>
    </comment>
    <comment ref="AD12" authorId="0" shapeId="0" xr:uid="{00000000-0006-0000-0F00-000002000000}">
      <text>
        <r>
          <rPr>
            <b/>
            <sz val="9"/>
            <rFont val="ＭＳ Ｐゴシック"/>
            <family val="3"/>
            <charset val="128"/>
          </rPr>
          <t>＝使用量×原油換算係数</t>
        </r>
      </text>
    </comment>
    <comment ref="F28" authorId="1" shapeId="0" xr:uid="{E9E2CFAD-73D5-4231-AB33-6ACB3552099A}">
      <text>
        <r>
          <rPr>
            <b/>
            <sz val="11"/>
            <color indexed="81"/>
            <rFont val="MS P ゴシック"/>
            <family val="3"/>
            <charset val="128"/>
          </rPr>
          <t>初期値は２年目報告用シートの値を表示しています。
変更する場合は、AM列から、契約している電気事業者のNoを検索して入力してください。
不明な場合や一覧に無い場合は「 9999」を入力してください。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AC15" authorId="0" shapeId="0" xr:uid="{00000000-0006-0000-1000-000001000000}">
      <text>
        <r>
          <rPr>
            <b/>
            <sz val="9"/>
            <rFont val="ＭＳ Ｐゴシック"/>
            <family val="3"/>
            <charset val="128"/>
          </rPr>
          <t>＝使用量×二酸化炭素排出量計算係数</t>
        </r>
        <r>
          <rPr>
            <sz val="9"/>
            <rFont val="ＭＳ Ｐゴシック"/>
            <family val="3"/>
            <charset val="128"/>
          </rPr>
          <t>（発熱量×排出係数）</t>
        </r>
      </text>
    </comment>
    <comment ref="AA72" authorId="0" shapeId="0" xr:uid="{00000000-0006-0000-1000-000002000000}">
      <text>
        <r>
          <rPr>
            <b/>
            <sz val="9"/>
            <rFont val="ＭＳ Ｐゴシック"/>
            <family val="3"/>
            <charset val="128"/>
          </rPr>
          <t>＝排出量×地球温暖化係数</t>
        </r>
      </text>
    </comment>
    <comment ref="AA84" authorId="0" shapeId="0" xr:uid="{00000000-0006-0000-1000-000003000000}">
      <text>
        <r>
          <rPr>
            <b/>
            <sz val="9"/>
            <rFont val="ＭＳ Ｐゴシック"/>
            <family val="3"/>
            <charset val="128"/>
          </rPr>
          <t>＝排出量×地球温暖化係数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酒井　仁悟</author>
    <author>113.中尾　幸代</author>
  </authors>
  <commentList>
    <comment ref="B8" authorId="0" shapeId="0" xr:uid="{00000000-0006-0000-0200-000001000000}">
      <text>
        <r>
          <rPr>
            <b/>
            <sz val="9"/>
            <rFont val="ＭＳ Ｐゴシック"/>
            <family val="3"/>
            <charset val="128"/>
          </rPr>
          <t>自動転記されます。</t>
        </r>
      </text>
    </comment>
    <comment ref="AD12" authorId="0" shapeId="0" xr:uid="{00000000-0006-0000-0200-000002000000}">
      <text>
        <r>
          <rPr>
            <b/>
            <sz val="9"/>
            <rFont val="ＭＳ Ｐゴシック"/>
            <family val="3"/>
            <charset val="128"/>
          </rPr>
          <t>＝使用量×原油換算係数</t>
        </r>
      </text>
    </comment>
    <comment ref="F28" authorId="1" shapeId="0" xr:uid="{6798B1F4-EC4A-4B8F-92CF-CAC9012F8D3B}">
      <text>
        <r>
          <rPr>
            <b/>
            <sz val="11"/>
            <color indexed="81"/>
            <rFont val="MS P ゴシック"/>
            <family val="3"/>
            <charset val="128"/>
          </rPr>
          <t>AM列から、契約している電気事業者のNoを検索して入力してください。
不明な場合や一覧に無い場合は「No 9999 代替値」を選択してください。</t>
        </r>
      </text>
    </comment>
    <comment ref="D36" authorId="1" shapeId="0" xr:uid="{641C6EA8-C8AA-43F9-9020-CBCAFC80A577}">
      <text>
        <r>
          <rPr>
            <b/>
            <sz val="11"/>
            <color indexed="81"/>
            <rFont val="MS P ゴシック"/>
            <family val="3"/>
            <charset val="128"/>
          </rPr>
          <t>熱供給事業者を選択してください。
→R6.3.29時点、国からの係数の公表がされていないため、前年度の係数としています。公表され次第、差替え版をホームページに掲載します。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AC15" authorId="0" shapeId="0" xr:uid="{00000000-0006-0000-0300-000001000000}">
      <text>
        <r>
          <rPr>
            <b/>
            <sz val="9"/>
            <rFont val="ＭＳ Ｐゴシック"/>
            <family val="3"/>
            <charset val="128"/>
          </rPr>
          <t>＝使用量×二酸化炭素排出量計算係数</t>
        </r>
        <r>
          <rPr>
            <sz val="9"/>
            <rFont val="ＭＳ Ｐゴシック"/>
            <family val="3"/>
            <charset val="128"/>
          </rPr>
          <t>（発熱量×排出係数）</t>
        </r>
      </text>
    </comment>
    <comment ref="AA72" authorId="0" shapeId="0" xr:uid="{00000000-0006-0000-0300-000002000000}">
      <text>
        <r>
          <rPr>
            <b/>
            <sz val="9"/>
            <rFont val="ＭＳ Ｐゴシック"/>
            <family val="3"/>
            <charset val="128"/>
          </rPr>
          <t>＝排出量×地球温暖化係数</t>
        </r>
      </text>
    </comment>
    <comment ref="AA84" authorId="0" shapeId="0" xr:uid="{00000000-0006-0000-0300-000003000000}">
      <text>
        <r>
          <rPr>
            <b/>
            <sz val="9"/>
            <rFont val="ＭＳ Ｐゴシック"/>
            <family val="3"/>
            <charset val="128"/>
          </rPr>
          <t>＝排出量×地球温暖化係数</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AD24" authorId="0" shapeId="0" xr:uid="{00000000-0006-0000-0400-000001000000}">
      <text>
        <r>
          <rPr>
            <b/>
            <sz val="9"/>
            <rFont val="ＭＳ Ｐゴシック"/>
            <family val="3"/>
            <charset val="128"/>
          </rPr>
          <t>＝使用量×原油換算係数</t>
        </r>
      </text>
    </comment>
    <comment ref="AD84" authorId="0" shapeId="0" xr:uid="{00000000-0006-0000-0400-000002000000}">
      <text>
        <r>
          <rPr>
            <b/>
            <sz val="9"/>
            <rFont val="ＭＳ Ｐゴシック"/>
            <family val="3"/>
            <charset val="128"/>
          </rPr>
          <t>＝使用量×原油換算係数</t>
        </r>
      </text>
    </comment>
    <comment ref="AD144" authorId="0" shapeId="0" xr:uid="{00000000-0006-0000-0400-000003000000}">
      <text>
        <r>
          <rPr>
            <b/>
            <sz val="9"/>
            <rFont val="ＭＳ Ｐゴシック"/>
            <family val="3"/>
            <charset val="128"/>
          </rPr>
          <t>＝使用量×原油換算係数</t>
        </r>
      </text>
    </comment>
    <comment ref="AD204" authorId="0" shapeId="0" xr:uid="{00000000-0006-0000-0400-000004000000}">
      <text>
        <r>
          <rPr>
            <b/>
            <sz val="9"/>
            <rFont val="ＭＳ Ｐゴシック"/>
            <family val="3"/>
            <charset val="128"/>
          </rPr>
          <t>＝使用量×原油換算係数</t>
        </r>
      </text>
    </comment>
    <comment ref="AD264" authorId="0" shapeId="0" xr:uid="{00000000-0006-0000-0400-000005000000}">
      <text>
        <r>
          <rPr>
            <b/>
            <sz val="9"/>
            <rFont val="ＭＳ Ｐゴシック"/>
            <family val="3"/>
            <charset val="128"/>
          </rPr>
          <t>＝使用量×原油換算係数</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V13" authorId="0" shapeId="0" xr:uid="{00000000-0006-0000-0500-000001000000}">
      <text>
        <r>
          <rPr>
            <b/>
            <sz val="9"/>
            <rFont val="ＭＳ Ｐゴシック"/>
            <family val="3"/>
            <charset val="128"/>
          </rPr>
          <t>郵便番号記入欄</t>
        </r>
      </text>
    </comment>
    <comment ref="L28" authorId="0" shapeId="0" xr:uid="{00000000-0006-0000-0500-000002000000}">
      <text>
        <r>
          <rPr>
            <b/>
            <sz val="9"/>
            <rFont val="ＭＳ Ｐゴシック"/>
            <family val="3"/>
            <charset val="128"/>
          </rPr>
          <t>札幌市内の事業所の従業員数の
合計人数を記入してください。</t>
        </r>
      </text>
    </comment>
    <comment ref="AB28" authorId="0" shapeId="0" xr:uid="{00000000-0006-0000-0500-000003000000}">
      <text>
        <r>
          <rPr>
            <b/>
            <sz val="9"/>
            <rFont val="ＭＳ Ｐゴシック"/>
            <family val="3"/>
            <charset val="128"/>
          </rPr>
          <t>（別紙１）より
自動で転記されます。</t>
        </r>
      </text>
    </comment>
    <comment ref="L30" authorId="0" shapeId="0" xr:uid="{00000000-0006-0000-0500-000004000000}">
      <text>
        <r>
          <rPr>
            <b/>
            <sz val="9"/>
            <rFont val="ＭＳ Ｐゴシック"/>
            <family val="3"/>
            <charset val="128"/>
          </rPr>
          <t>札幌市内の事業所の
合計面積を記入してください。</t>
        </r>
      </text>
    </comment>
    <comment ref="AB32" authorId="0" shapeId="0" xr:uid="{00000000-0006-0000-0500-000005000000}">
      <text>
        <r>
          <rPr>
            <b/>
            <sz val="9"/>
            <rFont val="ＭＳ Ｐゴシック"/>
            <family val="3"/>
            <charset val="128"/>
          </rPr>
          <t>札幌市内の事業所で使用している自動車の
合計台数を記入してください。</t>
        </r>
      </text>
    </comment>
    <comment ref="L34" authorId="0" shapeId="0" xr:uid="{00000000-0006-0000-0500-000006000000}">
      <text>
        <r>
          <rPr>
            <b/>
            <sz val="9"/>
            <rFont val="ＭＳ Ｐゴシック"/>
            <family val="3"/>
            <charset val="128"/>
          </rPr>
          <t>（別紙２）より
自動で転記されます。</t>
        </r>
      </text>
    </comment>
    <comment ref="C40" authorId="0" shapeId="0" xr:uid="{00000000-0006-0000-0500-000007000000}">
      <text>
        <r>
          <rPr>
            <b/>
            <sz val="9"/>
            <rFont val="ＭＳ Ｐゴシック"/>
            <family val="3"/>
            <charset val="128"/>
          </rPr>
          <t>本書の記載内容について、
本市担当より問い合わせる場合がございます。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酒井　仁悟</author>
    <author>113.中尾　幸代</author>
  </authors>
  <commentList>
    <comment ref="B8" authorId="0" shapeId="0" xr:uid="{00000000-0006-0000-0700-000001000000}">
      <text>
        <r>
          <rPr>
            <b/>
            <sz val="9"/>
            <rFont val="ＭＳ Ｐゴシック"/>
            <family val="3"/>
            <charset val="128"/>
          </rPr>
          <t>自動転記されます。</t>
        </r>
      </text>
    </comment>
    <comment ref="AD12" authorId="0" shapeId="0" xr:uid="{00000000-0006-0000-0700-000002000000}">
      <text>
        <r>
          <rPr>
            <b/>
            <sz val="9"/>
            <rFont val="ＭＳ Ｐゴシック"/>
            <family val="3"/>
            <charset val="128"/>
          </rPr>
          <t>＝使用量×原油換算係数</t>
        </r>
      </text>
    </comment>
    <comment ref="F28" authorId="1" shapeId="0" xr:uid="{91E6873B-69F2-4643-8496-3E0F98E2CAC9}">
      <text>
        <r>
          <rPr>
            <b/>
            <sz val="11"/>
            <color indexed="81"/>
            <rFont val="MS P ゴシック"/>
            <family val="3"/>
            <charset val="128"/>
          </rPr>
          <t>初期値は計画用シートの値を表示しています。
変更する場合は、AM列から、契約している電気事業者のNoを検索して入力してください。
不明な場合や一覧に無い場合は「 9999」を入力してください。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AC15" authorId="0" shapeId="0" xr:uid="{00000000-0006-0000-0800-000001000000}">
      <text>
        <r>
          <rPr>
            <b/>
            <sz val="9"/>
            <rFont val="ＭＳ Ｐゴシック"/>
            <family val="3"/>
            <charset val="128"/>
          </rPr>
          <t>＝使用量×二酸化炭素排出量計算係数</t>
        </r>
        <r>
          <rPr>
            <sz val="9"/>
            <rFont val="ＭＳ Ｐゴシック"/>
            <family val="3"/>
            <charset val="128"/>
          </rPr>
          <t>（発熱量×排出係数）</t>
        </r>
      </text>
    </comment>
    <comment ref="AA72" authorId="0" shapeId="0" xr:uid="{00000000-0006-0000-0800-000002000000}">
      <text>
        <r>
          <rPr>
            <b/>
            <sz val="9"/>
            <rFont val="ＭＳ Ｐゴシック"/>
            <family val="3"/>
            <charset val="128"/>
          </rPr>
          <t>＝排出量×地球温暖化係数</t>
        </r>
      </text>
    </comment>
    <comment ref="AA84" authorId="0" shapeId="0" xr:uid="{00000000-0006-0000-0800-000003000000}">
      <text>
        <r>
          <rPr>
            <b/>
            <sz val="9"/>
            <rFont val="ＭＳ Ｐゴシック"/>
            <family val="3"/>
            <charset val="128"/>
          </rPr>
          <t>＝排出量×地球温暖化係数</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酒井　仁悟</author>
  </authors>
  <commentList>
    <comment ref="V13" authorId="0" shapeId="0" xr:uid="{00000000-0006-0000-0900-000001000000}">
      <text>
        <r>
          <rPr>
            <b/>
            <sz val="9"/>
            <rFont val="ＭＳ Ｐゴシック"/>
            <family val="3"/>
            <charset val="128"/>
          </rPr>
          <t>郵便番号記入欄</t>
        </r>
      </text>
    </comment>
    <comment ref="L28" authorId="0" shapeId="0" xr:uid="{00000000-0006-0000-0900-000002000000}">
      <text>
        <r>
          <rPr>
            <b/>
            <sz val="9"/>
            <rFont val="ＭＳ Ｐゴシック"/>
            <family val="3"/>
            <charset val="128"/>
          </rPr>
          <t>札幌市内の事業所の従業員数の
合計人数を記入してください。</t>
        </r>
      </text>
    </comment>
    <comment ref="AB28" authorId="0" shapeId="0" xr:uid="{00000000-0006-0000-0900-000003000000}">
      <text>
        <r>
          <rPr>
            <b/>
            <sz val="9"/>
            <rFont val="ＭＳ Ｐゴシック"/>
            <family val="3"/>
            <charset val="128"/>
          </rPr>
          <t>（別紙１）より
自動で転記されます。</t>
        </r>
      </text>
    </comment>
    <comment ref="L30" authorId="0" shapeId="0" xr:uid="{00000000-0006-0000-0900-000004000000}">
      <text>
        <r>
          <rPr>
            <b/>
            <sz val="9"/>
            <rFont val="ＭＳ Ｐゴシック"/>
            <family val="3"/>
            <charset val="128"/>
          </rPr>
          <t>札幌市内の事業所の
合計面積を記入してください。</t>
        </r>
      </text>
    </comment>
    <comment ref="AB32" authorId="0" shapeId="0" xr:uid="{00000000-0006-0000-0900-000005000000}">
      <text>
        <r>
          <rPr>
            <b/>
            <sz val="9"/>
            <rFont val="ＭＳ Ｐゴシック"/>
            <family val="3"/>
            <charset val="128"/>
          </rPr>
          <t>札幌市内の事業所で使用している自動車の
合計台数を記入してください。</t>
        </r>
      </text>
    </comment>
    <comment ref="L34" authorId="0" shapeId="0" xr:uid="{00000000-0006-0000-0900-000006000000}">
      <text>
        <r>
          <rPr>
            <b/>
            <sz val="9"/>
            <rFont val="ＭＳ Ｐゴシック"/>
            <family val="3"/>
            <charset val="128"/>
          </rPr>
          <t>（別紙２）より
自動で転記されます。</t>
        </r>
      </text>
    </comment>
    <comment ref="C40" authorId="0" shapeId="0" xr:uid="{00000000-0006-0000-0900-000007000000}">
      <text>
        <r>
          <rPr>
            <b/>
            <sz val="9"/>
            <rFont val="ＭＳ Ｐゴシック"/>
            <family val="3"/>
            <charset val="128"/>
          </rPr>
          <t>本書の記載内容について、
本市担当より問い合わせる場合がございます。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酒井　仁悟</author>
    <author>113.中尾　幸代</author>
  </authors>
  <commentList>
    <comment ref="B8" authorId="0" shapeId="0" xr:uid="{00000000-0006-0000-0B00-000001000000}">
      <text>
        <r>
          <rPr>
            <b/>
            <sz val="9"/>
            <rFont val="ＭＳ Ｐゴシック"/>
            <family val="3"/>
            <charset val="128"/>
          </rPr>
          <t>自動転記されます。</t>
        </r>
      </text>
    </comment>
    <comment ref="AD12" authorId="0" shapeId="0" xr:uid="{00000000-0006-0000-0B00-000002000000}">
      <text>
        <r>
          <rPr>
            <b/>
            <sz val="9"/>
            <rFont val="ＭＳ Ｐゴシック"/>
            <family val="3"/>
            <charset val="128"/>
          </rPr>
          <t>＝使用量×原油換算係数</t>
        </r>
      </text>
    </comment>
    <comment ref="F28" authorId="1" shapeId="0" xr:uid="{0BE55678-B6B5-48DE-B128-4A2F3C3DFA9B}">
      <text>
        <r>
          <rPr>
            <b/>
            <sz val="11"/>
            <color indexed="81"/>
            <rFont val="MS P ゴシック"/>
            <family val="3"/>
            <charset val="128"/>
          </rPr>
          <t>初期値は１年目報告用シートの値を表示しています。
変更する場合は、AM列から、契約している電気事業者のNoを検索して入力してください。
不明な場合や一覧に無い場合は「 9999」を入力してください。</t>
        </r>
      </text>
    </comment>
  </commentList>
</comments>
</file>

<file path=xl/sharedStrings.xml><?xml version="1.0" encoding="utf-8"?>
<sst xmlns="http://schemas.openxmlformats.org/spreadsheetml/2006/main" count="7867" uniqueCount="1782">
  <si>
    <t>様式１</t>
    <rPh sb="0" eb="2">
      <t>ヨウシキ</t>
    </rPh>
    <phoneticPr fontId="3"/>
  </si>
  <si>
    <t>環境保全行動</t>
    <rPh sb="0" eb="2">
      <t>カンキョウ</t>
    </rPh>
    <rPh sb="2" eb="4">
      <t>ホゼン</t>
    </rPh>
    <rPh sb="4" eb="6">
      <t>コウドウ</t>
    </rPh>
    <phoneticPr fontId="3"/>
  </si>
  <si>
    <t>自動車使用管理</t>
    <rPh sb="0" eb="3">
      <t>ジドウシャ</t>
    </rPh>
    <rPh sb="3" eb="5">
      <t>シヨウ</t>
    </rPh>
    <rPh sb="5" eb="7">
      <t>カンリ</t>
    </rPh>
    <phoneticPr fontId="3"/>
  </si>
  <si>
    <t>計画提出書</t>
    <rPh sb="0" eb="2">
      <t>ケイカク</t>
    </rPh>
    <rPh sb="2" eb="4">
      <t>テイシュツ</t>
    </rPh>
    <rPh sb="4" eb="5">
      <t>ショ</t>
    </rPh>
    <phoneticPr fontId="3"/>
  </si>
  <si>
    <t>年</t>
    <rPh sb="0" eb="1">
      <t>ネン</t>
    </rPh>
    <phoneticPr fontId="3"/>
  </si>
  <si>
    <t>月</t>
    <rPh sb="0" eb="1">
      <t>ツキ</t>
    </rPh>
    <phoneticPr fontId="3"/>
  </si>
  <si>
    <t>日</t>
    <rPh sb="0" eb="1">
      <t>ヒ</t>
    </rPh>
    <phoneticPr fontId="3"/>
  </si>
  <si>
    <t>〒</t>
    <phoneticPr fontId="3"/>
  </si>
  <si>
    <t>提出者</t>
    <rPh sb="0" eb="3">
      <t>テイシュツシャ</t>
    </rPh>
    <phoneticPr fontId="3"/>
  </si>
  <si>
    <t>（法人にあっては、名称及び代表者の氏名）</t>
    <rPh sb="1" eb="3">
      <t>ホウジン</t>
    </rPh>
    <rPh sb="9" eb="11">
      <t>メイショウ</t>
    </rPh>
    <rPh sb="11" eb="12">
      <t>オヨ</t>
    </rPh>
    <rPh sb="13" eb="16">
      <t>ダイヒョウシャ</t>
    </rPh>
    <rPh sb="17" eb="19">
      <t>シメイ</t>
    </rPh>
    <phoneticPr fontId="3"/>
  </si>
  <si>
    <t>計画を</t>
    <rPh sb="0" eb="2">
      <t>ケイカク</t>
    </rPh>
    <phoneticPr fontId="3"/>
  </si>
  <si>
    <t>事業の概要</t>
    <rPh sb="0" eb="2">
      <t>ジギョウ</t>
    </rPh>
    <rPh sb="3" eb="5">
      <t>ガイヨウ</t>
    </rPh>
    <phoneticPr fontId="3"/>
  </si>
  <si>
    <t>従業員数</t>
    <rPh sb="0" eb="3">
      <t>ジュウギョウイン</t>
    </rPh>
    <rPh sb="3" eb="4">
      <t>スウ</t>
    </rPh>
    <phoneticPr fontId="3"/>
  </si>
  <si>
    <t>使用床面積</t>
    <rPh sb="0" eb="2">
      <t>シヨウ</t>
    </rPh>
    <rPh sb="2" eb="5">
      <t>ユカメンセキ</t>
    </rPh>
    <phoneticPr fontId="3"/>
  </si>
  <si>
    <t>事業所数</t>
    <rPh sb="0" eb="3">
      <t>ジギョウショ</t>
    </rPh>
    <rPh sb="3" eb="4">
      <t>スウ</t>
    </rPh>
    <phoneticPr fontId="3"/>
  </si>
  <si>
    <t>自動車使用台数</t>
    <rPh sb="0" eb="3">
      <t>ジドウシャ</t>
    </rPh>
    <rPh sb="3" eb="5">
      <t>シヨウ</t>
    </rPh>
    <rPh sb="5" eb="7">
      <t>ダイスウ</t>
    </rPh>
    <phoneticPr fontId="3"/>
  </si>
  <si>
    <t>提出根拠</t>
    <rPh sb="0" eb="2">
      <t>テイシュツ</t>
    </rPh>
    <rPh sb="2" eb="4">
      <t>コンキョ</t>
    </rPh>
    <phoneticPr fontId="3"/>
  </si>
  <si>
    <t>条例第１３条（環境保全行動計画）</t>
    <rPh sb="0" eb="2">
      <t>ジョウレイ</t>
    </rPh>
    <rPh sb="2" eb="3">
      <t>ダイ</t>
    </rPh>
    <rPh sb="5" eb="6">
      <t>ジョウ</t>
    </rPh>
    <rPh sb="7" eb="9">
      <t>カンキョウ</t>
    </rPh>
    <rPh sb="9" eb="11">
      <t>ホゼン</t>
    </rPh>
    <rPh sb="11" eb="13">
      <t>コウドウ</t>
    </rPh>
    <rPh sb="13" eb="15">
      <t>ケイカク</t>
    </rPh>
    <phoneticPr fontId="3"/>
  </si>
  <si>
    <t>条例第２３条（自動車使用管理計画）</t>
    <rPh sb="0" eb="2">
      <t>ジョウレイ</t>
    </rPh>
    <rPh sb="2" eb="3">
      <t>ダイ</t>
    </rPh>
    <rPh sb="5" eb="6">
      <t>ジョウ</t>
    </rPh>
    <rPh sb="7" eb="10">
      <t>ジドウシャ</t>
    </rPh>
    <rPh sb="10" eb="12">
      <t>シヨウ</t>
    </rPh>
    <rPh sb="12" eb="14">
      <t>カンリ</t>
    </rPh>
    <rPh sb="14" eb="16">
      <t>ケイカク</t>
    </rPh>
    <phoneticPr fontId="3"/>
  </si>
  <si>
    <t>計画書の担当部署</t>
    <rPh sb="0" eb="3">
      <t>ケイカクショ</t>
    </rPh>
    <rPh sb="4" eb="6">
      <t>タントウ</t>
    </rPh>
    <rPh sb="6" eb="8">
      <t>ブショ</t>
    </rPh>
    <phoneticPr fontId="3"/>
  </si>
  <si>
    <t>担当部署名</t>
    <rPh sb="0" eb="2">
      <t>タントウ</t>
    </rPh>
    <rPh sb="2" eb="4">
      <t>ブショ</t>
    </rPh>
    <rPh sb="4" eb="5">
      <t>メイ</t>
    </rPh>
    <phoneticPr fontId="3"/>
  </si>
  <si>
    <t>担当者氏名</t>
    <rPh sb="0" eb="3">
      <t>タントウシャ</t>
    </rPh>
    <rPh sb="3" eb="5">
      <t>シメイ</t>
    </rPh>
    <phoneticPr fontId="3"/>
  </si>
  <si>
    <t>電話/FAX</t>
    <rPh sb="0" eb="2">
      <t>デンワ</t>
    </rPh>
    <phoneticPr fontId="3"/>
  </si>
  <si>
    <t>電子メールアドレス</t>
    <rPh sb="0" eb="2">
      <t>デンシ</t>
    </rPh>
    <phoneticPr fontId="3"/>
  </si>
  <si>
    <t>計画期間</t>
    <rPh sb="0" eb="2">
      <t>ケイカク</t>
    </rPh>
    <rPh sb="2" eb="4">
      <t>キカン</t>
    </rPh>
    <phoneticPr fontId="3"/>
  </si>
  <si>
    <t>計画書</t>
    <rPh sb="0" eb="3">
      <t>ケイカクショ</t>
    </rPh>
    <phoneticPr fontId="3"/>
  </si>
  <si>
    <t>別添のとおり</t>
    <rPh sb="0" eb="2">
      <t>ベッテン</t>
    </rPh>
    <phoneticPr fontId="3"/>
  </si>
  <si>
    <t>その他</t>
    <rPh sb="2" eb="3">
      <t>タ</t>
    </rPh>
    <phoneticPr fontId="3"/>
  </si>
  <si>
    <t>注</t>
    <rPh sb="0" eb="1">
      <t>チュウ</t>
    </rPh>
    <phoneticPr fontId="3"/>
  </si>
  <si>
    <t>　事業の概要は、事業所における日本標準産業分類の中分類項目に揚げる業種及びその業種に対応する日本標準産業分類における分類番号を記入してください。</t>
    <rPh sb="1" eb="3">
      <t>ジギョウ</t>
    </rPh>
    <rPh sb="4" eb="6">
      <t>ガイヨウ</t>
    </rPh>
    <rPh sb="8" eb="11">
      <t>ジギョウショ</t>
    </rPh>
    <rPh sb="15" eb="17">
      <t>ニホン</t>
    </rPh>
    <rPh sb="17" eb="19">
      <t>ヒョウジュン</t>
    </rPh>
    <rPh sb="19" eb="21">
      <t>サンギョウ</t>
    </rPh>
    <rPh sb="21" eb="23">
      <t>ブンルイ</t>
    </rPh>
    <rPh sb="24" eb="27">
      <t>チュウブンルイ</t>
    </rPh>
    <rPh sb="27" eb="29">
      <t>コウモク</t>
    </rPh>
    <rPh sb="30" eb="31">
      <t>ア</t>
    </rPh>
    <rPh sb="33" eb="35">
      <t>ギョウシュ</t>
    </rPh>
    <rPh sb="35" eb="36">
      <t>オヨ</t>
    </rPh>
    <rPh sb="39" eb="41">
      <t>ギョウシュ</t>
    </rPh>
    <rPh sb="42" eb="44">
      <t>タイオウ</t>
    </rPh>
    <rPh sb="46" eb="48">
      <t>ニホン</t>
    </rPh>
    <rPh sb="48" eb="50">
      <t>ヒョウジュン</t>
    </rPh>
    <rPh sb="50" eb="52">
      <t>サンギョウ</t>
    </rPh>
    <rPh sb="52" eb="54">
      <t>ブンルイ</t>
    </rPh>
    <rPh sb="58" eb="60">
      <t>ブンルイ</t>
    </rPh>
    <rPh sb="60" eb="62">
      <t>バンゴウ</t>
    </rPh>
    <rPh sb="63" eb="65">
      <t>キニュウ</t>
    </rPh>
    <phoneticPr fontId="3"/>
  </si>
  <si>
    <t>　従業員数、使用床面積及び自動車使用台数は、４月１日現在で記入してください。</t>
    <rPh sb="1" eb="4">
      <t>ジュウギョウイン</t>
    </rPh>
    <rPh sb="4" eb="5">
      <t>スウ</t>
    </rPh>
    <rPh sb="6" eb="8">
      <t>シヨウ</t>
    </rPh>
    <rPh sb="8" eb="11">
      <t>ユカメンセキ</t>
    </rPh>
    <rPh sb="11" eb="12">
      <t>オヨ</t>
    </rPh>
    <rPh sb="13" eb="16">
      <t>ジドウシャ</t>
    </rPh>
    <rPh sb="16" eb="18">
      <t>シヨウ</t>
    </rPh>
    <rPh sb="18" eb="20">
      <t>ダイスウ</t>
    </rPh>
    <rPh sb="23" eb="24">
      <t>ガツ</t>
    </rPh>
    <rPh sb="25" eb="26">
      <t>ニチ</t>
    </rPh>
    <rPh sb="26" eb="28">
      <t>ゲンザイ</t>
    </rPh>
    <rPh sb="29" eb="31">
      <t>キニュウ</t>
    </rPh>
    <phoneticPr fontId="3"/>
  </si>
  <si>
    <t>備考</t>
    <rPh sb="0" eb="2">
      <t>ビコウ</t>
    </rPh>
    <phoneticPr fontId="3"/>
  </si>
  <si>
    <t>策定しましたので、次のとおり提出します。</t>
    <rPh sb="0" eb="2">
      <t>サクテイ</t>
    </rPh>
    <rPh sb="9" eb="10">
      <t>ツギ</t>
    </rPh>
    <rPh sb="14" eb="16">
      <t>テイシュツ</t>
    </rPh>
    <phoneticPr fontId="3"/>
  </si>
  <si>
    <t>事業の規模</t>
    <rPh sb="0" eb="2">
      <t>ジギョウ</t>
    </rPh>
    <rPh sb="3" eb="5">
      <t>キボ</t>
    </rPh>
    <phoneticPr fontId="3"/>
  </si>
  <si>
    <t>人</t>
    <rPh sb="0" eb="1">
      <t>ニン</t>
    </rPh>
    <phoneticPr fontId="3"/>
  </si>
  <si>
    <t>㎡</t>
    <phoneticPr fontId="3"/>
  </si>
  <si>
    <t>事業所</t>
    <rPh sb="0" eb="3">
      <t>ジギョウショ</t>
    </rPh>
    <phoneticPr fontId="3"/>
  </si>
  <si>
    <t>kl</t>
    <phoneticPr fontId="3"/>
  </si>
  <si>
    <t>台</t>
    <rPh sb="0" eb="1">
      <t>ダイ</t>
    </rPh>
    <phoneticPr fontId="3"/>
  </si>
  <si>
    <t>～</t>
    <phoneticPr fontId="3"/>
  </si>
  <si>
    <t>　　第１項　　第２項</t>
    <rPh sb="2" eb="3">
      <t>ダイ</t>
    </rPh>
    <rPh sb="4" eb="5">
      <t>コウ</t>
    </rPh>
    <rPh sb="7" eb="8">
      <t>ダイ</t>
    </rPh>
    <rPh sb="9" eb="10">
      <t>コウ</t>
    </rPh>
    <phoneticPr fontId="3"/>
  </si>
  <si>
    <t xml:space="preserve">  　第１項　　第３項</t>
    <rPh sb="3" eb="4">
      <t>ダイ</t>
    </rPh>
    <rPh sb="5" eb="6">
      <t>コウ</t>
    </rPh>
    <rPh sb="8" eb="9">
      <t>ダイ</t>
    </rPh>
    <rPh sb="10" eb="11">
      <t>コウ</t>
    </rPh>
    <phoneticPr fontId="3"/>
  </si>
  <si>
    <t>　　有（認証名</t>
    <rPh sb="2" eb="3">
      <t>アリ</t>
    </rPh>
    <rPh sb="4" eb="6">
      <t>ニンショウ</t>
    </rPh>
    <rPh sb="6" eb="7">
      <t>メイ</t>
    </rPh>
    <phoneticPr fontId="3"/>
  </si>
  <si>
    <t>）</t>
    <phoneticPr fontId="3"/>
  </si>
  <si>
    <t>　　無</t>
    <rPh sb="2" eb="3">
      <t>ナシ</t>
    </rPh>
    <phoneticPr fontId="3"/>
  </si>
  <si>
    <t>HFC</t>
    <phoneticPr fontId="3"/>
  </si>
  <si>
    <t>PFC</t>
    <phoneticPr fontId="3"/>
  </si>
  <si>
    <t>原油換算した
燃料・熱・電気の合計量</t>
    <rPh sb="0" eb="2">
      <t>ゲンユ</t>
    </rPh>
    <rPh sb="2" eb="4">
      <t>カンザン</t>
    </rPh>
    <rPh sb="8" eb="10">
      <t>ネンリョウ</t>
    </rPh>
    <rPh sb="11" eb="12">
      <t>ネツ</t>
    </rPh>
    <rPh sb="13" eb="15">
      <t>デンキ</t>
    </rPh>
    <rPh sb="16" eb="18">
      <t>ゴウケイ</t>
    </rPh>
    <rPh sb="18" eb="19">
      <t>リョウ</t>
    </rPh>
    <phoneticPr fontId="3"/>
  </si>
  <si>
    <t>　札幌市生活環境の確保に関する条例に基づき、</t>
    <rPh sb="1" eb="4">
      <t>サッポロシ</t>
    </rPh>
    <rPh sb="4" eb="6">
      <t>セイカツ</t>
    </rPh>
    <rPh sb="6" eb="8">
      <t>カンキョウ</t>
    </rPh>
    <rPh sb="9" eb="11">
      <t>カクホ</t>
    </rPh>
    <rPh sb="12" eb="13">
      <t>カン</t>
    </rPh>
    <rPh sb="15" eb="17">
      <t>ジョウレイ</t>
    </rPh>
    <rPh sb="18" eb="19">
      <t>モト</t>
    </rPh>
    <phoneticPr fontId="3"/>
  </si>
  <si>
    <t>別添</t>
    <rPh sb="0" eb="2">
      <t>ベッテン</t>
    </rPh>
    <phoneticPr fontId="3"/>
  </si>
  <si>
    <t>環境保全行動計画書</t>
    <rPh sb="0" eb="2">
      <t>カンキョウ</t>
    </rPh>
    <rPh sb="2" eb="4">
      <t>ホゼン</t>
    </rPh>
    <rPh sb="4" eb="6">
      <t>コウドウ</t>
    </rPh>
    <rPh sb="6" eb="9">
      <t>ケイカクショ</t>
    </rPh>
    <phoneticPr fontId="3"/>
  </si>
  <si>
    <t>自動車使用管理計画書</t>
    <rPh sb="0" eb="3">
      <t>ジドウシャ</t>
    </rPh>
    <rPh sb="3" eb="5">
      <t>シヨウ</t>
    </rPh>
    <rPh sb="5" eb="7">
      <t>カンリ</t>
    </rPh>
    <rPh sb="7" eb="10">
      <t>ケイカクショ</t>
    </rPh>
    <phoneticPr fontId="3"/>
  </si>
  <si>
    <t>３　行動計画</t>
    <rPh sb="2" eb="4">
      <t>コウドウ</t>
    </rPh>
    <rPh sb="4" eb="6">
      <t>ケイカク</t>
    </rPh>
    <phoneticPr fontId="3"/>
  </si>
  <si>
    <t>責任部課</t>
    <rPh sb="0" eb="2">
      <t>セキニン</t>
    </rPh>
    <rPh sb="2" eb="4">
      <t>ブカ</t>
    </rPh>
    <phoneticPr fontId="3"/>
  </si>
  <si>
    <t>実行部課</t>
    <rPh sb="0" eb="2">
      <t>ジッコウ</t>
    </rPh>
    <rPh sb="2" eb="4">
      <t>ブカ</t>
    </rPh>
    <phoneticPr fontId="3"/>
  </si>
  <si>
    <t>年度</t>
    <rPh sb="0" eb="2">
      <t>ネンド</t>
    </rPh>
    <phoneticPr fontId="3"/>
  </si>
  <si>
    <t>４　環境保全に係る実施組織体制</t>
    <rPh sb="2" eb="4">
      <t>カンキョウ</t>
    </rPh>
    <rPh sb="4" eb="6">
      <t>ホゼン</t>
    </rPh>
    <rPh sb="7" eb="8">
      <t>カカ</t>
    </rPh>
    <rPh sb="9" eb="11">
      <t>ジッシ</t>
    </rPh>
    <rPh sb="11" eb="13">
      <t>ソシキ</t>
    </rPh>
    <rPh sb="13" eb="15">
      <t>タイセイ</t>
    </rPh>
    <phoneticPr fontId="3"/>
  </si>
  <si>
    <t>灯油</t>
    <rPh sb="0" eb="2">
      <t>トウユ</t>
    </rPh>
    <phoneticPr fontId="3"/>
  </si>
  <si>
    <t>A重油</t>
    <rPh sb="1" eb="3">
      <t>ジュウユ</t>
    </rPh>
    <phoneticPr fontId="3"/>
  </si>
  <si>
    <t>B重油</t>
    <rPh sb="1" eb="3">
      <t>ジュウユ</t>
    </rPh>
    <phoneticPr fontId="3"/>
  </si>
  <si>
    <t>C重油</t>
    <rPh sb="1" eb="3">
      <t>ジュウユ</t>
    </rPh>
    <phoneticPr fontId="3"/>
  </si>
  <si>
    <t>軽油</t>
    <rPh sb="0" eb="2">
      <t>ケイユ</t>
    </rPh>
    <phoneticPr fontId="3"/>
  </si>
  <si>
    <t>天然ガス（CNG）</t>
    <rPh sb="0" eb="2">
      <t>テンネン</t>
    </rPh>
    <phoneticPr fontId="3"/>
  </si>
  <si>
    <t>自動車用燃料</t>
    <rPh sb="0" eb="4">
      <t>ジドウシャヨウ</t>
    </rPh>
    <rPh sb="4" eb="6">
      <t>ネンリョウ</t>
    </rPh>
    <phoneticPr fontId="3"/>
  </si>
  <si>
    <t>都市ガス13A
天然ガス</t>
    <rPh sb="0" eb="2">
      <t>トシ</t>
    </rPh>
    <rPh sb="8" eb="10">
      <t>テンネン</t>
    </rPh>
    <phoneticPr fontId="3"/>
  </si>
  <si>
    <t>小　計</t>
    <rPh sb="0" eb="1">
      <t>ショウ</t>
    </rPh>
    <rPh sb="2" eb="3">
      <t>ケイ</t>
    </rPh>
    <phoneticPr fontId="3"/>
  </si>
  <si>
    <t>合　計</t>
    <rPh sb="0" eb="1">
      <t>ゴウ</t>
    </rPh>
    <rPh sb="2" eb="3">
      <t>ケイ</t>
    </rPh>
    <phoneticPr fontId="3"/>
  </si>
  <si>
    <t>二酸化炭素排出量計算係数</t>
    <rPh sb="0" eb="3">
      <t>ニサンカ</t>
    </rPh>
    <rPh sb="3" eb="5">
      <t>タンソ</t>
    </rPh>
    <rPh sb="5" eb="7">
      <t>ハイシュツ</t>
    </rPh>
    <rPh sb="7" eb="8">
      <t>リョウ</t>
    </rPh>
    <rPh sb="8" eb="10">
      <t>ケイサン</t>
    </rPh>
    <rPh sb="10" eb="12">
      <t>ケイスウ</t>
    </rPh>
    <phoneticPr fontId="8"/>
  </si>
  <si>
    <t>排出係数</t>
    <rPh sb="0" eb="2">
      <t>ハイシュツ</t>
    </rPh>
    <rPh sb="2" eb="4">
      <t>ケイスウ</t>
    </rPh>
    <phoneticPr fontId="8"/>
  </si>
  <si>
    <t>発熱量</t>
    <rPh sb="0" eb="2">
      <t>ハツネツ</t>
    </rPh>
    <rPh sb="2" eb="3">
      <t>リョウ</t>
    </rPh>
    <phoneticPr fontId="8"/>
  </si>
  <si>
    <t>数値</t>
    <rPh sb="0" eb="2">
      <t>スウチ</t>
    </rPh>
    <phoneticPr fontId="3"/>
  </si>
  <si>
    <t>単位</t>
    <rPh sb="0" eb="2">
      <t>タンイ</t>
    </rPh>
    <phoneticPr fontId="3"/>
  </si>
  <si>
    <t>メタン</t>
    <phoneticPr fontId="3"/>
  </si>
  <si>
    <r>
      <t>メタン（CH</t>
    </r>
    <r>
      <rPr>
        <sz val="9"/>
        <color indexed="8"/>
        <rFont val="ＭＳ 明朝"/>
        <family val="1"/>
        <charset val="128"/>
      </rPr>
      <t>4</t>
    </r>
    <r>
      <rPr>
        <sz val="11"/>
        <color indexed="8"/>
        <rFont val="ＭＳ 明朝"/>
        <family val="1"/>
        <charset val="128"/>
      </rPr>
      <t>）</t>
    </r>
    <phoneticPr fontId="3"/>
  </si>
  <si>
    <r>
      <t>非エネルギー起源CO</t>
    </r>
    <r>
      <rPr>
        <sz val="9"/>
        <color indexed="8"/>
        <rFont val="ＭＳ 明朝"/>
        <family val="1"/>
        <charset val="128"/>
      </rPr>
      <t>2</t>
    </r>
    <rPh sb="0" eb="1">
      <t>ヒ</t>
    </rPh>
    <rPh sb="6" eb="8">
      <t>キゲン</t>
    </rPh>
    <phoneticPr fontId="3"/>
  </si>
  <si>
    <r>
      <t>一酸化二窒素（N</t>
    </r>
    <r>
      <rPr>
        <sz val="9"/>
        <color indexed="8"/>
        <rFont val="ＭＳ 明朝"/>
        <family val="1"/>
        <charset val="128"/>
      </rPr>
      <t>2</t>
    </r>
    <r>
      <rPr>
        <sz val="11"/>
        <color indexed="8"/>
        <rFont val="ＭＳ 明朝"/>
        <family val="1"/>
        <charset val="128"/>
      </rPr>
      <t>O）</t>
    </r>
    <rPh sb="0" eb="3">
      <t>イッサンカ</t>
    </rPh>
    <rPh sb="3" eb="4">
      <t>ニ</t>
    </rPh>
    <rPh sb="4" eb="6">
      <t>チッソ</t>
    </rPh>
    <phoneticPr fontId="3"/>
  </si>
  <si>
    <r>
      <t>六ふっ化硫黄（SF</t>
    </r>
    <r>
      <rPr>
        <sz val="9"/>
        <color indexed="8"/>
        <rFont val="ＭＳ 明朝"/>
        <family val="1"/>
        <charset val="128"/>
      </rPr>
      <t>6</t>
    </r>
    <r>
      <rPr>
        <sz val="11"/>
        <color indexed="8"/>
        <rFont val="ＭＳ 明朝"/>
        <family val="1"/>
        <charset val="128"/>
      </rPr>
      <t>）</t>
    </r>
    <rPh sb="0" eb="1">
      <t>ロク</t>
    </rPh>
    <rPh sb="3" eb="4">
      <t>カ</t>
    </rPh>
    <rPh sb="4" eb="6">
      <t>イオウ</t>
    </rPh>
    <phoneticPr fontId="3"/>
  </si>
  <si>
    <t>HFC-23</t>
  </si>
  <si>
    <t>HFC-32</t>
  </si>
  <si>
    <t>HFC-41</t>
  </si>
  <si>
    <t>HFC-125</t>
  </si>
  <si>
    <t>HFC-134</t>
  </si>
  <si>
    <t>HFC-134a</t>
  </si>
  <si>
    <t>HFC-143</t>
  </si>
  <si>
    <t>HFC-143a</t>
  </si>
  <si>
    <t>HFC-152a</t>
  </si>
  <si>
    <t>HFC-227ea</t>
  </si>
  <si>
    <t>HFC-245ca</t>
  </si>
  <si>
    <t>PFC-14</t>
  </si>
  <si>
    <t>PFC-116</t>
  </si>
  <si>
    <t>PFC-218</t>
  </si>
  <si>
    <t>PFC-31-10</t>
  </si>
  <si>
    <t>PFC-c318</t>
  </si>
  <si>
    <t>PFC-41-12</t>
  </si>
  <si>
    <t>PFC-51-14</t>
  </si>
  <si>
    <t>原油換算使用量</t>
    <rPh sb="0" eb="2">
      <t>ゲンユ</t>
    </rPh>
    <rPh sb="2" eb="4">
      <t>カンザン</t>
    </rPh>
    <rPh sb="4" eb="6">
      <t>シヨウ</t>
    </rPh>
    <rPh sb="6" eb="7">
      <t>リョウ</t>
    </rPh>
    <phoneticPr fontId="3"/>
  </si>
  <si>
    <t>二酸化炭素換算排出量</t>
    <rPh sb="0" eb="3">
      <t>ニサンカ</t>
    </rPh>
    <rPh sb="3" eb="5">
      <t>タンソ</t>
    </rPh>
    <rPh sb="5" eb="7">
      <t>カンザン</t>
    </rPh>
    <rPh sb="7" eb="9">
      <t>ハイシュツ</t>
    </rPh>
    <rPh sb="9" eb="10">
      <t>リョウ</t>
    </rPh>
    <phoneticPr fontId="3"/>
  </si>
  <si>
    <t>目標
削減率</t>
    <rPh sb="0" eb="2">
      <t>モクヒョウ</t>
    </rPh>
    <rPh sb="3" eb="5">
      <t>サクゲン</t>
    </rPh>
    <rPh sb="5" eb="6">
      <t>リツ</t>
    </rPh>
    <phoneticPr fontId="3"/>
  </si>
  <si>
    <t>HFC-236fa</t>
    <phoneticPr fontId="3"/>
  </si>
  <si>
    <t>別紙１</t>
    <rPh sb="0" eb="2">
      <t>ベッシ</t>
    </rPh>
    <phoneticPr fontId="3"/>
  </si>
  <si>
    <t>1 農業</t>
  </si>
  <si>
    <t>2 林業</t>
  </si>
  <si>
    <t>3 漁業</t>
  </si>
  <si>
    <t>4 水産養殖業</t>
  </si>
  <si>
    <t>5 鉱業、採石業、砂利採取業</t>
  </si>
  <si>
    <t>6 総合工事業</t>
  </si>
  <si>
    <t>7 職別工事業</t>
  </si>
  <si>
    <t>8 設備工事業</t>
  </si>
  <si>
    <t>9 食料品製造業</t>
  </si>
  <si>
    <t>10 飲料・たばこ・飼料製造業</t>
  </si>
  <si>
    <t>11 繊維工業</t>
  </si>
  <si>
    <t>12 木材・木製品製造業</t>
  </si>
  <si>
    <t>13 家具・装備品製造業</t>
  </si>
  <si>
    <t>14 パルプ・紙・紙加工品製造業</t>
  </si>
  <si>
    <t>15 印刷・同関連業</t>
  </si>
  <si>
    <t>16 化学工業</t>
  </si>
  <si>
    <t>17 石油製品・石炭製品製造業</t>
  </si>
  <si>
    <t>18 プラスチック製品製造業</t>
  </si>
  <si>
    <t>19 ゴム製品製造業</t>
  </si>
  <si>
    <t>20 なめし革・同製品・毛皮製造業</t>
  </si>
  <si>
    <t>21 窯業・土石製品製造業</t>
  </si>
  <si>
    <t>22 鉄鋼業</t>
  </si>
  <si>
    <t>23 非鉄金属製造業</t>
  </si>
  <si>
    <t>24 金属製品製造業</t>
  </si>
  <si>
    <t>25 はん用機械器具製造業</t>
  </si>
  <si>
    <t>26 生産用機械器具製造業</t>
  </si>
  <si>
    <t>27 業務用機械器具製造業</t>
  </si>
  <si>
    <t>28 電子部品・デバイス・電子回路製造業</t>
  </si>
  <si>
    <t>29 電気機械器具製造業</t>
  </si>
  <si>
    <t>30 情報通信機械器具製造業</t>
  </si>
  <si>
    <t>31 輸送用機械器具製造業</t>
  </si>
  <si>
    <t>32 その他の製造業</t>
  </si>
  <si>
    <t>35 熱供給業</t>
  </si>
  <si>
    <t>37 通信業</t>
  </si>
  <si>
    <t>38 放送業</t>
  </si>
  <si>
    <t>39 情報サービス業</t>
  </si>
  <si>
    <t>40 インターネット附随サービス業</t>
  </si>
  <si>
    <t>41 映像・音声・文字情報制作業</t>
  </si>
  <si>
    <t>42 鉄道業</t>
  </si>
  <si>
    <t>43 道路旅客運送業</t>
  </si>
  <si>
    <t>44 道路貨物運送業</t>
  </si>
  <si>
    <t>45 水運業</t>
  </si>
  <si>
    <t>46 航空運輸業</t>
  </si>
  <si>
    <t>47 倉庫業</t>
  </si>
  <si>
    <t>48 運輸に附帯するサービス業</t>
  </si>
  <si>
    <t>49 郵便業</t>
  </si>
  <si>
    <t>50 各種商品卸売業</t>
  </si>
  <si>
    <t>51 繊維・衣服等卸売業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</si>
  <si>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</si>
  <si>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</si>
  <si>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</si>
  <si>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</si>
  <si>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</si>
  <si>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</si>
  <si>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</si>
  <si>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</si>
  <si>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</si>
  <si>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61 無店舗小売業</t>
  </si>
  <si>
    <t>62 銀行業</t>
  </si>
  <si>
    <t>63 協同組織金融業</t>
  </si>
  <si>
    <t>64 貸金業、クレジットカード業等非預金信用機関</t>
  </si>
  <si>
    <t>65 金融商品取引業、商品先物取引業</t>
  </si>
  <si>
    <t>66 補助的金融業等</t>
  </si>
  <si>
    <t>67 保険業</t>
  </si>
  <si>
    <t>68 不動産取引業</t>
  </si>
  <si>
    <t>69 不動産賃貸業・管理業</t>
  </si>
  <si>
    <t>70 物品賃貸業</t>
  </si>
  <si>
    <t>71 学術・開発研究機関</t>
  </si>
  <si>
    <t>72 専門サービス業</t>
  </si>
  <si>
    <t>73 広告業</t>
  </si>
  <si>
    <t>74 技術サービス業</t>
  </si>
  <si>
    <t>75 宿泊業</t>
  </si>
  <si>
    <t>76 飲食店</t>
  </si>
  <si>
    <t>77 持ち帰り・配達飲食サービス業</t>
  </si>
  <si>
    <t>78 洗濯・理容・美容・浴場業</t>
  </si>
  <si>
    <t>79 その他の生活関連サービス業</t>
  </si>
  <si>
    <t>80 娯楽業</t>
  </si>
  <si>
    <t>81 学校教育</t>
  </si>
  <si>
    <t>82 その他の教育、学習支援業</t>
  </si>
  <si>
    <t>83 医療業</t>
  </si>
  <si>
    <t>84 保健衛生</t>
  </si>
  <si>
    <t>85 社会保険・社会福祉・介護事業</t>
  </si>
  <si>
    <t>86 郵便局</t>
  </si>
  <si>
    <t>87 協同組合</t>
  </si>
  <si>
    <t>88 廃棄物処理業</t>
  </si>
  <si>
    <t>89 自動車整備業</t>
  </si>
  <si>
    <t>90 機械等修理業</t>
  </si>
  <si>
    <t>91 職業紹介・労働者派遣業</t>
  </si>
  <si>
    <t>92 その他の事業サービス業</t>
  </si>
  <si>
    <t>93 政治・経済・文化団体</t>
  </si>
  <si>
    <t>94 宗教</t>
  </si>
  <si>
    <t>95 その他のサービス業</t>
  </si>
  <si>
    <t>96 外国公務</t>
  </si>
  <si>
    <t>97 国家公務</t>
  </si>
  <si>
    <t>98 地方公務</t>
  </si>
  <si>
    <t>99 分類不能の産業</t>
  </si>
  <si>
    <t>――農業、林業――</t>
    <rPh sb="2" eb="4">
      <t>ノウギョウ</t>
    </rPh>
    <rPh sb="5" eb="7">
      <t>リンギョウ</t>
    </rPh>
    <phoneticPr fontId="3"/>
  </si>
  <si>
    <t>――漁業――</t>
    <rPh sb="2" eb="4">
      <t>ギョギョウ</t>
    </rPh>
    <phoneticPr fontId="3"/>
  </si>
  <si>
    <t>――鉱業、採石業、砂利採取業――</t>
    <rPh sb="2" eb="4">
      <t>コウギョウ</t>
    </rPh>
    <rPh sb="5" eb="7">
      <t>サイセキ</t>
    </rPh>
    <rPh sb="7" eb="8">
      <t>ギョウ</t>
    </rPh>
    <rPh sb="9" eb="11">
      <t>ジャリ</t>
    </rPh>
    <rPh sb="11" eb="13">
      <t>サイシュ</t>
    </rPh>
    <rPh sb="13" eb="14">
      <t>ギョウ</t>
    </rPh>
    <phoneticPr fontId="3"/>
  </si>
  <si>
    <t>――建設業――</t>
    <rPh sb="2" eb="5">
      <t>ケンセツギョウ</t>
    </rPh>
    <phoneticPr fontId="3"/>
  </si>
  <si>
    <t>――製造業――</t>
    <rPh sb="2" eb="5">
      <t>セイゾウギョウ</t>
    </rPh>
    <phoneticPr fontId="3"/>
  </si>
  <si>
    <t>――運輸業、郵便業――</t>
    <rPh sb="2" eb="5">
      <t>ウンユギョウ</t>
    </rPh>
    <rPh sb="6" eb="8">
      <t>ユウビン</t>
    </rPh>
    <rPh sb="8" eb="9">
      <t>ギョウ</t>
    </rPh>
    <phoneticPr fontId="3"/>
  </si>
  <si>
    <t>――卸売業、小売業――</t>
    <rPh sb="2" eb="5">
      <t>オロシウリギョウ</t>
    </rPh>
    <rPh sb="6" eb="9">
      <t>コウリギョウ</t>
    </rPh>
    <phoneticPr fontId="3"/>
  </si>
  <si>
    <t>――金融業、保険業――</t>
    <rPh sb="2" eb="5">
      <t>キンユウギョウ</t>
    </rPh>
    <rPh sb="6" eb="9">
      <t>ホケンギョウ</t>
    </rPh>
    <phoneticPr fontId="3"/>
  </si>
  <si>
    <t>――不動産業、物品賃貸業――</t>
    <phoneticPr fontId="3"/>
  </si>
  <si>
    <t>――学術研究、専門・技術サービス業――</t>
    <phoneticPr fontId="3"/>
  </si>
  <si>
    <t>――宿泊業、飲食サービス業――</t>
    <rPh sb="2" eb="4">
      <t>シュクハク</t>
    </rPh>
    <rPh sb="4" eb="5">
      <t>ギョウ</t>
    </rPh>
    <phoneticPr fontId="3"/>
  </si>
  <si>
    <t>――生活関連サービス業、娯楽業――</t>
    <phoneticPr fontId="3"/>
  </si>
  <si>
    <t>――教育、学習支援業――</t>
    <phoneticPr fontId="3"/>
  </si>
  <si>
    <t>――医療、福祉――</t>
    <phoneticPr fontId="3"/>
  </si>
  <si>
    <t>――複合サービス業――</t>
    <rPh sb="2" eb="4">
      <t>フクゴウ</t>
    </rPh>
    <rPh sb="8" eb="9">
      <t>ギョウ</t>
    </rPh>
    <phoneticPr fontId="3"/>
  </si>
  <si>
    <t>――サービス業――</t>
    <rPh sb="6" eb="7">
      <t>ギョウ</t>
    </rPh>
    <phoneticPr fontId="3"/>
  </si>
  <si>
    <t>――公務――</t>
    <rPh sb="2" eb="4">
      <t>コウム</t>
    </rPh>
    <phoneticPr fontId="3"/>
  </si>
  <si>
    <t>――分類不能の産業――</t>
    <rPh sb="2" eb="4">
      <t>ブンルイ</t>
    </rPh>
    <rPh sb="4" eb="6">
      <t>フノウ</t>
    </rPh>
    <rPh sb="7" eb="9">
      <t>サンギョウ</t>
    </rPh>
    <phoneticPr fontId="3"/>
  </si>
  <si>
    <t>二酸化炭素排出量計算シート</t>
    <rPh sb="0" eb="3">
      <t>ニサンカ</t>
    </rPh>
    <rPh sb="3" eb="5">
      <t>タンソ</t>
    </rPh>
    <rPh sb="5" eb="7">
      <t>ハイシュツ</t>
    </rPh>
    <rPh sb="7" eb="8">
      <t>リョウ</t>
    </rPh>
    <rPh sb="8" eb="10">
      <t>ケイサン</t>
    </rPh>
    <phoneticPr fontId="3"/>
  </si>
  <si>
    <t>燃料等の種類</t>
    <rPh sb="0" eb="2">
      <t>ネンリョウ</t>
    </rPh>
    <rPh sb="2" eb="3">
      <t>トウ</t>
    </rPh>
    <rPh sb="4" eb="6">
      <t>シュルイ</t>
    </rPh>
    <phoneticPr fontId="3"/>
  </si>
  <si>
    <t>HFC-236fa</t>
    <phoneticPr fontId="3"/>
  </si>
  <si>
    <t>HFC-43-10mee</t>
    <phoneticPr fontId="3"/>
  </si>
  <si>
    <r>
      <rPr>
        <sz val="10"/>
        <color indexed="8"/>
        <rFont val="ＭＳ 明朝"/>
        <family val="1"/>
        <charset val="128"/>
      </rPr>
      <t>温室効果ガス排出量</t>
    </r>
    <r>
      <rPr>
        <sz val="11"/>
        <color indexed="8"/>
        <rFont val="ＭＳ 明朝"/>
        <family val="1"/>
        <charset val="128"/>
      </rPr>
      <t xml:space="preserve">
</t>
    </r>
    <r>
      <rPr>
        <sz val="9"/>
        <color indexed="8"/>
        <rFont val="ＭＳ 明朝"/>
        <family val="1"/>
        <charset val="128"/>
      </rPr>
      <t>（二酸化炭素
　換算排出量）</t>
    </r>
    <rPh sb="0" eb="2">
      <t>オンシツ</t>
    </rPh>
    <rPh sb="2" eb="4">
      <t>コウカ</t>
    </rPh>
    <rPh sb="6" eb="8">
      <t>ハイシュツ</t>
    </rPh>
    <rPh sb="8" eb="9">
      <t>リョウ</t>
    </rPh>
    <rPh sb="11" eb="14">
      <t>ニサンカ</t>
    </rPh>
    <rPh sb="14" eb="16">
      <t>タンソ</t>
    </rPh>
    <rPh sb="18" eb="20">
      <t>カンザン</t>
    </rPh>
    <rPh sb="20" eb="22">
      <t>ハイシュツ</t>
    </rPh>
    <rPh sb="22" eb="23">
      <t>リョウ</t>
    </rPh>
    <phoneticPr fontId="3"/>
  </si>
  <si>
    <t>別紙２</t>
    <rPh sb="0" eb="2">
      <t>ベッシ</t>
    </rPh>
    <phoneticPr fontId="3"/>
  </si>
  <si>
    <t>注</t>
    <rPh sb="0" eb="1">
      <t>チュウ</t>
    </rPh>
    <phoneticPr fontId="11"/>
  </si>
  <si>
    <t>　自動車用燃料については、札幌市内で管理（駐車施設保有）する車両が対象になります。</t>
    <phoneticPr fontId="11"/>
  </si>
  <si>
    <t>　自動車用燃料については、札幌市内で管理（駐車施設保有）する車両が対象になります。</t>
    <rPh sb="1" eb="4">
      <t>ジドウシャ</t>
    </rPh>
    <rPh sb="4" eb="5">
      <t>ヨウ</t>
    </rPh>
    <rPh sb="5" eb="7">
      <t>ネンリョウ</t>
    </rPh>
    <rPh sb="13" eb="17">
      <t>サッポロシナイ</t>
    </rPh>
    <rPh sb="18" eb="20">
      <t>カンリ</t>
    </rPh>
    <rPh sb="21" eb="23">
      <t>チュウシャ</t>
    </rPh>
    <rPh sb="23" eb="25">
      <t>シセツ</t>
    </rPh>
    <rPh sb="25" eb="27">
      <t>ホユウ</t>
    </rPh>
    <rPh sb="30" eb="32">
      <t>シャリョウ</t>
    </rPh>
    <rPh sb="33" eb="35">
      <t>タイショウ</t>
    </rPh>
    <phoneticPr fontId="11"/>
  </si>
  <si>
    <t>【計画期間】</t>
    <rPh sb="1" eb="3">
      <t>ケイカク</t>
    </rPh>
    <rPh sb="3" eb="5">
      <t>キカン</t>
    </rPh>
    <phoneticPr fontId="3"/>
  </si>
  <si>
    <t>【集計期間】</t>
    <rPh sb="1" eb="3">
      <t>シュウケイ</t>
    </rPh>
    <rPh sb="3" eb="5">
      <t>キカン</t>
    </rPh>
    <phoneticPr fontId="3"/>
  </si>
  <si>
    <t>（代表者名）</t>
    <rPh sb="1" eb="3">
      <t>ダイヒョウ</t>
    </rPh>
    <rPh sb="3" eb="4">
      <t>シャ</t>
    </rPh>
    <rPh sb="4" eb="5">
      <t>メイ</t>
    </rPh>
    <phoneticPr fontId="3"/>
  </si>
  <si>
    <t>氏　名</t>
    <rPh sb="0" eb="1">
      <t>シ</t>
    </rPh>
    <rPh sb="2" eb="3">
      <t>ナ</t>
    </rPh>
    <phoneticPr fontId="3"/>
  </si>
  <si>
    <t>住　所</t>
    <rPh sb="0" eb="1">
      <t>ジュウ</t>
    </rPh>
    <rPh sb="2" eb="3">
      <t>トコロ</t>
    </rPh>
    <phoneticPr fontId="3"/>
  </si>
  <si>
    <t>kL</t>
    <phoneticPr fontId="3"/>
  </si>
  <si>
    <t>t</t>
    <phoneticPr fontId="3"/>
  </si>
  <si>
    <t>GJ/kL</t>
    <phoneticPr fontId="3"/>
  </si>
  <si>
    <t>GJ/t</t>
    <phoneticPr fontId="3"/>
  </si>
  <si>
    <t>ｔ</t>
    <phoneticPr fontId="3"/>
  </si>
  <si>
    <t>%</t>
    <phoneticPr fontId="3"/>
  </si>
  <si>
    <t>二酸化炭素排出量</t>
    <rPh sb="0" eb="3">
      <t>ニサンカ</t>
    </rPh>
    <rPh sb="3" eb="5">
      <t>タンソ</t>
    </rPh>
    <rPh sb="5" eb="7">
      <t>ハイシュツ</t>
    </rPh>
    <rPh sb="7" eb="8">
      <t>リョウ</t>
    </rPh>
    <phoneticPr fontId="3"/>
  </si>
  <si>
    <r>
      <t xml:space="preserve">ガソリン
</t>
    </r>
    <r>
      <rPr>
        <sz val="8"/>
        <color indexed="8"/>
        <rFont val="ＭＳ 明朝"/>
        <family val="1"/>
        <charset val="128"/>
      </rPr>
      <t>（レギュラー
・ハイオク）</t>
    </r>
    <phoneticPr fontId="3"/>
  </si>
  <si>
    <t>燃料等の種類</t>
    <rPh sb="0" eb="3">
      <t>ネンリョウトウ</t>
    </rPh>
    <rPh sb="4" eb="6">
      <t>シュルイ</t>
    </rPh>
    <phoneticPr fontId="3"/>
  </si>
  <si>
    <t>事業所・工場等で使用する燃料等
（自動車除く）</t>
    <rPh sb="0" eb="3">
      <t>ジギョウショ</t>
    </rPh>
    <rPh sb="4" eb="7">
      <t>コウジョウトウ</t>
    </rPh>
    <rPh sb="8" eb="10">
      <t>シヨウ</t>
    </rPh>
    <rPh sb="12" eb="15">
      <t>ネンリョウトウ</t>
    </rPh>
    <rPh sb="17" eb="20">
      <t>ジドウシャ</t>
    </rPh>
    <rPh sb="20" eb="21">
      <t>ノゾ</t>
    </rPh>
    <phoneticPr fontId="3"/>
  </si>
  <si>
    <t>温室効果ガスの種類</t>
    <rPh sb="0" eb="2">
      <t>オンシツ</t>
    </rPh>
    <rPh sb="2" eb="4">
      <t>コウカ</t>
    </rPh>
    <rPh sb="7" eb="9">
      <t>シュルイ</t>
    </rPh>
    <phoneticPr fontId="3"/>
  </si>
  <si>
    <t>５　その他（環境保全活動の取り組み等）</t>
    <rPh sb="4" eb="5">
      <t>タ</t>
    </rPh>
    <rPh sb="6" eb="8">
      <t>カンキョウ</t>
    </rPh>
    <rPh sb="8" eb="10">
      <t>ホゼン</t>
    </rPh>
    <rPh sb="10" eb="12">
      <t>カツドウ</t>
    </rPh>
    <rPh sb="13" eb="14">
      <t>ト</t>
    </rPh>
    <rPh sb="15" eb="16">
      <t>ク</t>
    </rPh>
    <rPh sb="17" eb="18">
      <t>トウ</t>
    </rPh>
    <phoneticPr fontId="3"/>
  </si>
  <si>
    <t>目標数値</t>
    <rPh sb="0" eb="2">
      <t>モクヒョウ</t>
    </rPh>
    <rPh sb="2" eb="4">
      <t>スウチ</t>
    </rPh>
    <phoneticPr fontId="3"/>
  </si>
  <si>
    <t>基準数値</t>
    <rPh sb="0" eb="2">
      <t>キジュン</t>
    </rPh>
    <rPh sb="2" eb="4">
      <t>スウチ</t>
    </rPh>
    <phoneticPr fontId="3"/>
  </si>
  <si>
    <t>基準数値の
設定根拠</t>
    <rPh sb="0" eb="2">
      <t>キジュン</t>
    </rPh>
    <rPh sb="2" eb="4">
      <t>スウチ</t>
    </rPh>
    <rPh sb="6" eb="8">
      <t>セッテイ</t>
    </rPh>
    <rPh sb="8" eb="10">
      <t>コンキョ</t>
    </rPh>
    <phoneticPr fontId="3"/>
  </si>
  <si>
    <t>①</t>
    <phoneticPr fontId="11"/>
  </si>
  <si>
    <t>②</t>
    <phoneticPr fontId="11"/>
  </si>
  <si>
    <t>①×②×③</t>
    <phoneticPr fontId="11"/>
  </si>
  <si>
    <t>①</t>
    <phoneticPr fontId="11"/>
  </si>
  <si>
    <t>①×②</t>
    <phoneticPr fontId="11"/>
  </si>
  <si>
    <t>③</t>
    <phoneticPr fontId="11"/>
  </si>
  <si>
    <t>別紙３</t>
    <rPh sb="0" eb="2">
      <t>ベッシ</t>
    </rPh>
    <phoneticPr fontId="3"/>
  </si>
  <si>
    <t>所在地</t>
    <rPh sb="0" eb="3">
      <t>ショザイチ</t>
    </rPh>
    <phoneticPr fontId="13"/>
  </si>
  <si>
    <t>建物用途</t>
    <rPh sb="0" eb="2">
      <t>タテモノ</t>
    </rPh>
    <rPh sb="2" eb="4">
      <t>ヨウト</t>
    </rPh>
    <phoneticPr fontId="13"/>
  </si>
  <si>
    <t>建物概要</t>
    <rPh sb="0" eb="2">
      <t>タテモノ</t>
    </rPh>
    <rPh sb="2" eb="4">
      <t>ガイヨウ</t>
    </rPh>
    <phoneticPr fontId="13"/>
  </si>
  <si>
    <t>竣工年月日</t>
    <rPh sb="0" eb="2">
      <t>シュンコウ</t>
    </rPh>
    <rPh sb="2" eb="5">
      <t>ネンガッピ</t>
    </rPh>
    <phoneticPr fontId="13"/>
  </si>
  <si>
    <t>延べ面積</t>
    <rPh sb="0" eb="1">
      <t>ノ</t>
    </rPh>
    <rPh sb="2" eb="4">
      <t>メンセキ</t>
    </rPh>
    <phoneticPr fontId="13"/>
  </si>
  <si>
    <t>地上</t>
    <rPh sb="0" eb="2">
      <t>チジョウ</t>
    </rPh>
    <phoneticPr fontId="13"/>
  </si>
  <si>
    <t>階</t>
    <rPh sb="0" eb="1">
      <t>カイ</t>
    </rPh>
    <phoneticPr fontId="13"/>
  </si>
  <si>
    <t>地下</t>
    <rPh sb="0" eb="2">
      <t>チカ</t>
    </rPh>
    <phoneticPr fontId="13"/>
  </si>
  <si>
    <t>）</t>
    <phoneticPr fontId="13"/>
  </si>
  <si>
    <t>㎡</t>
    <phoneticPr fontId="13"/>
  </si>
  <si>
    <t>年</t>
    <rPh sb="0" eb="1">
      <t>ネン</t>
    </rPh>
    <phoneticPr fontId="13"/>
  </si>
  <si>
    <t>月</t>
    <rPh sb="0" eb="1">
      <t>ガツ</t>
    </rPh>
    <phoneticPr fontId="13"/>
  </si>
  <si>
    <t>日</t>
    <rPh sb="0" eb="1">
      <t>ニチ</t>
    </rPh>
    <phoneticPr fontId="13"/>
  </si>
  <si>
    <t>構　　造</t>
    <rPh sb="0" eb="1">
      <t>カマエ</t>
    </rPh>
    <rPh sb="3" eb="4">
      <t>ゾウ</t>
    </rPh>
    <phoneticPr fontId="13"/>
  </si>
  <si>
    <t>台</t>
    <rPh sb="0" eb="1">
      <t>ダイ</t>
    </rPh>
    <phoneticPr fontId="13"/>
  </si>
  <si>
    <t>使用台数</t>
    <rPh sb="0" eb="2">
      <t>シヨウ</t>
    </rPh>
    <rPh sb="2" eb="4">
      <t>ダイスウ</t>
    </rPh>
    <phoneticPr fontId="13"/>
  </si>
  <si>
    <t>名　称</t>
    <rPh sb="0" eb="1">
      <t>メイ</t>
    </rPh>
    <rPh sb="2" eb="3">
      <t>ショウ</t>
    </rPh>
    <phoneticPr fontId="13"/>
  </si>
  <si>
    <t>　　その他（</t>
    <phoneticPr fontId="13"/>
  </si>
  <si>
    <t>　　テナントビル等に該当</t>
    <phoneticPr fontId="13"/>
  </si>
  <si>
    <t>階　　数</t>
    <rPh sb="0" eb="1">
      <t>カイ</t>
    </rPh>
    <rPh sb="3" eb="4">
      <t>スウ</t>
    </rPh>
    <phoneticPr fontId="13"/>
  </si>
  <si>
    <t>燃料等使用量原油換算シート</t>
    <rPh sb="0" eb="2">
      <t>ネンリョウ</t>
    </rPh>
    <rPh sb="2" eb="3">
      <t>トウ</t>
    </rPh>
    <rPh sb="3" eb="5">
      <t>シヨウ</t>
    </rPh>
    <rPh sb="5" eb="6">
      <t>リョウ</t>
    </rPh>
    <rPh sb="6" eb="8">
      <t>ゲンユ</t>
    </rPh>
    <rPh sb="8" eb="10">
      <t>カンザン</t>
    </rPh>
    <phoneticPr fontId="11"/>
  </si>
  <si>
    <t>　燃料等の使用量は、集計期間内に札幌市内で使用したすべての量を記入してください。</t>
    <phoneticPr fontId="11"/>
  </si>
  <si>
    <t>　燃料等の使用量は、集計期間内に札幌市内で使用したすべての量を記入してください。</t>
    <rPh sb="1" eb="4">
      <t>ネンリョウトウ</t>
    </rPh>
    <rPh sb="5" eb="8">
      <t>シヨウリョウ</t>
    </rPh>
    <rPh sb="10" eb="12">
      <t>シュウケイ</t>
    </rPh>
    <rPh sb="12" eb="14">
      <t>キカン</t>
    </rPh>
    <rPh sb="14" eb="15">
      <t>ナイ</t>
    </rPh>
    <rPh sb="16" eb="20">
      <t>サッポロシナイ</t>
    </rPh>
    <rPh sb="21" eb="23">
      <t>シヨウ</t>
    </rPh>
    <rPh sb="29" eb="30">
      <t>リョウ</t>
    </rPh>
    <rPh sb="31" eb="33">
      <t>キニュウ</t>
    </rPh>
    <phoneticPr fontId="11"/>
  </si>
  <si>
    <t>削減項目</t>
    <rPh sb="0" eb="2">
      <t>サクゲン</t>
    </rPh>
    <rPh sb="2" eb="4">
      <t>コウモク</t>
    </rPh>
    <phoneticPr fontId="3"/>
  </si>
  <si>
    <t>行動目標</t>
    <rPh sb="0" eb="2">
      <t>コウドウ</t>
    </rPh>
    <rPh sb="2" eb="3">
      <t>モク</t>
    </rPh>
    <rPh sb="3" eb="4">
      <t>シルベ</t>
    </rPh>
    <phoneticPr fontId="3"/>
  </si>
  <si>
    <t>行動
目標</t>
    <rPh sb="0" eb="2">
      <t>コウドウ</t>
    </rPh>
    <rPh sb="3" eb="5">
      <t>モクヒョウ</t>
    </rPh>
    <phoneticPr fontId="3"/>
  </si>
  <si>
    <t>行動計画</t>
    <rPh sb="0" eb="2">
      <t>コウドウ</t>
    </rPh>
    <rPh sb="2" eb="4">
      <t>ケイカク</t>
    </rPh>
    <phoneticPr fontId="3"/>
  </si>
  <si>
    <t>　目標数値は、基準数値と目標削減率から算出してください。</t>
    <rPh sb="1" eb="3">
      <t>モクヒョウ</t>
    </rPh>
    <rPh sb="3" eb="5">
      <t>スウチ</t>
    </rPh>
    <rPh sb="7" eb="9">
      <t>キジュン</t>
    </rPh>
    <rPh sb="9" eb="11">
      <t>スウチ</t>
    </rPh>
    <rPh sb="12" eb="14">
      <t>モクヒョウ</t>
    </rPh>
    <rPh sb="14" eb="16">
      <t>サクゲン</t>
    </rPh>
    <rPh sb="16" eb="17">
      <t>リツ</t>
    </rPh>
    <rPh sb="19" eb="21">
      <t>サンシュツ</t>
    </rPh>
    <phoneticPr fontId="3"/>
  </si>
  <si>
    <t>　基準数値の設定根拠には、基準年等を記入してください。</t>
    <rPh sb="1" eb="3">
      <t>キジュン</t>
    </rPh>
    <rPh sb="3" eb="5">
      <t>スウチ</t>
    </rPh>
    <rPh sb="6" eb="8">
      <t>セッテイ</t>
    </rPh>
    <rPh sb="8" eb="10">
      <t>コンキョ</t>
    </rPh>
    <rPh sb="13" eb="15">
      <t>キジュン</t>
    </rPh>
    <rPh sb="15" eb="16">
      <t>ネン</t>
    </rPh>
    <rPh sb="16" eb="17">
      <t>トウ</t>
    </rPh>
    <rPh sb="18" eb="20">
      <t>キニュウ</t>
    </rPh>
    <phoneticPr fontId="3"/>
  </si>
  <si>
    <t>　目標削減率は、基準数値（二酸化炭素排出量等）に対する削減率です。任意で設定してください。</t>
    <rPh sb="1" eb="3">
      <t>モクヒョウ</t>
    </rPh>
    <rPh sb="3" eb="5">
      <t>サクゲン</t>
    </rPh>
    <rPh sb="5" eb="6">
      <t>リツ</t>
    </rPh>
    <rPh sb="8" eb="10">
      <t>キジュン</t>
    </rPh>
    <rPh sb="10" eb="12">
      <t>スウチ</t>
    </rPh>
    <rPh sb="13" eb="16">
      <t>ニサンカ</t>
    </rPh>
    <rPh sb="16" eb="18">
      <t>タンソ</t>
    </rPh>
    <rPh sb="18" eb="20">
      <t>ハイシュツ</t>
    </rPh>
    <rPh sb="20" eb="21">
      <t>リョウ</t>
    </rPh>
    <rPh sb="21" eb="22">
      <t>トウ</t>
    </rPh>
    <rPh sb="24" eb="25">
      <t>タイ</t>
    </rPh>
    <rPh sb="27" eb="29">
      <t>サクゲン</t>
    </rPh>
    <rPh sb="29" eb="30">
      <t>リツ</t>
    </rPh>
    <rPh sb="33" eb="35">
      <t>ニンイ</t>
    </rPh>
    <rPh sb="36" eb="38">
      <t>セッテイ</t>
    </rPh>
    <phoneticPr fontId="3"/>
  </si>
  <si>
    <t>○自動車使用管理計画策定事業者は必ず記入してください。</t>
    <rPh sb="1" eb="4">
      <t>ジドウシャ</t>
    </rPh>
    <rPh sb="4" eb="6">
      <t>シヨウ</t>
    </rPh>
    <rPh sb="6" eb="8">
      <t>カンリ</t>
    </rPh>
    <rPh sb="8" eb="10">
      <t>ケイカク</t>
    </rPh>
    <rPh sb="10" eb="12">
      <t>サクテイ</t>
    </rPh>
    <rPh sb="12" eb="14">
      <t>ジギョウ</t>
    </rPh>
    <rPh sb="14" eb="15">
      <t>シャ</t>
    </rPh>
    <rPh sb="16" eb="17">
      <t>カナラ</t>
    </rPh>
    <rPh sb="18" eb="20">
      <t>キニュウ</t>
    </rPh>
    <phoneticPr fontId="13"/>
  </si>
  <si>
    <t>報告提出書</t>
    <rPh sb="0" eb="2">
      <t>ホウコク</t>
    </rPh>
    <rPh sb="2" eb="4">
      <t>テイシュツ</t>
    </rPh>
    <rPh sb="4" eb="5">
      <t>ショ</t>
    </rPh>
    <phoneticPr fontId="3"/>
  </si>
  <si>
    <t>自動車使用管理実施</t>
    <rPh sb="0" eb="3">
      <t>ジドウシャ</t>
    </rPh>
    <rPh sb="3" eb="5">
      <t>シヨウ</t>
    </rPh>
    <rPh sb="5" eb="7">
      <t>カンリ</t>
    </rPh>
    <rPh sb="7" eb="9">
      <t>ジッシ</t>
    </rPh>
    <phoneticPr fontId="3"/>
  </si>
  <si>
    <t>　札幌市生活環境の確保に関する条例</t>
    <rPh sb="1" eb="4">
      <t>サッポロシ</t>
    </rPh>
    <rPh sb="4" eb="6">
      <t>セイカツ</t>
    </rPh>
    <rPh sb="6" eb="8">
      <t>カンキョウ</t>
    </rPh>
    <rPh sb="9" eb="11">
      <t>カクホ</t>
    </rPh>
    <rPh sb="12" eb="13">
      <t>カン</t>
    </rPh>
    <rPh sb="15" eb="17">
      <t>ジョウレイ</t>
    </rPh>
    <phoneticPr fontId="3"/>
  </si>
  <si>
    <t>第１３条第４項</t>
    <rPh sb="0" eb="1">
      <t>ダイ</t>
    </rPh>
    <rPh sb="3" eb="4">
      <t>ジョウ</t>
    </rPh>
    <rPh sb="4" eb="5">
      <t>ダイ</t>
    </rPh>
    <rPh sb="6" eb="7">
      <t>コウ</t>
    </rPh>
    <phoneticPr fontId="16"/>
  </si>
  <si>
    <t>第２３条第３項</t>
    <rPh sb="0" eb="1">
      <t>ダイ</t>
    </rPh>
    <rPh sb="3" eb="4">
      <t>ジョウ</t>
    </rPh>
    <rPh sb="4" eb="5">
      <t>ダイ</t>
    </rPh>
    <rPh sb="6" eb="7">
      <t>コウ</t>
    </rPh>
    <phoneticPr fontId="16"/>
  </si>
  <si>
    <t>の規定により、</t>
    <rPh sb="1" eb="3">
      <t>キテイ</t>
    </rPh>
    <phoneticPr fontId="16"/>
  </si>
  <si>
    <t>報告書を提出します。</t>
    <rPh sb="0" eb="3">
      <t>ホウコクショ</t>
    </rPh>
    <rPh sb="4" eb="6">
      <t>テイシュツ</t>
    </rPh>
    <phoneticPr fontId="16"/>
  </si>
  <si>
    <t>報　告　期　間</t>
    <rPh sb="0" eb="1">
      <t>ホウ</t>
    </rPh>
    <rPh sb="2" eb="3">
      <t>コク</t>
    </rPh>
    <rPh sb="4" eb="5">
      <t>キ</t>
    </rPh>
    <rPh sb="6" eb="7">
      <t>アイダ</t>
    </rPh>
    <phoneticPr fontId="3"/>
  </si>
  <si>
    <t>年</t>
    <rPh sb="0" eb="1">
      <t>ネン</t>
    </rPh>
    <phoneticPr fontId="16"/>
  </si>
  <si>
    <t>月</t>
    <rPh sb="0" eb="1">
      <t>ガツ</t>
    </rPh>
    <phoneticPr fontId="16"/>
  </si>
  <si>
    <t>日</t>
    <rPh sb="0" eb="1">
      <t>ニチ</t>
    </rPh>
    <phoneticPr fontId="16"/>
  </si>
  <si>
    <t>～</t>
    <phoneticPr fontId="16"/>
  </si>
  <si>
    <t>報告書の担当部署</t>
    <rPh sb="0" eb="3">
      <t>ホウコクショ</t>
    </rPh>
    <rPh sb="4" eb="6">
      <t>タントウ</t>
    </rPh>
    <rPh sb="6" eb="8">
      <t>ブショ</t>
    </rPh>
    <phoneticPr fontId="3"/>
  </si>
  <si>
    <t>計画書提出根拠</t>
    <rPh sb="0" eb="3">
      <t>ケイカクショ</t>
    </rPh>
    <rPh sb="3" eb="5">
      <t>テイシュツ</t>
    </rPh>
    <rPh sb="5" eb="7">
      <t>コンキョ</t>
    </rPh>
    <phoneticPr fontId="3"/>
  </si>
  <si>
    <t>報告書</t>
    <rPh sb="0" eb="3">
      <t>ホウコクショ</t>
    </rPh>
    <phoneticPr fontId="3"/>
  </si>
  <si>
    <t>備　　　　考</t>
    <rPh sb="0" eb="1">
      <t>ソノウ</t>
    </rPh>
    <rPh sb="5" eb="6">
      <t>コウ</t>
    </rPh>
    <phoneticPr fontId="3"/>
  </si>
  <si>
    <t>１３条</t>
    <rPh sb="2" eb="3">
      <t>ジョウ</t>
    </rPh>
    <phoneticPr fontId="3"/>
  </si>
  <si>
    <t>第１項</t>
    <rPh sb="0" eb="1">
      <t>ダイ</t>
    </rPh>
    <rPh sb="2" eb="3">
      <t>コウ</t>
    </rPh>
    <phoneticPr fontId="3"/>
  </si>
  <si>
    <t>第３項</t>
    <rPh sb="0" eb="1">
      <t>ダイ</t>
    </rPh>
    <rPh sb="2" eb="3">
      <t>コウ</t>
    </rPh>
    <phoneticPr fontId="3"/>
  </si>
  <si>
    <t>２３条</t>
    <rPh sb="2" eb="3">
      <t>ジョウ</t>
    </rPh>
    <phoneticPr fontId="3"/>
  </si>
  <si>
    <t>　従業員数、使用床面積及び自動車使用台数は、報告に係る年度の３月31日現在で記入してください。</t>
    <rPh sb="1" eb="4">
      <t>ジュウギョウイン</t>
    </rPh>
    <rPh sb="4" eb="5">
      <t>スウ</t>
    </rPh>
    <rPh sb="6" eb="8">
      <t>シヨウ</t>
    </rPh>
    <rPh sb="8" eb="11">
      <t>ユカメンセキ</t>
    </rPh>
    <rPh sb="11" eb="12">
      <t>オヨ</t>
    </rPh>
    <rPh sb="13" eb="16">
      <t>ジドウシャ</t>
    </rPh>
    <rPh sb="16" eb="18">
      <t>シヨウ</t>
    </rPh>
    <rPh sb="18" eb="20">
      <t>ダイスウ</t>
    </rPh>
    <rPh sb="22" eb="24">
      <t>ホウコク</t>
    </rPh>
    <rPh sb="25" eb="26">
      <t>カカ</t>
    </rPh>
    <rPh sb="27" eb="29">
      <t>ネンド</t>
    </rPh>
    <rPh sb="31" eb="32">
      <t>ガツ</t>
    </rPh>
    <rPh sb="34" eb="35">
      <t>ニチ</t>
    </rPh>
    <rPh sb="35" eb="37">
      <t>ゲンザイ</t>
    </rPh>
    <rPh sb="38" eb="40">
      <t>キニュウ</t>
    </rPh>
    <phoneticPr fontId="16"/>
  </si>
  <si>
    <t>　事業所数は、４月１日現在の札幌市内事業所数を記入してください。</t>
    <phoneticPr fontId="3"/>
  </si>
  <si>
    <t>　燃料・熱・電気の合計量は、計画期間の初年度の前年度に使用した量を原油換算して記入してください。</t>
    <phoneticPr fontId="3"/>
  </si>
  <si>
    <t>　温室効果ガス排出量は、地球温暖化対策の推進に関する法律第２条第５項で規定する方法により、二酸化炭素排出量に換算したものを記入してください。</t>
    <phoneticPr fontId="3"/>
  </si>
  <si>
    <t>　□のある欄には、該当する□内にレ印を記入してください。</t>
    <phoneticPr fontId="3"/>
  </si>
  <si>
    <t>　環境マネジメントシステムの認証登録がある場合は、認証登録の範囲が分かる書類の写しを添付してください。</t>
    <phoneticPr fontId="3"/>
  </si>
  <si>
    <t>　この様式により難いときは、この様式に準じた別の様式を使用することができる。</t>
    <phoneticPr fontId="3"/>
  </si>
  <si>
    <t>　事業所数は、報告年度に係る年度の３月31日現在の札幌市内事業所数を記入してください。</t>
    <rPh sb="1" eb="4">
      <t>ジギョウショ</t>
    </rPh>
    <rPh sb="4" eb="5">
      <t>スウ</t>
    </rPh>
    <rPh sb="7" eb="9">
      <t>ホウコク</t>
    </rPh>
    <rPh sb="9" eb="11">
      <t>ネンド</t>
    </rPh>
    <rPh sb="12" eb="13">
      <t>カカ</t>
    </rPh>
    <rPh sb="14" eb="16">
      <t>ネンド</t>
    </rPh>
    <rPh sb="18" eb="19">
      <t>ガツ</t>
    </rPh>
    <rPh sb="21" eb="22">
      <t>ニチ</t>
    </rPh>
    <rPh sb="22" eb="24">
      <t>ゲンザイ</t>
    </rPh>
    <rPh sb="25" eb="29">
      <t>サッポロシナイ</t>
    </rPh>
    <rPh sb="29" eb="32">
      <t>ジギョウショ</t>
    </rPh>
    <rPh sb="32" eb="33">
      <t>スウ</t>
    </rPh>
    <rPh sb="34" eb="36">
      <t>キニュウ</t>
    </rPh>
    <phoneticPr fontId="16"/>
  </si>
  <si>
    <t>　温室効果ガス排出量は、地球温暖化対策の推進に関する法律第２条第５項で規定する方法により、二酸化炭素排出量に換算したものを記入してください。</t>
    <rPh sb="1" eb="3">
      <t>オンシツ</t>
    </rPh>
    <rPh sb="3" eb="5">
      <t>コウカ</t>
    </rPh>
    <rPh sb="7" eb="9">
      <t>ハイシュツ</t>
    </rPh>
    <rPh sb="9" eb="10">
      <t>リョウ</t>
    </rPh>
    <rPh sb="12" eb="14">
      <t>チキュウ</t>
    </rPh>
    <rPh sb="14" eb="17">
      <t>オンダンカ</t>
    </rPh>
    <rPh sb="17" eb="19">
      <t>タイサク</t>
    </rPh>
    <rPh sb="20" eb="22">
      <t>スイシン</t>
    </rPh>
    <rPh sb="23" eb="24">
      <t>カン</t>
    </rPh>
    <rPh sb="26" eb="28">
      <t>ホウリツ</t>
    </rPh>
    <rPh sb="28" eb="29">
      <t>ダイ</t>
    </rPh>
    <rPh sb="30" eb="31">
      <t>ジョウ</t>
    </rPh>
    <rPh sb="31" eb="32">
      <t>ダイ</t>
    </rPh>
    <rPh sb="33" eb="34">
      <t>コウ</t>
    </rPh>
    <rPh sb="35" eb="37">
      <t>キテイ</t>
    </rPh>
    <rPh sb="39" eb="41">
      <t>ホウホウ</t>
    </rPh>
    <rPh sb="45" eb="48">
      <t>ニサンカ</t>
    </rPh>
    <rPh sb="48" eb="50">
      <t>タンソ</t>
    </rPh>
    <rPh sb="50" eb="52">
      <t>ハイシュツ</t>
    </rPh>
    <rPh sb="52" eb="53">
      <t>リョウ</t>
    </rPh>
    <rPh sb="54" eb="56">
      <t>カンザン</t>
    </rPh>
    <rPh sb="61" eb="63">
      <t>キニュウ</t>
    </rPh>
    <phoneticPr fontId="16"/>
  </si>
  <si>
    <t>　□のある欄には、該当する□内にレ印を記入してください。</t>
    <rPh sb="5" eb="6">
      <t>ラン</t>
    </rPh>
    <rPh sb="9" eb="11">
      <t>ガイトウ</t>
    </rPh>
    <rPh sb="14" eb="15">
      <t>ナイ</t>
    </rPh>
    <rPh sb="17" eb="18">
      <t>シルシ</t>
    </rPh>
    <rPh sb="19" eb="21">
      <t>キニュウ</t>
    </rPh>
    <phoneticPr fontId="16"/>
  </si>
  <si>
    <t>　この様式により難いときは、この様式に準じた別の様式を使用することができる。</t>
    <rPh sb="3" eb="5">
      <t>ヨウシキ</t>
    </rPh>
    <rPh sb="8" eb="9">
      <t>ガタ</t>
    </rPh>
    <rPh sb="16" eb="18">
      <t>ヨウシキ</t>
    </rPh>
    <rPh sb="19" eb="20">
      <t>ジュン</t>
    </rPh>
    <rPh sb="22" eb="23">
      <t>ベツ</t>
    </rPh>
    <rPh sb="24" eb="26">
      <t>ヨウシキ</t>
    </rPh>
    <rPh sb="27" eb="29">
      <t>シヨウ</t>
    </rPh>
    <phoneticPr fontId="16"/>
  </si>
  <si>
    <t>自動車使用状況</t>
    <rPh sb="0" eb="3">
      <t>ジドウシャ</t>
    </rPh>
    <rPh sb="3" eb="5">
      <t>シヨウ</t>
    </rPh>
    <rPh sb="5" eb="7">
      <t>ジョウキョウ</t>
    </rPh>
    <phoneticPr fontId="13"/>
  </si>
  <si>
    <t>設備概要報告シート</t>
    <rPh sb="0" eb="2">
      <t>セツビ</t>
    </rPh>
    <rPh sb="2" eb="4">
      <t>ガイヨウ</t>
    </rPh>
    <rPh sb="4" eb="6">
      <t>ホウコク</t>
    </rPh>
    <phoneticPr fontId="11"/>
  </si>
  <si>
    <t>２　行動目標</t>
    <rPh sb="2" eb="4">
      <t>コウドウ</t>
    </rPh>
    <rPh sb="4" eb="6">
      <t>モクヒョウ</t>
    </rPh>
    <phoneticPr fontId="3"/>
  </si>
  <si>
    <t>１　行動目標の達成状況</t>
    <rPh sb="2" eb="4">
      <t>コウドウ</t>
    </rPh>
    <rPh sb="4" eb="6">
      <t>モクヒョウ</t>
    </rPh>
    <rPh sb="7" eb="9">
      <t>タッセイ</t>
    </rPh>
    <rPh sb="9" eb="11">
      <t>ジョウキョウ</t>
    </rPh>
    <phoneticPr fontId="3"/>
  </si>
  <si>
    <t>【報告期間】</t>
    <rPh sb="1" eb="3">
      <t>ホウコク</t>
    </rPh>
    <rPh sb="3" eb="5">
      <t>キカン</t>
    </rPh>
    <phoneticPr fontId="3"/>
  </si>
  <si>
    <t>％</t>
    <phoneticPr fontId="16"/>
  </si>
  <si>
    <t>実績数値</t>
    <rPh sb="0" eb="2">
      <t>ジッセキ</t>
    </rPh>
    <rPh sb="2" eb="4">
      <t>スウチ</t>
    </rPh>
    <phoneticPr fontId="16"/>
  </si>
  <si>
    <t>削減率</t>
    <rPh sb="0" eb="2">
      <t>サクゲン</t>
    </rPh>
    <rPh sb="2" eb="3">
      <t>リツ</t>
    </rPh>
    <phoneticPr fontId="16"/>
  </si>
  <si>
    <t>結果</t>
    <rPh sb="0" eb="2">
      <t>ケッカ</t>
    </rPh>
    <phoneticPr fontId="16"/>
  </si>
  <si>
    <t>　実績数値が基準数値よりも増加した場合は、削減率の数値の前に▲を記入してください。</t>
    <rPh sb="1" eb="3">
      <t>ジッセキ</t>
    </rPh>
    <rPh sb="3" eb="5">
      <t>スウチ</t>
    </rPh>
    <rPh sb="6" eb="8">
      <t>キジュン</t>
    </rPh>
    <rPh sb="8" eb="10">
      <t>スウチ</t>
    </rPh>
    <rPh sb="13" eb="15">
      <t>ゾウカ</t>
    </rPh>
    <rPh sb="17" eb="19">
      <t>バアイ</t>
    </rPh>
    <rPh sb="21" eb="23">
      <t>サクゲン</t>
    </rPh>
    <rPh sb="23" eb="24">
      <t>リツ</t>
    </rPh>
    <rPh sb="25" eb="27">
      <t>スウチ</t>
    </rPh>
    <rPh sb="28" eb="29">
      <t>マエ</t>
    </rPh>
    <rPh sb="32" eb="34">
      <t>キニュウ</t>
    </rPh>
    <phoneticPr fontId="16"/>
  </si>
  <si>
    <t>　結果の欄には、以下のいずれかを記入してください。
　○：目標削減率を達成
　△：実績数値が基準数値よりも削減されたが、目標削減率は未達成
　×：実績数値が基準数値よりも増加</t>
    <rPh sb="1" eb="3">
      <t>ケッカ</t>
    </rPh>
    <rPh sb="4" eb="5">
      <t>ラン</t>
    </rPh>
    <rPh sb="8" eb="10">
      <t>イカ</t>
    </rPh>
    <rPh sb="16" eb="18">
      <t>キニュウ</t>
    </rPh>
    <rPh sb="29" eb="31">
      <t>モクヒョウ</t>
    </rPh>
    <rPh sb="31" eb="33">
      <t>サクゲン</t>
    </rPh>
    <rPh sb="33" eb="34">
      <t>リツ</t>
    </rPh>
    <rPh sb="35" eb="37">
      <t>タッセイ</t>
    </rPh>
    <rPh sb="41" eb="43">
      <t>ジッセキ</t>
    </rPh>
    <rPh sb="43" eb="45">
      <t>スウチ</t>
    </rPh>
    <rPh sb="46" eb="48">
      <t>キジュン</t>
    </rPh>
    <rPh sb="48" eb="50">
      <t>スウチ</t>
    </rPh>
    <rPh sb="53" eb="55">
      <t>サクゲン</t>
    </rPh>
    <rPh sb="60" eb="62">
      <t>モクヒョウ</t>
    </rPh>
    <rPh sb="62" eb="64">
      <t>サクゲン</t>
    </rPh>
    <rPh sb="64" eb="65">
      <t>リツ</t>
    </rPh>
    <rPh sb="66" eb="69">
      <t>ミタッセイ</t>
    </rPh>
    <rPh sb="73" eb="75">
      <t>ジッセキ</t>
    </rPh>
    <rPh sb="75" eb="77">
      <t>スウチ</t>
    </rPh>
    <rPh sb="78" eb="80">
      <t>キジュン</t>
    </rPh>
    <rPh sb="80" eb="82">
      <t>スウチ</t>
    </rPh>
    <rPh sb="85" eb="87">
      <t>ゾウカ</t>
    </rPh>
    <phoneticPr fontId="3"/>
  </si>
  <si>
    <t>３　行動計画の実施状況及び見直し内容</t>
    <rPh sb="2" eb="4">
      <t>コウドウ</t>
    </rPh>
    <rPh sb="4" eb="6">
      <t>ケイカク</t>
    </rPh>
    <rPh sb="7" eb="9">
      <t>ジッシ</t>
    </rPh>
    <rPh sb="9" eb="11">
      <t>ジョウキョウ</t>
    </rPh>
    <rPh sb="11" eb="12">
      <t>オヨ</t>
    </rPh>
    <rPh sb="13" eb="15">
      <t>ミナオ</t>
    </rPh>
    <rPh sb="16" eb="18">
      <t>ナイヨウ</t>
    </rPh>
    <phoneticPr fontId="3"/>
  </si>
  <si>
    <t>環境保全行動報告書</t>
    <rPh sb="0" eb="2">
      <t>カンキョウ</t>
    </rPh>
    <rPh sb="2" eb="4">
      <t>ホゼン</t>
    </rPh>
    <rPh sb="4" eb="6">
      <t>コウドウ</t>
    </rPh>
    <rPh sb="6" eb="9">
      <t>ホウコクショ</t>
    </rPh>
    <phoneticPr fontId="3"/>
  </si>
  <si>
    <t>自動車使用管理実施報告書</t>
    <rPh sb="0" eb="3">
      <t>ジドウシャ</t>
    </rPh>
    <rPh sb="3" eb="5">
      <t>シヨウ</t>
    </rPh>
    <rPh sb="5" eb="7">
      <t>カンリ</t>
    </rPh>
    <rPh sb="7" eb="9">
      <t>ジッシ</t>
    </rPh>
    <rPh sb="9" eb="12">
      <t>ホウコクショ</t>
    </rPh>
    <phoneticPr fontId="3"/>
  </si>
  <si>
    <t>４　その他（環境保全活動の取り組み等）の実施状況</t>
    <rPh sb="4" eb="5">
      <t>タ</t>
    </rPh>
    <rPh sb="6" eb="8">
      <t>カンキョウ</t>
    </rPh>
    <rPh sb="8" eb="10">
      <t>ホゼン</t>
    </rPh>
    <rPh sb="10" eb="12">
      <t>カツドウ</t>
    </rPh>
    <rPh sb="13" eb="14">
      <t>ト</t>
    </rPh>
    <rPh sb="15" eb="16">
      <t>ク</t>
    </rPh>
    <rPh sb="17" eb="18">
      <t>トウ</t>
    </rPh>
    <rPh sb="20" eb="22">
      <t>ジッシ</t>
    </rPh>
    <rPh sb="22" eb="24">
      <t>ジョウキョウ</t>
    </rPh>
    <phoneticPr fontId="3"/>
  </si>
  <si>
    <t>省エネ相談の希望</t>
    <rPh sb="0" eb="1">
      <t>ショウ</t>
    </rPh>
    <rPh sb="3" eb="5">
      <t>ソウダン</t>
    </rPh>
    <rPh sb="6" eb="8">
      <t>キボウ</t>
    </rPh>
    <phoneticPr fontId="3"/>
  </si>
  <si>
    <t>　　有（</t>
    <rPh sb="2" eb="3">
      <t>アリ</t>
    </rPh>
    <phoneticPr fontId="3"/>
  </si>
  <si>
    <t>改修範囲</t>
    <rPh sb="0" eb="2">
      <t>カイシュウ</t>
    </rPh>
    <rPh sb="2" eb="4">
      <t>ハンイ</t>
    </rPh>
    <phoneticPr fontId="3"/>
  </si>
  <si>
    <t>注</t>
    <rPh sb="0" eb="1">
      <t>チュウ</t>
    </rPh>
    <phoneticPr fontId="13"/>
  </si>
  <si>
    <t>No.２</t>
    <phoneticPr fontId="13"/>
  </si>
  <si>
    <t>No.１</t>
    <phoneticPr fontId="13"/>
  </si>
  <si>
    <t>年）</t>
    <rPh sb="0" eb="1">
      <t>ネン</t>
    </rPh>
    <phoneticPr fontId="13"/>
  </si>
  <si>
    <t>様式２</t>
    <rPh sb="0" eb="2">
      <t>ヨウシキ</t>
    </rPh>
    <phoneticPr fontId="3"/>
  </si>
  <si>
    <t>環境マネジメントシステムの</t>
    <rPh sb="0" eb="2">
      <t>カンキョウ</t>
    </rPh>
    <phoneticPr fontId="3"/>
  </si>
  <si>
    <t>認証登録の有無及びその種類</t>
    <phoneticPr fontId="3"/>
  </si>
  <si>
    <t>行動目標</t>
    <rPh sb="0" eb="2">
      <t>コウドウ</t>
    </rPh>
    <rPh sb="2" eb="4">
      <t>モクヒョウ</t>
    </rPh>
    <phoneticPr fontId="16"/>
  </si>
  <si>
    <t>理　　　由</t>
    <rPh sb="0" eb="1">
      <t>リ</t>
    </rPh>
    <rPh sb="4" eb="5">
      <t>ヨシ</t>
    </rPh>
    <phoneticPr fontId="16"/>
  </si>
  <si>
    <t>％</t>
    <phoneticPr fontId="16"/>
  </si>
  <si>
    <t>ハイドロフルオロカーボン類</t>
    <rPh sb="12" eb="13">
      <t>ルイ</t>
    </rPh>
    <phoneticPr fontId="3"/>
  </si>
  <si>
    <t>パーフルオロ
カーボン類</t>
    <rPh sb="11" eb="12">
      <t>ルイ</t>
    </rPh>
    <phoneticPr fontId="3"/>
  </si>
  <si>
    <t>　自動車使用管理計画策定義務を負う事業者は、自動車の使用に伴う二酸化炭素排出抑制に関する目標を必ず設定してください。</t>
    <rPh sb="1" eb="4">
      <t>ジドウシャ</t>
    </rPh>
    <rPh sb="4" eb="6">
      <t>シヨウ</t>
    </rPh>
    <rPh sb="6" eb="8">
      <t>カンリ</t>
    </rPh>
    <rPh sb="8" eb="10">
      <t>ケイカク</t>
    </rPh>
    <rPh sb="10" eb="12">
      <t>サクテイ</t>
    </rPh>
    <rPh sb="12" eb="14">
      <t>ギム</t>
    </rPh>
    <rPh sb="15" eb="16">
      <t>オ</t>
    </rPh>
    <rPh sb="17" eb="20">
      <t>ジギョウシャ</t>
    </rPh>
    <rPh sb="22" eb="25">
      <t>ジドウシャ</t>
    </rPh>
    <rPh sb="26" eb="28">
      <t>シヨウ</t>
    </rPh>
    <rPh sb="29" eb="30">
      <t>トモナ</t>
    </rPh>
    <rPh sb="31" eb="34">
      <t>ニサンカ</t>
    </rPh>
    <rPh sb="34" eb="36">
      <t>タンソ</t>
    </rPh>
    <rPh sb="36" eb="38">
      <t>ハイシュツ</t>
    </rPh>
    <rPh sb="38" eb="40">
      <t>ヨクセイ</t>
    </rPh>
    <rPh sb="41" eb="42">
      <t>カン</t>
    </rPh>
    <rPh sb="44" eb="46">
      <t>モクヒョウ</t>
    </rPh>
    <rPh sb="47" eb="48">
      <t>カナラ</t>
    </rPh>
    <rPh sb="49" eb="51">
      <t>セッテイ</t>
    </rPh>
    <phoneticPr fontId="3"/>
  </si>
  <si>
    <t>２　行動目標達成・未達成の理由</t>
    <rPh sb="2" eb="4">
      <t>コウドウ</t>
    </rPh>
    <rPh sb="4" eb="6">
      <t>モクヒョウ</t>
    </rPh>
    <rPh sb="6" eb="8">
      <t>タッセイ</t>
    </rPh>
    <rPh sb="9" eb="12">
      <t>ミタッセイ</t>
    </rPh>
    <rPh sb="13" eb="15">
      <t>リユウ</t>
    </rPh>
    <phoneticPr fontId="3"/>
  </si>
  <si>
    <t>千㎥</t>
    <rPh sb="0" eb="1">
      <t>セン</t>
    </rPh>
    <phoneticPr fontId="3"/>
  </si>
  <si>
    <t>水</t>
    <rPh sb="0" eb="1">
      <t>ミズ</t>
    </rPh>
    <phoneticPr fontId="3"/>
  </si>
  <si>
    <t>本シート記載者</t>
    <rPh sb="0" eb="1">
      <t>ホン</t>
    </rPh>
    <rPh sb="4" eb="7">
      <t>キサイシャ</t>
    </rPh>
    <phoneticPr fontId="3"/>
  </si>
  <si>
    <t>上水</t>
    <rPh sb="0" eb="2">
      <t>ジョウスイ</t>
    </rPh>
    <phoneticPr fontId="13"/>
  </si>
  <si>
    <t>井水</t>
    <rPh sb="0" eb="1">
      <t>イ</t>
    </rPh>
    <rPh sb="1" eb="2">
      <t>スイ</t>
    </rPh>
    <phoneticPr fontId="13"/>
  </si>
  <si>
    <t>　　　有　　　　　　　　　　　　　　無</t>
    <rPh sb="3" eb="4">
      <t>アリ</t>
    </rPh>
    <rPh sb="18" eb="19">
      <t>ナシ</t>
    </rPh>
    <phoneticPr fontId="13"/>
  </si>
  <si>
    <t>　上記注1の規模要件に満たない事業所についても、本シートを提出することができます。</t>
    <rPh sb="1" eb="3">
      <t>ジョウキ</t>
    </rPh>
    <rPh sb="3" eb="4">
      <t>チュウ</t>
    </rPh>
    <rPh sb="6" eb="8">
      <t>キボ</t>
    </rPh>
    <rPh sb="8" eb="10">
      <t>ヨウケン</t>
    </rPh>
    <rPh sb="11" eb="12">
      <t>ミ</t>
    </rPh>
    <rPh sb="15" eb="18">
      <t>ジギョウショ</t>
    </rPh>
    <rPh sb="24" eb="25">
      <t>ホン</t>
    </rPh>
    <rPh sb="29" eb="31">
      <t>テイシュツ</t>
    </rPh>
    <phoneticPr fontId="13"/>
  </si>
  <si>
    <t>建物、設備機器
の改修状況</t>
    <rPh sb="0" eb="2">
      <t>タテモノ</t>
    </rPh>
    <rPh sb="3" eb="5">
      <t>セツビ</t>
    </rPh>
    <rPh sb="5" eb="7">
      <t>キキ</t>
    </rPh>
    <rPh sb="9" eb="11">
      <t>カイシュウ</t>
    </rPh>
    <rPh sb="11" eb="13">
      <t>ジョウキョウ</t>
    </rPh>
    <phoneticPr fontId="3"/>
  </si>
  <si>
    <t>計画期間内での改修予定</t>
    <rPh sb="0" eb="2">
      <t>ケイカク</t>
    </rPh>
    <rPh sb="2" eb="4">
      <t>キカン</t>
    </rPh>
    <rPh sb="4" eb="5">
      <t>ナイ</t>
    </rPh>
    <rPh sb="7" eb="9">
      <t>カイシュウ</t>
    </rPh>
    <rPh sb="9" eb="11">
      <t>ヨテイ</t>
    </rPh>
    <phoneticPr fontId="13"/>
  </si>
  <si>
    <t>　　有（</t>
    <rPh sb="2" eb="3">
      <t>アリ</t>
    </rPh>
    <phoneticPr fontId="13"/>
  </si>
  <si>
    <t>）　　無</t>
    <rPh sb="3" eb="4">
      <t>ナシ</t>
    </rPh>
    <phoneticPr fontId="13"/>
  </si>
  <si>
    <t>使用燃料等（自動車除く）</t>
    <rPh sb="4" eb="5">
      <t>トウ</t>
    </rPh>
    <phoneticPr fontId="13"/>
  </si>
  <si>
    <t>No.３</t>
    <phoneticPr fontId="13"/>
  </si>
  <si>
    <t>No.４</t>
    <phoneticPr fontId="13"/>
  </si>
  <si>
    <t>No.５</t>
    <phoneticPr fontId="13"/>
  </si>
  <si>
    <t>　自動車使用管理計画のみの策定義務を負う事業者は、事業所・工場等で使用する燃料等の使用量の記入は要しません。</t>
    <rPh sb="1" eb="4">
      <t>ジドウシャ</t>
    </rPh>
    <rPh sb="4" eb="6">
      <t>シヨウ</t>
    </rPh>
    <rPh sb="6" eb="8">
      <t>カンリ</t>
    </rPh>
    <rPh sb="8" eb="10">
      <t>ケイカク</t>
    </rPh>
    <rPh sb="13" eb="15">
      <t>サクテイ</t>
    </rPh>
    <rPh sb="15" eb="17">
      <t>ギム</t>
    </rPh>
    <rPh sb="18" eb="19">
      <t>オ</t>
    </rPh>
    <rPh sb="20" eb="23">
      <t>ジギョウシャ</t>
    </rPh>
    <rPh sb="25" eb="28">
      <t>ジギョウショ</t>
    </rPh>
    <rPh sb="29" eb="31">
      <t>コウジョウ</t>
    </rPh>
    <rPh sb="31" eb="32">
      <t>トウ</t>
    </rPh>
    <rPh sb="33" eb="35">
      <t>シヨウ</t>
    </rPh>
    <rPh sb="37" eb="40">
      <t>ネンリョウトウ</t>
    </rPh>
    <rPh sb="41" eb="44">
      <t>シヨウリョウ</t>
    </rPh>
    <rPh sb="45" eb="47">
      <t>キニュウ</t>
    </rPh>
    <rPh sb="48" eb="49">
      <t>ヨウ</t>
    </rPh>
    <phoneticPr fontId="11"/>
  </si>
  <si>
    <t>GJ/kL</t>
    <phoneticPr fontId="8"/>
  </si>
  <si>
    <t>GJ/t</t>
    <phoneticPr fontId="8"/>
  </si>
  <si>
    <t>GJ/千㎥</t>
    <rPh sb="3" eb="4">
      <t>セン</t>
    </rPh>
    <phoneticPr fontId="8"/>
  </si>
  <si>
    <t>千kWh</t>
    <rPh sb="0" eb="1">
      <t>セン</t>
    </rPh>
    <phoneticPr fontId="3"/>
  </si>
  <si>
    <t>GJ/GJ</t>
    <phoneticPr fontId="8"/>
  </si>
  <si>
    <t>GJ</t>
    <phoneticPr fontId="3"/>
  </si>
  <si>
    <t>GJ/kL</t>
    <phoneticPr fontId="8"/>
  </si>
  <si>
    <t>GJ/t</t>
    <phoneticPr fontId="8"/>
  </si>
  <si>
    <t>単位発熱量</t>
    <rPh sb="0" eb="2">
      <t>タンイ</t>
    </rPh>
    <rPh sb="2" eb="4">
      <t>ハツネツ</t>
    </rPh>
    <rPh sb="4" eb="5">
      <t>リョウ</t>
    </rPh>
    <phoneticPr fontId="8"/>
  </si>
  <si>
    <t>原油換算</t>
    <rPh sb="0" eb="2">
      <t>ゲンユ</t>
    </rPh>
    <rPh sb="2" eb="4">
      <t>カンザン</t>
    </rPh>
    <phoneticPr fontId="11"/>
  </si>
  <si>
    <t>③</t>
    <phoneticPr fontId="11"/>
  </si>
  <si>
    <t>①×②×③</t>
    <phoneticPr fontId="11"/>
  </si>
  <si>
    <t>kL/GJ</t>
    <phoneticPr fontId="11"/>
  </si>
  <si>
    <t>t-CO2/GJ</t>
    <phoneticPr fontId="3"/>
  </si>
  <si>
    <t>GJ/kL</t>
    <phoneticPr fontId="3"/>
  </si>
  <si>
    <t>GJ/kL</t>
    <phoneticPr fontId="11"/>
  </si>
  <si>
    <t>GJ/kL</t>
    <phoneticPr fontId="11"/>
  </si>
  <si>
    <t>GJ/t</t>
    <phoneticPr fontId="11"/>
  </si>
  <si>
    <t>液化石油ガス（LPG）</t>
    <rPh sb="0" eb="2">
      <t>エキカ</t>
    </rPh>
    <rPh sb="2" eb="4">
      <t>セキユ</t>
    </rPh>
    <phoneticPr fontId="3"/>
  </si>
  <si>
    <t>液化石油ガス（LPG）</t>
    <rPh sb="2" eb="4">
      <t>セキユ</t>
    </rPh>
    <phoneticPr fontId="3"/>
  </si>
  <si>
    <t>液化石油ガス（LPG）</t>
    <phoneticPr fontId="3"/>
  </si>
  <si>
    <t>合　計</t>
    <rPh sb="0" eb="1">
      <t>ゴウ</t>
    </rPh>
    <rPh sb="2" eb="3">
      <t>ケイ</t>
    </rPh>
    <phoneticPr fontId="13"/>
  </si>
  <si>
    <t>②</t>
    <phoneticPr fontId="11"/>
  </si>
  <si>
    <t>１　基本的な方針</t>
    <rPh sb="2" eb="4">
      <t>キホン</t>
    </rPh>
    <rPh sb="4" eb="5">
      <t>テキ</t>
    </rPh>
    <rPh sb="6" eb="8">
      <t>ホウシン</t>
    </rPh>
    <phoneticPr fontId="3"/>
  </si>
  <si>
    <t>GJ/千㎥</t>
    <rPh sb="3" eb="4">
      <t>セン</t>
    </rPh>
    <phoneticPr fontId="3"/>
  </si>
  <si>
    <t>都市ガス13A
（天然ガス）</t>
    <rPh sb="0" eb="2">
      <t>トシ</t>
    </rPh>
    <rPh sb="9" eb="11">
      <t>テンネン</t>
    </rPh>
    <phoneticPr fontId="3"/>
  </si>
  <si>
    <t>t-CO2/GJ</t>
    <phoneticPr fontId="3"/>
  </si>
  <si>
    <t>kL</t>
    <phoneticPr fontId="3"/>
  </si>
  <si>
    <t>　燃料・熱・電気の合計量は、報告に係る年度に使用した量を原油換算して記入してください。</t>
    <rPh sb="1" eb="3">
      <t>ネンリョウ</t>
    </rPh>
    <rPh sb="4" eb="5">
      <t>ネツ</t>
    </rPh>
    <rPh sb="6" eb="8">
      <t>デンキ</t>
    </rPh>
    <rPh sb="9" eb="11">
      <t>ゴウケイ</t>
    </rPh>
    <rPh sb="11" eb="12">
      <t>リョウ</t>
    </rPh>
    <rPh sb="14" eb="16">
      <t>ホウコク</t>
    </rPh>
    <rPh sb="17" eb="18">
      <t>カカ</t>
    </rPh>
    <rPh sb="19" eb="21">
      <t>ネンド</t>
    </rPh>
    <rPh sb="22" eb="24">
      <t>シヨウ</t>
    </rPh>
    <rPh sb="26" eb="27">
      <t>リョウ</t>
    </rPh>
    <rPh sb="28" eb="30">
      <t>ゲンユ</t>
    </rPh>
    <rPh sb="30" eb="32">
      <t>カンザン</t>
    </rPh>
    <rPh sb="34" eb="36">
      <t>キニュウ</t>
    </rPh>
    <phoneticPr fontId="16"/>
  </si>
  <si>
    <t>　燃料・熱・電気の合計量は、報告に係る年度に使用した量を原油換算して記入してください。</t>
    <rPh sb="1" eb="3">
      <t>ネンリョウ</t>
    </rPh>
    <rPh sb="4" eb="5">
      <t>ネツ</t>
    </rPh>
    <rPh sb="6" eb="8">
      <t>デンキ</t>
    </rPh>
    <rPh sb="9" eb="11">
      <t>ゴウケイ</t>
    </rPh>
    <rPh sb="11" eb="12">
      <t>リョウ</t>
    </rPh>
    <rPh sb="14" eb="16">
      <t>ホウコク</t>
    </rPh>
    <rPh sb="17" eb="18">
      <t>カカ</t>
    </rPh>
    <rPh sb="19" eb="21">
      <t>ネンド</t>
    </rPh>
    <rPh sb="21" eb="23">
      <t>ショネンド</t>
    </rPh>
    <rPh sb="22" eb="24">
      <t>シヨウ</t>
    </rPh>
    <rPh sb="26" eb="27">
      <t>リョウ</t>
    </rPh>
    <rPh sb="28" eb="30">
      <t>ゲンユ</t>
    </rPh>
    <rPh sb="30" eb="32">
      <t>カンザン</t>
    </rPh>
    <rPh sb="34" eb="36">
      <t>キニュウ</t>
    </rPh>
    <phoneticPr fontId="16"/>
  </si>
  <si>
    <t>地球温暖化係数</t>
    <rPh sb="0" eb="2">
      <t>チキュウ</t>
    </rPh>
    <rPh sb="2" eb="5">
      <t>オンダンカ</t>
    </rPh>
    <rPh sb="5" eb="7">
      <t>ケイスウ</t>
    </rPh>
    <phoneticPr fontId="8"/>
  </si>
  <si>
    <t>　地球温暖化係数とは、温室効果ガスごとの地球温暖化をもたらす程度について、二酸化炭素との比を表わしたものです。</t>
    <rPh sb="1" eb="3">
      <t>チキュウ</t>
    </rPh>
    <rPh sb="3" eb="6">
      <t>オンダンカ</t>
    </rPh>
    <rPh sb="6" eb="8">
      <t>ケイスウ</t>
    </rPh>
    <rPh sb="11" eb="13">
      <t>オンシツ</t>
    </rPh>
    <rPh sb="13" eb="15">
      <t>コウカ</t>
    </rPh>
    <rPh sb="20" eb="22">
      <t>チキュウ</t>
    </rPh>
    <rPh sb="22" eb="25">
      <t>オンダンカ</t>
    </rPh>
    <rPh sb="30" eb="32">
      <t>テイド</t>
    </rPh>
    <rPh sb="37" eb="40">
      <t>ニサンカ</t>
    </rPh>
    <rPh sb="40" eb="42">
      <t>タンソ</t>
    </rPh>
    <rPh sb="44" eb="45">
      <t>ヒ</t>
    </rPh>
    <rPh sb="46" eb="47">
      <t>アラ</t>
    </rPh>
    <phoneticPr fontId="11"/>
  </si>
  <si>
    <t>　事業所・工場用LPGの記入単位はtです。購入単位が㎥の場合、tに換算する必要がありますが、メーカーによって体積あたりの重量は異なるので、取引先にお問い合わせください。どうしてもわからない場合は、以下の数値を用いて換算してください。</t>
    <rPh sb="1" eb="4">
      <t>ジギョウショ</t>
    </rPh>
    <rPh sb="5" eb="8">
      <t>コウジョウヨウ</t>
    </rPh>
    <rPh sb="12" eb="14">
      <t>キニュウ</t>
    </rPh>
    <rPh sb="14" eb="16">
      <t>タンイ</t>
    </rPh>
    <rPh sb="21" eb="23">
      <t>コウニュウ</t>
    </rPh>
    <rPh sb="23" eb="25">
      <t>タンイ</t>
    </rPh>
    <rPh sb="28" eb="30">
      <t>バアイ</t>
    </rPh>
    <rPh sb="33" eb="35">
      <t>カンザン</t>
    </rPh>
    <rPh sb="37" eb="39">
      <t>ヒツヨウ</t>
    </rPh>
    <rPh sb="54" eb="56">
      <t>タイセキ</t>
    </rPh>
    <rPh sb="60" eb="62">
      <t>ジュウリョウ</t>
    </rPh>
    <rPh sb="63" eb="64">
      <t>コト</t>
    </rPh>
    <rPh sb="69" eb="71">
      <t>トリヒキ</t>
    </rPh>
    <rPh sb="71" eb="72">
      <t>サキ</t>
    </rPh>
    <rPh sb="74" eb="75">
      <t>ト</t>
    </rPh>
    <rPh sb="76" eb="77">
      <t>ア</t>
    </rPh>
    <rPh sb="94" eb="96">
      <t>バアイ</t>
    </rPh>
    <rPh sb="98" eb="100">
      <t>イカ</t>
    </rPh>
    <rPh sb="101" eb="103">
      <t>スウチ</t>
    </rPh>
    <rPh sb="104" eb="105">
      <t>モチ</t>
    </rPh>
    <rPh sb="107" eb="109">
      <t>カンザン</t>
    </rPh>
    <phoneticPr fontId="11"/>
  </si>
  <si>
    <t>種類</t>
    <rPh sb="0" eb="2">
      <t>シュルイ</t>
    </rPh>
    <phoneticPr fontId="11"/>
  </si>
  <si>
    <t>プロパン</t>
    <phoneticPr fontId="11"/>
  </si>
  <si>
    <t>ブタン</t>
    <phoneticPr fontId="11"/>
  </si>
  <si>
    <t>プロパン・ブタンの混合</t>
    <rPh sb="9" eb="11">
      <t>コンゴウ</t>
    </rPh>
    <phoneticPr fontId="11"/>
  </si>
  <si>
    <t>1㎥当たりのt（トン）への換算係数</t>
    <rPh sb="2" eb="3">
      <t>ア</t>
    </rPh>
    <rPh sb="13" eb="15">
      <t>カンザン</t>
    </rPh>
    <rPh sb="15" eb="17">
      <t>ケイスウ</t>
    </rPh>
    <phoneticPr fontId="11"/>
  </si>
  <si>
    <t>1/502（t）</t>
    <phoneticPr fontId="11"/>
  </si>
  <si>
    <t>1/355（t）</t>
    <phoneticPr fontId="11"/>
  </si>
  <si>
    <t>1/458（t）</t>
    <phoneticPr fontId="11"/>
  </si>
  <si>
    <r>
      <t>次世代自動車</t>
    </r>
    <r>
      <rPr>
        <sz val="9"/>
        <color indexed="8"/>
        <rFont val="ＭＳ 明朝"/>
        <family val="1"/>
        <charset val="128"/>
      </rPr>
      <t>※</t>
    </r>
    <r>
      <rPr>
        <sz val="11"/>
        <color indexed="8"/>
        <rFont val="ＭＳ 明朝"/>
        <family val="1"/>
        <charset val="128"/>
      </rPr>
      <t>台数</t>
    </r>
    <rPh sb="0" eb="3">
      <t>ジセダイ</t>
    </rPh>
    <rPh sb="3" eb="6">
      <t>ジドウシャ</t>
    </rPh>
    <phoneticPr fontId="13"/>
  </si>
  <si>
    <t>　また、購入単位がkLの場合は、1kL=0.56tとして換算してください。</t>
    <rPh sb="4" eb="6">
      <t>コウニュウ</t>
    </rPh>
    <rPh sb="6" eb="8">
      <t>タンイ</t>
    </rPh>
    <rPh sb="12" eb="14">
      <t>バアイ</t>
    </rPh>
    <rPh sb="28" eb="30">
      <t>カンザン</t>
    </rPh>
    <phoneticPr fontId="3"/>
  </si>
  <si>
    <t>熱供給</t>
    <rPh sb="0" eb="1">
      <t>ネツ</t>
    </rPh>
    <rPh sb="1" eb="3">
      <t>キョウキュウ</t>
    </rPh>
    <phoneticPr fontId="3"/>
  </si>
  <si>
    <t>×44/12</t>
    <phoneticPr fontId="11"/>
  </si>
  <si>
    <t>×44/12</t>
    <phoneticPr fontId="16"/>
  </si>
  <si>
    <t>①</t>
    <phoneticPr fontId="11"/>
  </si>
  <si>
    <t>②</t>
    <phoneticPr fontId="11"/>
  </si>
  <si>
    <t>③</t>
    <phoneticPr fontId="11"/>
  </si>
  <si>
    <t>①×②×③</t>
    <phoneticPr fontId="11"/>
  </si>
  <si>
    <t>換算係数</t>
    <rPh sb="0" eb="2">
      <t>カンザン</t>
    </rPh>
    <rPh sb="2" eb="4">
      <t>ケイスウ</t>
    </rPh>
    <phoneticPr fontId="11"/>
  </si>
  <si>
    <t>×44/12</t>
    <phoneticPr fontId="17"/>
  </si>
  <si>
    <t>×44/12</t>
    <phoneticPr fontId="18"/>
  </si>
  <si>
    <t>zvz</t>
    <phoneticPr fontId="13"/>
  </si>
  <si>
    <t>％</t>
    <phoneticPr fontId="16"/>
  </si>
  <si>
    <t>（宛先）札幌市長</t>
    <rPh sb="1" eb="3">
      <t>アテサキ</t>
    </rPh>
    <rPh sb="4" eb="8">
      <t>サッポロシチョウ</t>
    </rPh>
    <phoneticPr fontId="3"/>
  </si>
  <si>
    <t>（宛先）札幌市長</t>
    <rPh sb="1" eb="3">
      <t>アテサキ</t>
    </rPh>
    <rPh sb="2" eb="3">
      <t>サキ</t>
    </rPh>
    <rPh sb="4" eb="8">
      <t>サッポロシチョウ</t>
    </rPh>
    <phoneticPr fontId="3"/>
  </si>
  <si>
    <r>
      <t>三ふっ化窒素（</t>
    </r>
    <r>
      <rPr>
        <sz val="11"/>
        <color indexed="8"/>
        <rFont val="ＭＳ 明朝"/>
        <family val="1"/>
        <charset val="128"/>
      </rPr>
      <t>N</t>
    </r>
    <r>
      <rPr>
        <sz val="11"/>
        <color indexed="8"/>
        <rFont val="ＭＳ 明朝"/>
        <family val="1"/>
        <charset val="128"/>
      </rPr>
      <t>F</t>
    </r>
    <r>
      <rPr>
        <sz val="9"/>
        <color indexed="8"/>
        <rFont val="ＭＳ 明朝"/>
        <family val="1"/>
        <charset val="128"/>
      </rPr>
      <t>3</t>
    </r>
    <r>
      <rPr>
        <sz val="11"/>
        <color indexed="8"/>
        <rFont val="ＭＳ 明朝"/>
        <family val="1"/>
        <charset val="128"/>
      </rPr>
      <t>）</t>
    </r>
    <rPh sb="0" eb="1">
      <t>サン</t>
    </rPh>
    <rPh sb="3" eb="4">
      <t>カ</t>
    </rPh>
    <rPh sb="4" eb="6">
      <t>チッソ</t>
    </rPh>
    <phoneticPr fontId="3"/>
  </si>
  <si>
    <t>HFC-152</t>
    <phoneticPr fontId="11"/>
  </si>
  <si>
    <r>
      <t>H</t>
    </r>
    <r>
      <rPr>
        <sz val="11"/>
        <color indexed="8"/>
        <rFont val="ＭＳ 明朝"/>
        <family val="1"/>
        <charset val="128"/>
      </rPr>
      <t>FC-161</t>
    </r>
    <phoneticPr fontId="11"/>
  </si>
  <si>
    <r>
      <t>HFC-23</t>
    </r>
    <r>
      <rPr>
        <sz val="11"/>
        <color indexed="8"/>
        <rFont val="ＭＳ 明朝"/>
        <family val="1"/>
        <charset val="128"/>
      </rPr>
      <t>6e</t>
    </r>
    <r>
      <rPr>
        <sz val="11"/>
        <color indexed="8"/>
        <rFont val="ＭＳ 明朝"/>
        <family val="1"/>
        <charset val="128"/>
      </rPr>
      <t>a</t>
    </r>
    <phoneticPr fontId="11"/>
  </si>
  <si>
    <r>
      <t>HFC-23</t>
    </r>
    <r>
      <rPr>
        <sz val="11"/>
        <color indexed="8"/>
        <rFont val="ＭＳ 明朝"/>
        <family val="1"/>
        <charset val="128"/>
      </rPr>
      <t>6cb</t>
    </r>
    <phoneticPr fontId="11"/>
  </si>
  <si>
    <r>
      <t>H</t>
    </r>
    <r>
      <rPr>
        <sz val="11"/>
        <color indexed="8"/>
        <rFont val="ＭＳ 明朝"/>
        <family val="1"/>
        <charset val="128"/>
      </rPr>
      <t>FC-245fa</t>
    </r>
    <phoneticPr fontId="11"/>
  </si>
  <si>
    <r>
      <t>H</t>
    </r>
    <r>
      <rPr>
        <sz val="11"/>
        <color indexed="8"/>
        <rFont val="ＭＳ 明朝"/>
        <family val="1"/>
        <charset val="128"/>
      </rPr>
      <t>FC-365mfc</t>
    </r>
    <phoneticPr fontId="11"/>
  </si>
  <si>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1"/>
  </si>
  <si>
    <r>
      <t>H</t>
    </r>
    <r>
      <rPr>
        <sz val="11"/>
        <color indexed="8"/>
        <rFont val="ＭＳ 明朝"/>
        <family val="1"/>
        <charset val="128"/>
      </rPr>
      <t>FC-152</t>
    </r>
    <phoneticPr fontId="16"/>
  </si>
  <si>
    <t>HFC-236ea</t>
    <phoneticPr fontId="16"/>
  </si>
  <si>
    <t>HFC-236cb</t>
    <phoneticPr fontId="16"/>
  </si>
  <si>
    <r>
      <t>H</t>
    </r>
    <r>
      <rPr>
        <sz val="11"/>
        <color indexed="8"/>
        <rFont val="ＭＳ 明朝"/>
        <family val="1"/>
        <charset val="128"/>
      </rPr>
      <t>FC-245fa</t>
    </r>
    <phoneticPr fontId="16"/>
  </si>
  <si>
    <r>
      <t>H</t>
    </r>
    <r>
      <rPr>
        <sz val="11"/>
        <color indexed="8"/>
        <rFont val="ＭＳ 明朝"/>
        <family val="1"/>
        <charset val="128"/>
      </rPr>
      <t>FC-365mfc</t>
    </r>
    <phoneticPr fontId="16"/>
  </si>
  <si>
    <r>
      <t>H</t>
    </r>
    <r>
      <rPr>
        <sz val="11"/>
        <color indexed="8"/>
        <rFont val="ＭＳ 明朝"/>
        <family val="1"/>
        <charset val="128"/>
      </rPr>
      <t>FC-161</t>
    </r>
    <phoneticPr fontId="16"/>
  </si>
  <si>
    <t>パーフルオロシクロプロパン</t>
    <phoneticPr fontId="16"/>
  </si>
  <si>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6"/>
  </si>
  <si>
    <r>
      <t>NF</t>
    </r>
    <r>
      <rPr>
        <sz val="9"/>
        <color indexed="8"/>
        <rFont val="ＭＳ 明朝"/>
        <family val="1"/>
        <charset val="128"/>
      </rPr>
      <t>3</t>
    </r>
    <phoneticPr fontId="3"/>
  </si>
  <si>
    <r>
      <t>HFC-1</t>
    </r>
    <r>
      <rPr>
        <sz val="11"/>
        <color indexed="8"/>
        <rFont val="ＭＳ 明朝"/>
        <family val="1"/>
        <charset val="128"/>
      </rPr>
      <t>52</t>
    </r>
    <phoneticPr fontId="17"/>
  </si>
  <si>
    <r>
      <t>HFC-1</t>
    </r>
    <r>
      <rPr>
        <sz val="11"/>
        <color indexed="8"/>
        <rFont val="ＭＳ 明朝"/>
        <family val="1"/>
        <charset val="128"/>
      </rPr>
      <t>61</t>
    </r>
    <phoneticPr fontId="17"/>
  </si>
  <si>
    <r>
      <t>HFC-2</t>
    </r>
    <r>
      <rPr>
        <sz val="11"/>
        <color indexed="8"/>
        <rFont val="ＭＳ 明朝"/>
        <family val="1"/>
        <charset val="128"/>
      </rPr>
      <t>36ea</t>
    </r>
    <phoneticPr fontId="17"/>
  </si>
  <si>
    <t>HFC-236cb</t>
    <phoneticPr fontId="3"/>
  </si>
  <si>
    <r>
      <t>HFC-2</t>
    </r>
    <r>
      <rPr>
        <sz val="11"/>
        <color indexed="8"/>
        <rFont val="ＭＳ 明朝"/>
        <family val="1"/>
        <charset val="128"/>
      </rPr>
      <t>45</t>
    </r>
    <r>
      <rPr>
        <sz val="11"/>
        <color indexed="8"/>
        <rFont val="ＭＳ 明朝"/>
        <family val="1"/>
        <charset val="128"/>
      </rPr>
      <t>fa</t>
    </r>
    <phoneticPr fontId="3"/>
  </si>
  <si>
    <r>
      <t>HFC-</t>
    </r>
    <r>
      <rPr>
        <sz val="11"/>
        <color indexed="8"/>
        <rFont val="ＭＳ 明朝"/>
        <family val="1"/>
        <charset val="128"/>
      </rPr>
      <t>365mfc</t>
    </r>
    <phoneticPr fontId="17"/>
  </si>
  <si>
    <t>パーフルオロシクロプロパン</t>
    <phoneticPr fontId="17"/>
  </si>
  <si>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7"/>
  </si>
  <si>
    <r>
      <t>三ふっ化窒素（</t>
    </r>
    <r>
      <rPr>
        <sz val="11"/>
        <color indexed="8"/>
        <rFont val="ＭＳ 明朝"/>
        <family val="1"/>
        <charset val="128"/>
      </rPr>
      <t>N</t>
    </r>
    <r>
      <rPr>
        <sz val="11"/>
        <color indexed="8"/>
        <rFont val="ＭＳ 明朝"/>
        <family val="1"/>
        <charset val="128"/>
      </rPr>
      <t>F</t>
    </r>
    <r>
      <rPr>
        <sz val="9"/>
        <color indexed="8"/>
        <rFont val="ＭＳ 明朝"/>
        <family val="1"/>
        <charset val="128"/>
      </rPr>
      <t>6</t>
    </r>
    <r>
      <rPr>
        <sz val="11"/>
        <color indexed="8"/>
        <rFont val="ＭＳ 明朝"/>
        <family val="1"/>
        <charset val="128"/>
      </rPr>
      <t>）</t>
    </r>
    <rPh sb="0" eb="1">
      <t>サン</t>
    </rPh>
    <rPh sb="3" eb="4">
      <t>カ</t>
    </rPh>
    <rPh sb="4" eb="6">
      <t>チッソ</t>
    </rPh>
    <phoneticPr fontId="3"/>
  </si>
  <si>
    <t>HFC-152</t>
    <phoneticPr fontId="18"/>
  </si>
  <si>
    <r>
      <t>HFC-</t>
    </r>
    <r>
      <rPr>
        <sz val="11"/>
        <color indexed="8"/>
        <rFont val="ＭＳ 明朝"/>
        <family val="1"/>
        <charset val="128"/>
      </rPr>
      <t>161</t>
    </r>
    <phoneticPr fontId="18"/>
  </si>
  <si>
    <r>
      <t>HFC-236</t>
    </r>
    <r>
      <rPr>
        <sz val="11"/>
        <color indexed="8"/>
        <rFont val="ＭＳ 明朝"/>
        <family val="1"/>
        <charset val="128"/>
      </rPr>
      <t>cb</t>
    </r>
    <phoneticPr fontId="3"/>
  </si>
  <si>
    <t>HFC-236ea</t>
    <phoneticPr fontId="18"/>
  </si>
  <si>
    <t>HFC-365mfc</t>
    <phoneticPr fontId="18"/>
  </si>
  <si>
    <t>パーフルオロシクロプロパン</t>
    <phoneticPr fontId="18"/>
  </si>
  <si>
    <r>
      <t>PFC-</t>
    </r>
    <r>
      <rPr>
        <sz val="11"/>
        <color indexed="8"/>
        <rFont val="ＭＳ 明朝"/>
        <family val="1"/>
        <charset val="128"/>
      </rPr>
      <t>9-</t>
    </r>
    <r>
      <rPr>
        <sz val="11"/>
        <color indexed="8"/>
        <rFont val="ＭＳ 明朝"/>
        <family val="1"/>
        <charset val="128"/>
      </rPr>
      <t>1-1</t>
    </r>
    <r>
      <rPr>
        <sz val="11"/>
        <color indexed="8"/>
        <rFont val="ＭＳ 明朝"/>
        <family val="1"/>
        <charset val="128"/>
      </rPr>
      <t>8</t>
    </r>
    <phoneticPr fontId="18"/>
  </si>
  <si>
    <t>　非エネルギー起源による二酸化炭素、メタン及び一酸化二窒素については年度で集計し、ハイドロフルオロカーボン類、パーフルオロカーボン類、六ふっ化硫黄及び三ふっ化窒素については暦年で集計してください。</t>
    <rPh sb="1" eb="2">
      <t>ヒ</t>
    </rPh>
    <rPh sb="7" eb="9">
      <t>キゲン</t>
    </rPh>
    <rPh sb="12" eb="15">
      <t>ニサンカ</t>
    </rPh>
    <rPh sb="15" eb="17">
      <t>タンソ</t>
    </rPh>
    <rPh sb="21" eb="22">
      <t>オヨ</t>
    </rPh>
    <rPh sb="23" eb="26">
      <t>イッサンカ</t>
    </rPh>
    <rPh sb="26" eb="27">
      <t>ニ</t>
    </rPh>
    <rPh sb="27" eb="29">
      <t>チッソ</t>
    </rPh>
    <rPh sb="34" eb="36">
      <t>ネンド</t>
    </rPh>
    <rPh sb="37" eb="39">
      <t>シュウケイ</t>
    </rPh>
    <rPh sb="53" eb="54">
      <t>ルイ</t>
    </rPh>
    <rPh sb="65" eb="66">
      <t>ルイ</t>
    </rPh>
    <rPh sb="67" eb="68">
      <t>ロク</t>
    </rPh>
    <rPh sb="70" eb="71">
      <t>カ</t>
    </rPh>
    <rPh sb="71" eb="73">
      <t>イオウ</t>
    </rPh>
    <rPh sb="73" eb="74">
      <t>オヨ</t>
    </rPh>
    <rPh sb="75" eb="76">
      <t>サン</t>
    </rPh>
    <rPh sb="78" eb="79">
      <t>カ</t>
    </rPh>
    <rPh sb="79" eb="81">
      <t>チッソ</t>
    </rPh>
    <rPh sb="86" eb="88">
      <t>レキネン</t>
    </rPh>
    <rPh sb="89" eb="91">
      <t>シュウケイ</t>
    </rPh>
    <phoneticPr fontId="11"/>
  </si>
  <si>
    <t>　非エネルギー起源による二酸化炭素、メタン及び一酸化二窒素については年度で集計し、ハイドロフルオロカーボン類、パーフルオロカーボン類、六ふっ化硫黄及び三ふっ化窒素については暦年で集計してください。</t>
    <rPh sb="1" eb="2">
      <t>ヒ</t>
    </rPh>
    <rPh sb="7" eb="9">
      <t>キゲン</t>
    </rPh>
    <rPh sb="12" eb="15">
      <t>ニサンカ</t>
    </rPh>
    <rPh sb="15" eb="17">
      <t>タンソ</t>
    </rPh>
    <rPh sb="21" eb="22">
      <t>オヨ</t>
    </rPh>
    <rPh sb="23" eb="26">
      <t>イッサンカ</t>
    </rPh>
    <rPh sb="26" eb="27">
      <t>ニ</t>
    </rPh>
    <rPh sb="27" eb="29">
      <t>チッソ</t>
    </rPh>
    <rPh sb="34" eb="36">
      <t>ネンド</t>
    </rPh>
    <rPh sb="37" eb="39">
      <t>シュウケイ</t>
    </rPh>
    <rPh sb="53" eb="54">
      <t>ルイ</t>
    </rPh>
    <rPh sb="65" eb="66">
      <t>ルイ</t>
    </rPh>
    <rPh sb="67" eb="68">
      <t>ロク</t>
    </rPh>
    <rPh sb="70" eb="71">
      <t>カ</t>
    </rPh>
    <rPh sb="71" eb="73">
      <t>イオウ</t>
    </rPh>
    <rPh sb="73" eb="74">
      <t>オヨ</t>
    </rPh>
    <rPh sb="86" eb="88">
      <t>レキネン</t>
    </rPh>
    <rPh sb="89" eb="91">
      <t>シュウケイ</t>
    </rPh>
    <phoneticPr fontId="11"/>
  </si>
  <si>
    <r>
      <t>NF</t>
    </r>
    <r>
      <rPr>
        <vertAlign val="subscript"/>
        <sz val="9"/>
        <color indexed="8"/>
        <rFont val="ＭＳ 明朝"/>
        <family val="1"/>
        <charset val="128"/>
      </rPr>
      <t>3</t>
    </r>
    <phoneticPr fontId="3"/>
  </si>
  <si>
    <r>
      <t>t-CO</t>
    </r>
    <r>
      <rPr>
        <vertAlign val="subscript"/>
        <sz val="9"/>
        <color indexed="8"/>
        <rFont val="ＭＳ 明朝"/>
        <family val="1"/>
        <charset val="128"/>
      </rPr>
      <t>2</t>
    </r>
    <phoneticPr fontId="3"/>
  </si>
  <si>
    <r>
      <t>SF</t>
    </r>
    <r>
      <rPr>
        <vertAlign val="subscript"/>
        <sz val="9"/>
        <color indexed="8"/>
        <rFont val="ＭＳ 明朝"/>
        <family val="1"/>
        <charset val="128"/>
      </rPr>
      <t>6</t>
    </r>
    <phoneticPr fontId="3"/>
  </si>
  <si>
    <r>
      <t>t-CO</t>
    </r>
    <r>
      <rPr>
        <vertAlign val="subscript"/>
        <sz val="9"/>
        <color indexed="8"/>
        <rFont val="ＭＳ 明朝"/>
        <family val="1"/>
        <charset val="128"/>
      </rPr>
      <t>2</t>
    </r>
    <phoneticPr fontId="3"/>
  </si>
  <si>
    <r>
      <t>t-CO</t>
    </r>
    <r>
      <rPr>
        <vertAlign val="subscript"/>
        <sz val="9"/>
        <color indexed="8"/>
        <rFont val="ＭＳ 明朝"/>
        <family val="1"/>
        <charset val="128"/>
      </rPr>
      <t>2</t>
    </r>
    <phoneticPr fontId="3"/>
  </si>
  <si>
    <r>
      <t>非エネルギー起源CO</t>
    </r>
    <r>
      <rPr>
        <vertAlign val="subscript"/>
        <sz val="9"/>
        <color indexed="8"/>
        <rFont val="ＭＳ 明朝"/>
        <family val="1"/>
        <charset val="128"/>
      </rPr>
      <t>2</t>
    </r>
    <rPh sb="0" eb="1">
      <t>ヒ</t>
    </rPh>
    <rPh sb="6" eb="8">
      <t>キゲン</t>
    </rPh>
    <phoneticPr fontId="3"/>
  </si>
  <si>
    <r>
      <t>エネルギー起源CO</t>
    </r>
    <r>
      <rPr>
        <vertAlign val="subscript"/>
        <sz val="9"/>
        <color indexed="8"/>
        <rFont val="ＭＳ 明朝"/>
        <family val="1"/>
        <charset val="128"/>
      </rPr>
      <t>2</t>
    </r>
    <rPh sb="5" eb="7">
      <t>キゲン</t>
    </rPh>
    <phoneticPr fontId="3"/>
  </si>
  <si>
    <r>
      <t>N</t>
    </r>
    <r>
      <rPr>
        <vertAlign val="subscript"/>
        <sz val="9"/>
        <color indexed="8"/>
        <rFont val="ＭＳ 明朝"/>
        <family val="1"/>
        <charset val="128"/>
      </rPr>
      <t>2</t>
    </r>
    <r>
      <rPr>
        <sz val="9"/>
        <color indexed="8"/>
        <rFont val="ＭＳ 明朝"/>
        <family val="1"/>
        <charset val="128"/>
      </rPr>
      <t>O</t>
    </r>
    <phoneticPr fontId="3"/>
  </si>
  <si>
    <r>
      <t>t-CO</t>
    </r>
    <r>
      <rPr>
        <vertAlign val="subscript"/>
        <sz val="9"/>
        <color indexed="8"/>
        <rFont val="ＭＳ 明朝"/>
        <family val="1"/>
        <charset val="128"/>
      </rPr>
      <t>2</t>
    </r>
    <phoneticPr fontId="3"/>
  </si>
  <si>
    <r>
      <t>t-CO</t>
    </r>
    <r>
      <rPr>
        <vertAlign val="subscript"/>
        <sz val="9"/>
        <color indexed="8"/>
        <rFont val="ＭＳ 明朝"/>
        <family val="1"/>
        <charset val="128"/>
      </rPr>
      <t>2</t>
    </r>
    <phoneticPr fontId="3"/>
  </si>
  <si>
    <r>
      <t>t-CO</t>
    </r>
    <r>
      <rPr>
        <b/>
        <vertAlign val="subscript"/>
        <sz val="9"/>
        <color indexed="8"/>
        <rFont val="ＭＳ 明朝"/>
        <family val="1"/>
        <charset val="128"/>
      </rPr>
      <t>2</t>
    </r>
    <phoneticPr fontId="11"/>
  </si>
  <si>
    <r>
      <t>t-CO</t>
    </r>
    <r>
      <rPr>
        <vertAlign val="subscript"/>
        <sz val="9"/>
        <color indexed="8"/>
        <rFont val="ＭＳ 明朝"/>
        <family val="1"/>
        <charset val="128"/>
      </rPr>
      <t>2</t>
    </r>
    <phoneticPr fontId="11"/>
  </si>
  <si>
    <r>
      <t>t-CO</t>
    </r>
    <r>
      <rPr>
        <vertAlign val="subscript"/>
        <sz val="9"/>
        <color indexed="8"/>
        <rFont val="ＭＳ 明朝"/>
        <family val="1"/>
        <charset val="128"/>
      </rPr>
      <t>2</t>
    </r>
    <r>
      <rPr>
        <sz val="11"/>
        <color indexed="8"/>
        <rFont val="ＭＳ Ｐゴシック"/>
        <family val="3"/>
        <charset val="128"/>
      </rPr>
      <t/>
    </r>
  </si>
  <si>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phoneticPr fontId="11"/>
  </si>
  <si>
    <r>
      <t>２　エネルギー起源CO</t>
    </r>
    <r>
      <rPr>
        <vertAlign val="subscript"/>
        <sz val="11"/>
        <color indexed="8"/>
        <rFont val="ＭＳ 明朝"/>
        <family val="1"/>
        <charset val="128"/>
      </rPr>
      <t>2</t>
    </r>
    <r>
      <rPr>
        <sz val="11"/>
        <color indexed="8"/>
        <rFont val="ＭＳ 明朝"/>
        <family val="1"/>
        <charset val="128"/>
      </rPr>
      <t>以外の温室効果ガスの二酸化炭素換算排出量</t>
    </r>
    <rPh sb="7" eb="9">
      <t>キゲン</t>
    </rPh>
    <rPh sb="12" eb="14">
      <t>イガイ</t>
    </rPh>
    <rPh sb="15" eb="17">
      <t>オンシツ</t>
    </rPh>
    <rPh sb="17" eb="19">
      <t>コウカ</t>
    </rPh>
    <rPh sb="22" eb="25">
      <t>ニサンカ</t>
    </rPh>
    <rPh sb="25" eb="27">
      <t>タンソ</t>
    </rPh>
    <rPh sb="27" eb="29">
      <t>カンザン</t>
    </rPh>
    <rPh sb="29" eb="31">
      <t>ハイシュツ</t>
    </rPh>
    <rPh sb="31" eb="32">
      <t>リョウ</t>
    </rPh>
    <phoneticPr fontId="3"/>
  </si>
  <si>
    <r>
      <t>１　エネルギー起源CO</t>
    </r>
    <r>
      <rPr>
        <vertAlign val="subscript"/>
        <sz val="11"/>
        <color indexed="8"/>
        <rFont val="ＭＳ 明朝"/>
        <family val="1"/>
        <charset val="128"/>
      </rPr>
      <t>2</t>
    </r>
    <r>
      <rPr>
        <sz val="11"/>
        <color indexed="8"/>
        <rFont val="ＭＳ 明朝"/>
        <family val="1"/>
        <charset val="128"/>
      </rPr>
      <t>排出量</t>
    </r>
    <rPh sb="7" eb="9">
      <t>キゲン</t>
    </rPh>
    <rPh sb="12" eb="14">
      <t>ハイシュツ</t>
    </rPh>
    <rPh sb="14" eb="15">
      <t>リョウ</t>
    </rPh>
    <phoneticPr fontId="3"/>
  </si>
  <si>
    <r>
      <t>t-CO</t>
    </r>
    <r>
      <rPr>
        <vertAlign val="subscript"/>
        <sz val="9"/>
        <color indexed="8"/>
        <rFont val="ＭＳ 明朝"/>
        <family val="1"/>
        <charset val="128"/>
      </rPr>
      <t>2</t>
    </r>
    <r>
      <rPr>
        <sz val="9"/>
        <color indexed="8"/>
        <rFont val="ＭＳ 明朝"/>
        <family val="1"/>
        <charset val="128"/>
      </rPr>
      <t>/GJ</t>
    </r>
    <phoneticPr fontId="3"/>
  </si>
  <si>
    <r>
      <t>t-CO</t>
    </r>
    <r>
      <rPr>
        <vertAlign val="subscript"/>
        <sz val="9"/>
        <color indexed="8"/>
        <rFont val="ＭＳ 明朝"/>
        <family val="1"/>
        <charset val="128"/>
      </rPr>
      <t>2</t>
    </r>
    <r>
      <rPr>
        <sz val="9"/>
        <color indexed="8"/>
        <rFont val="ＭＳ 明朝"/>
        <family val="1"/>
        <charset val="128"/>
      </rPr>
      <t>/千kWh</t>
    </r>
    <rPh sb="6" eb="7">
      <t>セン</t>
    </rPh>
    <phoneticPr fontId="8"/>
  </si>
  <si>
    <t>t-CO2/GJ</t>
  </si>
  <si>
    <r>
      <t>t-CO</t>
    </r>
    <r>
      <rPr>
        <vertAlign val="subscript"/>
        <sz val="9"/>
        <color indexed="8"/>
        <rFont val="ＭＳ 明朝"/>
        <family val="1"/>
        <charset val="128"/>
      </rPr>
      <t>2</t>
    </r>
    <r>
      <rPr>
        <sz val="9"/>
        <color indexed="8"/>
        <rFont val="ＭＳ 明朝"/>
        <family val="1"/>
        <charset val="128"/>
      </rPr>
      <t>/GJ</t>
    </r>
    <phoneticPr fontId="18"/>
  </si>
  <si>
    <r>
      <t>t-CO</t>
    </r>
    <r>
      <rPr>
        <vertAlign val="subscript"/>
        <sz val="9"/>
        <color indexed="8"/>
        <rFont val="ＭＳ 明朝"/>
        <family val="1"/>
        <charset val="128"/>
      </rPr>
      <t>2</t>
    </r>
    <phoneticPr fontId="11"/>
  </si>
  <si>
    <r>
      <t>t-CO</t>
    </r>
    <r>
      <rPr>
        <vertAlign val="subscript"/>
        <sz val="9"/>
        <color indexed="8"/>
        <rFont val="ＭＳ 明朝"/>
        <family val="1"/>
        <charset val="128"/>
      </rPr>
      <t>2</t>
    </r>
    <phoneticPr fontId="18"/>
  </si>
  <si>
    <r>
      <t>t-CO</t>
    </r>
    <r>
      <rPr>
        <b/>
        <vertAlign val="subscript"/>
        <sz val="9"/>
        <color indexed="8"/>
        <rFont val="ＭＳ 明朝"/>
        <family val="1"/>
        <charset val="128"/>
      </rPr>
      <t>2</t>
    </r>
    <phoneticPr fontId="3"/>
  </si>
  <si>
    <r>
      <t>t-CO</t>
    </r>
    <r>
      <rPr>
        <b/>
        <vertAlign val="subscript"/>
        <sz val="9"/>
        <color indexed="8"/>
        <rFont val="ＭＳ 明朝"/>
        <family val="1"/>
        <charset val="128"/>
      </rPr>
      <t>2</t>
    </r>
    <phoneticPr fontId="3"/>
  </si>
  <si>
    <r>
      <t>t-CO</t>
    </r>
    <r>
      <rPr>
        <b/>
        <vertAlign val="subscript"/>
        <sz val="9"/>
        <color indexed="8"/>
        <rFont val="ＭＳ 明朝"/>
        <family val="1"/>
        <charset val="128"/>
      </rPr>
      <t>2</t>
    </r>
    <phoneticPr fontId="3"/>
  </si>
  <si>
    <r>
      <t>t-CO</t>
    </r>
    <r>
      <rPr>
        <vertAlign val="subscript"/>
        <sz val="9"/>
        <color indexed="8"/>
        <rFont val="ＭＳ 明朝"/>
        <family val="1"/>
        <charset val="128"/>
      </rPr>
      <t>2</t>
    </r>
    <phoneticPr fontId="3"/>
  </si>
  <si>
    <r>
      <t>t-CO</t>
    </r>
    <r>
      <rPr>
        <vertAlign val="subscript"/>
        <sz val="9"/>
        <color indexed="8"/>
        <rFont val="ＭＳ 明朝"/>
        <family val="1"/>
        <charset val="128"/>
      </rPr>
      <t>2</t>
    </r>
    <r>
      <rPr>
        <sz val="9"/>
        <color indexed="8"/>
        <rFont val="ＭＳ 明朝"/>
        <family val="1"/>
        <charset val="128"/>
      </rPr>
      <t>/GJ</t>
    </r>
    <phoneticPr fontId="3"/>
  </si>
  <si>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phoneticPr fontId="11"/>
  </si>
  <si>
    <r>
      <t>t-CO</t>
    </r>
    <r>
      <rPr>
        <vertAlign val="subscript"/>
        <sz val="9"/>
        <color indexed="8"/>
        <rFont val="ＭＳ 明朝"/>
        <family val="1"/>
        <charset val="128"/>
      </rPr>
      <t>2</t>
    </r>
    <phoneticPr fontId="11"/>
  </si>
  <si>
    <r>
      <t>t-CO</t>
    </r>
    <r>
      <rPr>
        <vertAlign val="subscript"/>
        <sz val="9"/>
        <color indexed="8"/>
        <rFont val="ＭＳ 明朝"/>
        <family val="1"/>
        <charset val="128"/>
      </rPr>
      <t>2</t>
    </r>
    <phoneticPr fontId="3"/>
  </si>
  <si>
    <r>
      <t>SF</t>
    </r>
    <r>
      <rPr>
        <vertAlign val="subscript"/>
        <sz val="9"/>
        <color indexed="8"/>
        <rFont val="ＭＳ 明朝"/>
        <family val="1"/>
        <charset val="128"/>
      </rPr>
      <t>6</t>
    </r>
    <phoneticPr fontId="3"/>
  </si>
  <si>
    <r>
      <t>NF</t>
    </r>
    <r>
      <rPr>
        <vertAlign val="subscript"/>
        <sz val="9"/>
        <color indexed="8"/>
        <rFont val="ＭＳ 明朝"/>
        <family val="1"/>
        <charset val="128"/>
      </rPr>
      <t>3</t>
    </r>
    <phoneticPr fontId="3"/>
  </si>
  <si>
    <r>
      <t>N</t>
    </r>
    <r>
      <rPr>
        <vertAlign val="subscript"/>
        <sz val="9"/>
        <color indexed="8"/>
        <rFont val="ＭＳ 明朝"/>
        <family val="1"/>
        <charset val="128"/>
      </rPr>
      <t>2</t>
    </r>
    <r>
      <rPr>
        <sz val="9"/>
        <color indexed="8"/>
        <rFont val="ＭＳ 明朝"/>
        <family val="1"/>
        <charset val="128"/>
      </rPr>
      <t>O</t>
    </r>
    <phoneticPr fontId="3"/>
  </si>
  <si>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phoneticPr fontId="16"/>
  </si>
  <si>
    <r>
      <t>t-CO</t>
    </r>
    <r>
      <rPr>
        <b/>
        <vertAlign val="subscript"/>
        <sz val="9"/>
        <color indexed="8"/>
        <rFont val="ＭＳ 明朝"/>
        <family val="1"/>
        <charset val="128"/>
      </rPr>
      <t>2</t>
    </r>
    <phoneticPr fontId="11"/>
  </si>
  <si>
    <r>
      <t>t-CO</t>
    </r>
    <r>
      <rPr>
        <vertAlign val="subscript"/>
        <sz val="9"/>
        <color indexed="8"/>
        <rFont val="ＭＳ 明朝"/>
        <family val="1"/>
        <charset val="128"/>
      </rPr>
      <t>2</t>
    </r>
    <phoneticPr fontId="11"/>
  </si>
  <si>
    <r>
      <t>t-CO</t>
    </r>
    <r>
      <rPr>
        <vertAlign val="subscript"/>
        <sz val="9"/>
        <color indexed="8"/>
        <rFont val="ＭＳ 明朝"/>
        <family val="1"/>
        <charset val="128"/>
      </rPr>
      <t>2</t>
    </r>
    <phoneticPr fontId="3"/>
  </si>
  <si>
    <r>
      <t>N</t>
    </r>
    <r>
      <rPr>
        <vertAlign val="subscript"/>
        <sz val="9"/>
        <color indexed="8"/>
        <rFont val="ＭＳ 明朝"/>
        <family val="1"/>
        <charset val="128"/>
      </rPr>
      <t>2</t>
    </r>
    <r>
      <rPr>
        <sz val="9"/>
        <color indexed="8"/>
        <rFont val="ＭＳ 明朝"/>
        <family val="1"/>
        <charset val="128"/>
      </rPr>
      <t>O</t>
    </r>
    <phoneticPr fontId="3"/>
  </si>
  <si>
    <r>
      <t>　エネルギー起源CO</t>
    </r>
    <r>
      <rPr>
        <vertAlign val="subscript"/>
        <sz val="11"/>
        <color indexed="8"/>
        <rFont val="ＭＳ 明朝"/>
        <family val="1"/>
        <charset val="128"/>
      </rPr>
      <t>2</t>
    </r>
    <r>
      <rPr>
        <sz val="11"/>
        <color indexed="8"/>
        <rFont val="ＭＳ 明朝"/>
        <family val="1"/>
        <charset val="128"/>
      </rPr>
      <t>以外の温室効果ガスの排出量は、二酸化炭素換算排出量が3,000tを超える項目のみ、札幌市内で排出したすべての量を記入してください。</t>
    </r>
    <rPh sb="6" eb="8">
      <t>キゲン</t>
    </rPh>
    <rPh sb="11" eb="13">
      <t>イガイ</t>
    </rPh>
    <rPh sb="14" eb="16">
      <t>オンシツ</t>
    </rPh>
    <rPh sb="16" eb="18">
      <t>コウカ</t>
    </rPh>
    <rPh sb="21" eb="23">
      <t>ハイシュツ</t>
    </rPh>
    <rPh sb="23" eb="24">
      <t>リョウ</t>
    </rPh>
    <rPh sb="26" eb="29">
      <t>ニサンカ</t>
    </rPh>
    <rPh sb="29" eb="31">
      <t>タンソ</t>
    </rPh>
    <rPh sb="31" eb="33">
      <t>カンザン</t>
    </rPh>
    <rPh sb="33" eb="35">
      <t>ハイシュツ</t>
    </rPh>
    <rPh sb="35" eb="36">
      <t>リョウ</t>
    </rPh>
    <rPh sb="44" eb="45">
      <t>コ</t>
    </rPh>
    <rPh sb="47" eb="49">
      <t>コウモク</t>
    </rPh>
    <rPh sb="52" eb="56">
      <t>サッポロシナイ</t>
    </rPh>
    <rPh sb="57" eb="59">
      <t>ハイシュツ</t>
    </rPh>
    <rPh sb="65" eb="66">
      <t>リョウ</t>
    </rPh>
    <rPh sb="67" eb="69">
      <t>キニュウ</t>
    </rPh>
    <phoneticPr fontId="11"/>
  </si>
  <si>
    <r>
      <t>N</t>
    </r>
    <r>
      <rPr>
        <vertAlign val="subscript"/>
        <sz val="9"/>
        <color indexed="8"/>
        <rFont val="ＭＳ 明朝"/>
        <family val="1"/>
        <charset val="128"/>
      </rPr>
      <t>2</t>
    </r>
    <r>
      <rPr>
        <sz val="9"/>
        <color indexed="8"/>
        <rFont val="ＭＳ 明朝"/>
        <family val="1"/>
        <charset val="128"/>
      </rPr>
      <t>O</t>
    </r>
    <phoneticPr fontId="3"/>
  </si>
  <si>
    <t>日～</t>
    <rPh sb="0" eb="1">
      <t>ヒ</t>
    </rPh>
    <phoneticPr fontId="3"/>
  </si>
  <si>
    <t>　省エネ相談の欄において「有」にチェックを入れられた方には、後日、環境局環境エネルギー課よりご連絡いたします。</t>
    <rPh sb="1" eb="2">
      <t>ショウ</t>
    </rPh>
    <rPh sb="4" eb="6">
      <t>ソウダン</t>
    </rPh>
    <rPh sb="7" eb="8">
      <t>ラン</t>
    </rPh>
    <rPh sb="13" eb="14">
      <t>アリ</t>
    </rPh>
    <rPh sb="21" eb="22">
      <t>イ</t>
    </rPh>
    <rPh sb="26" eb="27">
      <t>カタ</t>
    </rPh>
    <rPh sb="30" eb="32">
      <t>ゴジツ</t>
    </rPh>
    <rPh sb="33" eb="35">
      <t>カンキョウ</t>
    </rPh>
    <rPh sb="35" eb="36">
      <t>キョク</t>
    </rPh>
    <rPh sb="43" eb="44">
      <t>カ</t>
    </rPh>
    <rPh sb="47" eb="49">
      <t>レンラク</t>
    </rPh>
    <phoneticPr fontId="13"/>
  </si>
  <si>
    <t>　原油換算の方法は、エネルギーの使用の合理化及び非化石エネルギーへの転換等に関する法律施行規則第４条に規定する方法で行ってください。</t>
    <rPh sb="22" eb="23">
      <t>オヨ</t>
    </rPh>
    <rPh sb="24" eb="27">
      <t>ヒカセキ</t>
    </rPh>
    <rPh sb="34" eb="36">
      <t>テンカン</t>
    </rPh>
    <rPh sb="36" eb="37">
      <t>トウ</t>
    </rPh>
    <phoneticPr fontId="3"/>
  </si>
  <si>
    <t>　原油換算の方法は、エネルギーの使用の合理化及び非化石エネルギーへの転換等に関する法律施行規則第４条に規定する方法により行ってください。</t>
    <rPh sb="1" eb="3">
      <t>ゲンユ</t>
    </rPh>
    <rPh sb="3" eb="5">
      <t>カンザン</t>
    </rPh>
    <rPh sb="6" eb="8">
      <t>ホウホウ</t>
    </rPh>
    <rPh sb="16" eb="18">
      <t>シヨウ</t>
    </rPh>
    <rPh sb="19" eb="22">
      <t>ゴウリカ</t>
    </rPh>
    <rPh sb="36" eb="37">
      <t>トウ</t>
    </rPh>
    <rPh sb="38" eb="39">
      <t>カン</t>
    </rPh>
    <rPh sb="41" eb="43">
      <t>ホウリツ</t>
    </rPh>
    <rPh sb="43" eb="45">
      <t>セコウ</t>
    </rPh>
    <rPh sb="45" eb="47">
      <t>キソク</t>
    </rPh>
    <rPh sb="47" eb="48">
      <t>ダイ</t>
    </rPh>
    <rPh sb="49" eb="50">
      <t>ジョウ</t>
    </rPh>
    <rPh sb="51" eb="53">
      <t>キテイ</t>
    </rPh>
    <rPh sb="55" eb="57">
      <t>ホウホウ</t>
    </rPh>
    <rPh sb="60" eb="61">
      <t>オコナ</t>
    </rPh>
    <phoneticPr fontId="16"/>
  </si>
  <si>
    <t>電気事業者名＋メニュー</t>
    <phoneticPr fontId="52"/>
  </si>
  <si>
    <t xml:space="preserve"> </t>
    <phoneticPr fontId="52"/>
  </si>
  <si>
    <t>0.000441※</t>
  </si>
  <si>
    <t>0.000453※</t>
  </si>
  <si>
    <t>33 電気業</t>
    <phoneticPr fontId="34"/>
  </si>
  <si>
    <t>34 ガス業</t>
    <phoneticPr fontId="34"/>
  </si>
  <si>
    <t>36 水道業</t>
    <phoneticPr fontId="34"/>
  </si>
  <si>
    <t>電気事業者から購入した電力</t>
    <rPh sb="0" eb="2">
      <t>デンキ</t>
    </rPh>
    <rPh sb="2" eb="5">
      <t>ジギョウシャ</t>
    </rPh>
    <rPh sb="7" eb="9">
      <t>コウニュウ</t>
    </rPh>
    <rPh sb="11" eb="13">
      <t>デンリョク</t>
    </rPh>
    <phoneticPr fontId="3"/>
  </si>
  <si>
    <t>No</t>
    <phoneticPr fontId="3"/>
  </si>
  <si>
    <t>GJ/千kWh</t>
    <rPh sb="3" eb="4">
      <t>セン</t>
    </rPh>
    <phoneticPr fontId="3"/>
  </si>
  <si>
    <t>非化石電気(太陽光等)</t>
    <rPh sb="0" eb="1">
      <t>ヒ</t>
    </rPh>
    <rPh sb="1" eb="3">
      <t>カセキ</t>
    </rPh>
    <rPh sb="3" eb="5">
      <t>デンキ</t>
    </rPh>
    <rPh sb="6" eb="9">
      <t>タイヨウコウ</t>
    </rPh>
    <rPh sb="9" eb="10">
      <t>トウ</t>
    </rPh>
    <phoneticPr fontId="52"/>
  </si>
  <si>
    <t>GJ/GJ</t>
    <phoneticPr fontId="3"/>
  </si>
  <si>
    <t>HV</t>
    <phoneticPr fontId="52"/>
  </si>
  <si>
    <t>台</t>
    <rPh sb="0" eb="1">
      <t>ダイ</t>
    </rPh>
    <phoneticPr fontId="52"/>
  </si>
  <si>
    <t>PHV</t>
    <phoneticPr fontId="52"/>
  </si>
  <si>
    <t>EV</t>
    <phoneticPr fontId="52"/>
  </si>
  <si>
    <t>台</t>
    <rPh sb="0" eb="1">
      <t>ダイ</t>
    </rPh>
    <phoneticPr fontId="52"/>
  </si>
  <si>
    <t>）</t>
    <phoneticPr fontId="52"/>
  </si>
  <si>
    <t>調整後排出係数
(t-CO2/kWh)</t>
    <rPh sb="0" eb="3">
      <t>チョウセイゴ</t>
    </rPh>
    <rPh sb="3" eb="5">
      <t>ハイシュツ</t>
    </rPh>
    <rPh sb="5" eb="7">
      <t>ケイスウ</t>
    </rPh>
    <phoneticPr fontId="52"/>
  </si>
  <si>
    <t>入力番号</t>
    <rPh sb="0" eb="2">
      <t>ニュウリョク</t>
    </rPh>
    <rPh sb="2" eb="4">
      <t>バンゴウ</t>
    </rPh>
    <phoneticPr fontId="52"/>
  </si>
  <si>
    <r>
      <t>電気事業者別排出係数(特定排出者の温室効果ガス排出量算定用)
－</t>
    </r>
    <r>
      <rPr>
        <b/>
        <sz val="9"/>
        <color rgb="FFFF0000"/>
        <rFont val="HG丸ｺﾞｼｯｸM-PRO"/>
        <family val="3"/>
        <charset val="128"/>
      </rPr>
      <t>令和６年度報告用</t>
    </r>
    <r>
      <rPr>
        <b/>
        <sz val="9"/>
        <color rgb="FF000000"/>
        <rFont val="HG丸ｺﾞｼｯｸM-PRO"/>
        <family val="3"/>
        <charset val="128"/>
      </rPr>
      <t>（R４年度実績）－　R5.１2.22   環境省・経済産業省公表　</t>
    </r>
    <rPh sb="32" eb="34">
      <t>レイワ</t>
    </rPh>
    <rPh sb="35" eb="37">
      <t>ネンド</t>
    </rPh>
    <rPh sb="37" eb="40">
      <t>ホウコクヨウ</t>
    </rPh>
    <phoneticPr fontId="52"/>
  </si>
  <si>
    <t>一般財団法人泉佐野電力　　　</t>
  </si>
  <si>
    <t>大阪いずみ市民生活協同組合　メニューA</t>
  </si>
  <si>
    <t>合同会社北上新電力　</t>
  </si>
  <si>
    <t>生活協同組合コープこうべ　メニューA</t>
  </si>
  <si>
    <t>一般社団法人東松島みらいとし機構　メニューA</t>
  </si>
  <si>
    <t>一般社団法人グリーンコープでんき　メニューA</t>
  </si>
  <si>
    <t>公益財団法人東京都環境公社　</t>
  </si>
  <si>
    <t>生活協同組合コープしが　メニューA</t>
  </si>
  <si>
    <t>ティーダッシュ合同会社　メニューA</t>
  </si>
  <si>
    <t>京都生活協同組合　メニューA</t>
  </si>
  <si>
    <t>アストマックス・エネルギー合同会社　メニューA</t>
  </si>
  <si>
    <t>アストマックス・エネルギー合同会社　メニューB</t>
  </si>
  <si>
    <t>生活協同組合コープみらい　</t>
  </si>
  <si>
    <t>そうまＩグリッド合同会社　</t>
  </si>
  <si>
    <t>生活協同組合コープぐんま　</t>
  </si>
  <si>
    <t>とちぎコープ生活協同組合　</t>
  </si>
  <si>
    <t>いばらきコープ生活協同組合　</t>
  </si>
  <si>
    <t>　メニューB</t>
  </si>
  <si>
    <t>バンプーパワートレーディング合同会社　メニューA</t>
  </si>
  <si>
    <t>フィンテックラボ協同組合　</t>
  </si>
  <si>
    <t>生活協同組合コープながの　</t>
  </si>
  <si>
    <t>京セラ関電エナジー合同会社　</t>
  </si>
  <si>
    <t>レネックス電力合同会社　</t>
  </si>
  <si>
    <t>Ｃａｓｔｌｅｔｏｎ　Ｃｏｍｍｏｄｉｔｉｅｓ　Ｊａｐａｎ合同会社　</t>
  </si>
  <si>
    <t>生活協同組合ひろしま　メニューA</t>
  </si>
  <si>
    <t>弥富ガス協同組合　</t>
  </si>
  <si>
    <t>サントラベラーズサービス有限会社　</t>
  </si>
  <si>
    <t>イーレックス(株)　</t>
  </si>
  <si>
    <t>リエスパワー(株)　</t>
  </si>
  <si>
    <t>エバーグリーン・リテイリング(株)　メニューA</t>
  </si>
  <si>
    <t>エバーグリーン・リテイリング(株)　メニューB(残差)</t>
  </si>
  <si>
    <t>エバーグリーン・リテイリング(株)　(参考値)事業者全体</t>
  </si>
  <si>
    <t>エバーグリーン・マーケティング(株)　メニューA</t>
  </si>
  <si>
    <t>エバーグリーン・マーケティング(株)　メニューB(残差)</t>
  </si>
  <si>
    <t>エバーグリーン・マーケティング(株)　(参考値)事業者全体</t>
  </si>
  <si>
    <t>(株)ＳＥウイングズ　</t>
  </si>
  <si>
    <t>(株)イーセル　</t>
  </si>
  <si>
    <t>(株)エネット　メニューA</t>
  </si>
  <si>
    <t>(株)エネット　メニューB</t>
  </si>
  <si>
    <t>(株)エネット　メニューC</t>
  </si>
  <si>
    <t>(株)エネット　メニューD</t>
  </si>
  <si>
    <t>(株)エネット　メニューE</t>
  </si>
  <si>
    <t>(株)エネット　メニューF</t>
  </si>
  <si>
    <t>(株)エネット　メニューG</t>
  </si>
  <si>
    <t>(株)エネット　メニューH</t>
  </si>
  <si>
    <t>(株)エネット　メニューI(残差)</t>
  </si>
  <si>
    <t>(株)エネット　(参考値)事業者全体</t>
  </si>
  <si>
    <t>須賀川瓦斯(株)　メニューA</t>
  </si>
  <si>
    <t>須賀川瓦斯(株)　メニューB(残差)</t>
  </si>
  <si>
    <t>須賀川瓦斯(株)　(参考値)事業者全体</t>
  </si>
  <si>
    <t>出光興産(株)　メニューA</t>
  </si>
  <si>
    <t>出光興産(株)　メニューB</t>
  </si>
  <si>
    <t>出光興産(株)　メニューC(残差)</t>
  </si>
  <si>
    <t>出光興産(株)　(参考値)事業者全体</t>
  </si>
  <si>
    <t>(株)オプテージ　メニューA</t>
  </si>
  <si>
    <t>(株)オプテージ　メニューB(残差)</t>
  </si>
  <si>
    <t>(株)オプテージ　(参考値)事業者全体</t>
  </si>
  <si>
    <t>エネサーブ(株)　メニューA</t>
  </si>
  <si>
    <t>エネサーブ(株)　メニューB(残差)</t>
  </si>
  <si>
    <t>エネサーブ(株)　(参考値)事業者全体</t>
  </si>
  <si>
    <t>(株)エネワンでんき(旧：(株)いちたかガスワン)　メニューA</t>
  </si>
  <si>
    <t>(株)エネワンでんき(旧：(株)いちたかガスワン)　メニューB(残差)</t>
  </si>
  <si>
    <t>(株)エネワンでんき(旧：(株)いちたかガスワン)　(参考値)事業者全体</t>
  </si>
  <si>
    <t>ミツウロコグリーンエネルギー(株)　メニューA</t>
  </si>
  <si>
    <t>ミツウロコグリーンエネルギー(株)　メニューB</t>
  </si>
  <si>
    <t>ミツウロコグリーンエネルギー(株)　メニューC</t>
  </si>
  <si>
    <t>ミツウロコグリーンエネルギー(株)　メニューD</t>
  </si>
  <si>
    <t>ミツウロコグリーンエネルギー(株)　メニューE</t>
  </si>
  <si>
    <t>ミツウロコグリーンエネルギー(株)　メニューF</t>
  </si>
  <si>
    <t>ミツウロコグリーンエネルギー(株)　メニューG</t>
  </si>
  <si>
    <t>ミツウロコグリーンエネルギー(株)　メニューH</t>
  </si>
  <si>
    <t>ミツウロコグリーンエネルギー(株)　メニューI</t>
  </si>
  <si>
    <t>ミツウロコグリーンエネルギー(株)　メニューJ</t>
  </si>
  <si>
    <t>ミツウロコグリーンエネルギー(株)　メニューK(残差)</t>
  </si>
  <si>
    <t>ミツウロコグリーンエネルギー(株)　(参考値)事業者全体</t>
  </si>
  <si>
    <t>(株)リエネ (旧：(株)Ｓｈａｒｅｄ　Ｅｎｅｒｇｙ)　</t>
  </si>
  <si>
    <t>ネクストパワーやまと(株)　メニューA</t>
  </si>
  <si>
    <t>ネクストパワーやまと(株)　メニューB(残差)</t>
  </si>
  <si>
    <t>ネクストパワーやまと(株)　(参考値)事業者全体</t>
  </si>
  <si>
    <t>日本テクノ(株)　メニューA</t>
  </si>
  <si>
    <t>日本テクノ(株)　メニューB(残差)</t>
  </si>
  <si>
    <t>日本テクノ(株)　(参考値)事業者全体</t>
  </si>
  <si>
    <t>中央電力エナジー(株)　メニューA</t>
  </si>
  <si>
    <t>中央電力エナジー(株)　メニューB(残差)</t>
  </si>
  <si>
    <t>中央電力エナジー(株)　(参考値)事業者全体</t>
  </si>
  <si>
    <t>(株)Ｌｏｏｏｐ　メニューA</t>
  </si>
  <si>
    <t>(株)Ｌｏｏｏｐ　メニューB</t>
  </si>
  <si>
    <t>(株)Ｌｏｏｏｐ　メニューC</t>
  </si>
  <si>
    <t>(株)Ｌｏｏｏｐ　メニューD</t>
  </si>
  <si>
    <t>(株)Ｌｏｏｏｐ　メニューE(残差)</t>
  </si>
  <si>
    <t>(株)Ｌｏｏｏｐ　(参考値)事業者全体</t>
  </si>
  <si>
    <t>(株)ナンワエナジー　メニューA</t>
  </si>
  <si>
    <t>(株)ナンワエナジー　メニューB(残差)</t>
  </si>
  <si>
    <t>(株)ナンワエナジー　(参考値)事業者全体</t>
  </si>
  <si>
    <t>静岡ガス＆パワー(株)　メニューA</t>
  </si>
  <si>
    <t>静岡ガス＆パワー(株)　メニューB</t>
  </si>
  <si>
    <t>静岡ガス＆パワー(株)　メニューC</t>
  </si>
  <si>
    <t>静岡ガス＆パワー(株)　メニューD(残差)</t>
  </si>
  <si>
    <t>静岡ガス＆パワー(株)　(参考値)事業者全体</t>
  </si>
  <si>
    <t>荏原環境プラント(株)　メニューA</t>
  </si>
  <si>
    <t>荏原環境プラント(株)　メニューB</t>
  </si>
  <si>
    <t>荏原環境プラント(株)　メニューC</t>
  </si>
  <si>
    <t>荏原環境プラント(株)　メニューD</t>
  </si>
  <si>
    <t>荏原環境プラント(株)　メニューE</t>
  </si>
  <si>
    <t>荏原環境プラント(株)　メニューF</t>
  </si>
  <si>
    <t>荏原環境プラント(株)　メニューG</t>
  </si>
  <si>
    <t>荏原環境プラント(株)　メニューH</t>
  </si>
  <si>
    <t>荏原環境プラント(株)　メニューI</t>
  </si>
  <si>
    <t>荏原環境プラント(株)　メニューJ</t>
  </si>
  <si>
    <t>荏原環境プラント(株)　メニューK</t>
  </si>
  <si>
    <t>荏原環境プラント(株)　メニューL</t>
  </si>
  <si>
    <t>荏原環境プラント(株)　メニューM</t>
  </si>
  <si>
    <t>荏原環境プラント(株)　メニューN</t>
  </si>
  <si>
    <t>荏原環境プラント(株)　メニューO</t>
  </si>
  <si>
    <t>荏原環境プラント(株)　メニューP(残差)</t>
  </si>
  <si>
    <t>荏原環境プラント(株)　(参考値)事業者全体</t>
  </si>
  <si>
    <t>東京エコサービス(株)　メニューA</t>
  </si>
  <si>
    <t>東京エコサービス(株)　メニューB</t>
  </si>
  <si>
    <t>東京エコサービス(株)　メニューC(残差)</t>
  </si>
  <si>
    <t>東京エコサービス(株)　(参考値)事業者全体</t>
  </si>
  <si>
    <t>ダイヤモンドパワー(株)　メニューA</t>
  </si>
  <si>
    <t>ダイヤモンドパワー(株)　メニューB</t>
  </si>
  <si>
    <t>ダイヤモンドパワー(株)　メニューC</t>
  </si>
  <si>
    <t>ダイヤモンドパワー(株)　メニューD</t>
  </si>
  <si>
    <t>ダイヤモンドパワー(株)　メニューE</t>
  </si>
  <si>
    <t>ダイヤモンドパワー(株)　(参考値)事業者全体</t>
  </si>
  <si>
    <t>出光グリーンパワー(株)　メニューA</t>
  </si>
  <si>
    <t>出光グリーンパワー(株)　メニューB</t>
  </si>
  <si>
    <t>出光グリーンパワー(株)　メニューC</t>
  </si>
  <si>
    <t>出光グリーンパワー(株)　メニューD(残差)</t>
  </si>
  <si>
    <t>出光グリーンパワー(株)　(参考値)事業者全体</t>
  </si>
  <si>
    <t>(株)新出光　メニューA</t>
  </si>
  <si>
    <t>(株)新出光　メニューB</t>
  </si>
  <si>
    <t>(株)新出光　メニューC</t>
  </si>
  <si>
    <t>(株)新出光　メニューD</t>
  </si>
  <si>
    <t>(株)新出光　メニューE</t>
  </si>
  <si>
    <t>(株)新出光　メニューF</t>
  </si>
  <si>
    <t>(株)新出光　メニューG</t>
  </si>
  <si>
    <t>(株)新出光　メニューH</t>
  </si>
  <si>
    <t>(株)新出光　メニューI</t>
  </si>
  <si>
    <t>(株)新出光　メニューJ</t>
  </si>
  <si>
    <t>(株)新出光　メニューK(残差)</t>
  </si>
  <si>
    <t>(株)新出光　(参考値)事業者全体</t>
  </si>
  <si>
    <t>セントラル石油瓦斯(株)　</t>
  </si>
  <si>
    <t>コスモエネルギーソリューションズ(株)　メニューA</t>
  </si>
  <si>
    <t>コスモエネルギーソリューションズ(株)　メニューB</t>
  </si>
  <si>
    <t>コスモエネルギーソリューションズ(株)　メニューC(残差)</t>
  </si>
  <si>
    <t>コスモエネルギーソリューションズ(株)　(参考値)事業者全体</t>
  </si>
  <si>
    <t>(株)グリーンサークル　</t>
  </si>
  <si>
    <t>(株)ウエスト電力　メニューA</t>
  </si>
  <si>
    <t>(株)ウエスト電力　メニューB(残差)</t>
  </si>
  <si>
    <t>(株)ウエスト電力　(参考値)事業者全体</t>
  </si>
  <si>
    <t>北海道瓦斯(株)　メニューA</t>
  </si>
  <si>
    <t>北海道瓦斯(株)　メニューB(残差)</t>
  </si>
  <si>
    <t>北海道瓦斯(株)　(参考値)事業者全体</t>
  </si>
  <si>
    <t>アルカナエナジー(株)　</t>
  </si>
  <si>
    <t>新エネルギー開発(株)　メニューA</t>
  </si>
  <si>
    <t>新エネルギー開発(株)　メニューB</t>
  </si>
  <si>
    <t>新エネルギー開発(株)　(参考値)事業者全体</t>
  </si>
  <si>
    <t>伊藤忠エネクス(株)　メニューA</t>
  </si>
  <si>
    <t>伊藤忠エネクス(株)　メニューB</t>
  </si>
  <si>
    <t>伊藤忠エネクス(株)　メニューC(残差)</t>
  </si>
  <si>
    <t>伊藤忠エネクス(株)　(参考値)事業者全体</t>
  </si>
  <si>
    <t>(株)Ｖ－Ｐｏｗｅｒ　メニューA</t>
  </si>
  <si>
    <t>(株)Ｖ－Ｐｏｗｅｒ　メニューB</t>
  </si>
  <si>
    <t>(株)Ｖ－Ｐｏｗｅｒ　メニューC(残差)</t>
  </si>
  <si>
    <t>(株)Ｖ－Ｐｏｗｅｒ　(参考値)事業者全体</t>
  </si>
  <si>
    <t>大和エネルギー(株)　メニューA</t>
  </si>
  <si>
    <t>大和エネルギー(株)　メニューB(残差)</t>
  </si>
  <si>
    <t>大和エネルギー(株)　(参考値)事業者全体</t>
  </si>
  <si>
    <t>大阪瓦斯(株)　メニューA</t>
  </si>
  <si>
    <t>大阪瓦斯(株)　メニューB</t>
  </si>
  <si>
    <t>大阪瓦斯(株)　メニューC</t>
  </si>
  <si>
    <t>大阪瓦斯(株)　メニューD(残差)</t>
  </si>
  <si>
    <t>大阪瓦斯(株)　(参考値)事業者全体</t>
  </si>
  <si>
    <t>エフビットコミュニケーションズ(株)　　メニューA</t>
  </si>
  <si>
    <t>エフビットコミュニケーションズ(株)　　メニューB</t>
  </si>
  <si>
    <t>エフビットコミュニケーションズ(株)　　メニューC(残差)</t>
  </si>
  <si>
    <t>エフビットコミュニケーションズ(株)　　(参考値)事業者全体</t>
  </si>
  <si>
    <t>ＥＮＥＯＳ(株)　メニューA</t>
  </si>
  <si>
    <t>ＥＮＥＯＳ(株)　メニューB</t>
  </si>
  <si>
    <t>ＥＮＥＯＳ(株)　メニューC</t>
  </si>
  <si>
    <t>ＥＮＥＯＳ(株)　メニューD</t>
  </si>
  <si>
    <t>ＥＮＥＯＳ(株)　メニューE(残差)</t>
  </si>
  <si>
    <t>ＥＮＥＯＳ(株)　(参考値)事業者全体</t>
  </si>
  <si>
    <t>真庭バイオエネルギー(株)　</t>
  </si>
  <si>
    <t>三井物産(株)　メニューA</t>
  </si>
  <si>
    <t>三井物産(株)　メニューB</t>
  </si>
  <si>
    <t>三井物産(株)　メニューC(残差)</t>
  </si>
  <si>
    <t>三井物産(株)　(参考値)事業者全体</t>
  </si>
  <si>
    <t>オリックス(株)　メニューA</t>
  </si>
  <si>
    <t>オリックス(株)　メニューB</t>
  </si>
  <si>
    <t>オリックス(株)　メニューC</t>
  </si>
  <si>
    <t>オリックス(株)　メニューD</t>
  </si>
  <si>
    <t>オリックス(株)　メニューE</t>
  </si>
  <si>
    <t>オリックス(株)　メニューF</t>
  </si>
  <si>
    <t>オリックス(株)　メニューG</t>
  </si>
  <si>
    <t>オリックス(株)　メニューH(残差)</t>
  </si>
  <si>
    <t>オリックス(株)　(参考値)事業者全体</t>
  </si>
  <si>
    <t>(株)エネサンス関東　</t>
  </si>
  <si>
    <t>(株)ＵＰＤＡＴＥＲ　メニューA</t>
  </si>
  <si>
    <t>(株)ＵＰＤＡＴＥＲ　メニューB(残差)</t>
  </si>
  <si>
    <t>(株)ＵＰＤＡＴＥＲ　(参考値)事業者全体</t>
  </si>
  <si>
    <t>シン・エナジー(株)　メニューA</t>
  </si>
  <si>
    <t>シン・エナジー(株)　メニューB(残差)</t>
  </si>
  <si>
    <t>シン・エナジー(株)　(参考値)事業者全体</t>
  </si>
  <si>
    <t>(株)サニックス　メニューA</t>
  </si>
  <si>
    <t>(株)サニックス　メニューB</t>
  </si>
  <si>
    <t>(株)サニックス　メニューC</t>
  </si>
  <si>
    <t>(株)サニックス　メニューD(残差)</t>
  </si>
  <si>
    <t>(株)サニックス　(参考値)事業者全体</t>
  </si>
  <si>
    <t>(株)コンシェルジュ　メニューA</t>
  </si>
  <si>
    <t>(株)コンシェルジュ　メニューB(残差)</t>
  </si>
  <si>
    <t>(株)コンシェルジュ　(参考値)事業者全体</t>
  </si>
  <si>
    <t>(株)アイ・グリッド・ソリューションズ　メニューA</t>
  </si>
  <si>
    <t>(株)アイ・グリッド・ソリューションズ　メニューB(残差)</t>
  </si>
  <si>
    <t>(株)アイ・グリッド・ソリューションズ　(参考値)事業者全体</t>
  </si>
  <si>
    <t>サミットエナジー(株)　メニューA</t>
  </si>
  <si>
    <t>サミットエナジー(株)　メニューB(残差)</t>
  </si>
  <si>
    <t>サミットエナジー(株)　(参考値)事業者全体</t>
  </si>
  <si>
    <t>リコージャパン(株)　メニューA</t>
  </si>
  <si>
    <t>リコージャパン(株)　メニューB</t>
  </si>
  <si>
    <t>リコージャパン(株)　メニューC</t>
  </si>
  <si>
    <t>リコージャパン(株)　メニューD</t>
  </si>
  <si>
    <t>リコージャパン(株)　メニューE</t>
  </si>
  <si>
    <t>リコージャパン(株)　メニューF(残差)</t>
  </si>
  <si>
    <t>リコージャパン(株)　(参考値)事業者全体</t>
  </si>
  <si>
    <t>(株)エネルギア・ソリューション・アンド・サービス　メニューA</t>
  </si>
  <si>
    <t>(株)エネルギア・ソリューション・アンド・サービス　メニューB(残差)</t>
  </si>
  <si>
    <t>(株)エネルギア・ソリューション・アンド・サービス　(参考値)事業者全体</t>
  </si>
  <si>
    <t>東京ガス(株)　メニューA</t>
  </si>
  <si>
    <t>東京ガス(株)　メニューB</t>
  </si>
  <si>
    <t>東京ガス(株)　メニューC</t>
  </si>
  <si>
    <t>東京ガス(株)　メニューD(残差)</t>
  </si>
  <si>
    <t>東京ガス(株)　(参考値)事業者全体</t>
  </si>
  <si>
    <t>テス・エンジニアリング(株)　メニューA</t>
  </si>
  <si>
    <t>テス・エンジニアリング(株)　メニューB(残差)</t>
  </si>
  <si>
    <t>テス・エンジニアリング(株)　(参考値)事業者全体</t>
  </si>
  <si>
    <t>青梅ガス(株)　メニューA</t>
  </si>
  <si>
    <t>青梅ガス(株)　メニューB(残差)</t>
  </si>
  <si>
    <t>青梅ガス(株)　(参考値)事業者全体</t>
  </si>
  <si>
    <t>(株)イーネットワークシステムズ　メニューA</t>
  </si>
  <si>
    <t>(株)イーネットワークシステムズ　メニューB</t>
  </si>
  <si>
    <t>(株)イーネットワークシステムズ　メニューC</t>
  </si>
  <si>
    <t>(株)イーネットワークシステムズ　メニューD(残差)</t>
  </si>
  <si>
    <t>(株)イーネットワークシステムズ　(参考値)事業者全体</t>
  </si>
  <si>
    <t>(株)エネアーク関東　</t>
  </si>
  <si>
    <t>(株)東急パワーサプライ　メニューA</t>
  </si>
  <si>
    <t>(株)東急パワーサプライ　メニューB</t>
  </si>
  <si>
    <t>(株)東急パワーサプライ　メニューC</t>
  </si>
  <si>
    <t>(株)東急パワーサプライ　メニューD</t>
  </si>
  <si>
    <t>(株)東急パワーサプライ　メニューE</t>
  </si>
  <si>
    <t>(株)東急パワーサプライ　メニューF</t>
  </si>
  <si>
    <t>(株)東急パワーサプライ　メニューG</t>
  </si>
  <si>
    <t>(株)東急パワーサプライ　メニューH</t>
  </si>
  <si>
    <t>(株)東急パワーサプライ　メニューI(残差)</t>
  </si>
  <si>
    <t>(株)東急パワーサプライ　(参考値)事業者全体</t>
  </si>
  <si>
    <t>王子・伊藤忠エネクス電力販売(株)　メニューA</t>
  </si>
  <si>
    <t>王子・伊藤忠エネクス電力販売(株)　メニューB</t>
  </si>
  <si>
    <t>王子・伊藤忠エネクス電力販売(株)　メニューC</t>
  </si>
  <si>
    <t>王子・伊藤忠エネクス電力販売(株)　メニューD(残差)</t>
  </si>
  <si>
    <t>王子・伊藤忠エネクス電力販売(株)　(参考値)事業者全体</t>
  </si>
  <si>
    <t>伊藤忠商事(株)　メニューA</t>
  </si>
  <si>
    <t>伊藤忠商事(株)　メニューB(残差)</t>
  </si>
  <si>
    <t>伊藤忠商事(株)　(参考値)事業者全体</t>
  </si>
  <si>
    <t>(株)エコスタイル　メニューA</t>
  </si>
  <si>
    <t>(株)エコスタイル　メニューB</t>
  </si>
  <si>
    <t>(株)エコスタイル　メニューC(残差)</t>
  </si>
  <si>
    <t>(株)エコスタイル　(参考値)事業者全体</t>
  </si>
  <si>
    <t>入間ガス(株)　</t>
  </si>
  <si>
    <t>テプコカスタマーサービス(株)　メニューA</t>
  </si>
  <si>
    <t>テプコカスタマーサービス(株)　メニューB(残差)</t>
  </si>
  <si>
    <t>テプコカスタマーサービス(株)　(参考値)事業者全体</t>
  </si>
  <si>
    <t>(株)とんでんホールディングス　</t>
  </si>
  <si>
    <t>日鉄エンジニアリング(株)　メニューA</t>
  </si>
  <si>
    <t>日鉄エンジニアリング(株)　メニューB</t>
  </si>
  <si>
    <t>日鉄エンジニアリング(株)　メニューC</t>
  </si>
  <si>
    <t>日鉄エンジニアリング(株)　メニューD</t>
  </si>
  <si>
    <t>日鉄エンジニアリング(株)　メニューE</t>
  </si>
  <si>
    <t>日鉄エンジニアリング(株)　メニューF(残差)</t>
  </si>
  <si>
    <t>日鉄エンジニアリング(株)　(参考値)事業者全体</t>
  </si>
  <si>
    <t>ａｕエネルギー＆ライフ(株)(旧：ＫＤＤＩ(株))　メニューA</t>
  </si>
  <si>
    <t>ａｕエネルギー＆ライフ(株)(旧：ＫＤＤＩ(株))　メニューB(残差)</t>
  </si>
  <si>
    <t>ａｕエネルギー＆ライフ(株)(旧：ＫＤＤＩ(株))　(参考値)事業者全体</t>
  </si>
  <si>
    <t>イワタニ関東(株)　</t>
  </si>
  <si>
    <t>イワタニ首都圏(株)　</t>
  </si>
  <si>
    <t>サーラｅエナジー(株)　メニューA</t>
  </si>
  <si>
    <t>サーラｅエナジー(株)　メニューB</t>
  </si>
  <si>
    <t>サーラｅエナジー(株)　メニューC(残差)</t>
  </si>
  <si>
    <t>サーラｅエナジー(株)　(参考値)事業者全体</t>
  </si>
  <si>
    <t>(株)地球クラブ　メニューA</t>
  </si>
  <si>
    <t>(株)地球クラブ　メニューB(残差)</t>
  </si>
  <si>
    <t>(株)地球クラブ　(参考値)事業者全体</t>
  </si>
  <si>
    <t>(株)エコア　</t>
  </si>
  <si>
    <t>西部瓦斯(株)　</t>
  </si>
  <si>
    <t>東邦ガス(株)　メニューA</t>
  </si>
  <si>
    <t>東邦ガス(株)　メニューB</t>
  </si>
  <si>
    <t>東邦ガス(株)　メニューC(残差)</t>
  </si>
  <si>
    <t>東邦ガス(株)　(参考値)事業者全体</t>
  </si>
  <si>
    <t>シナネン(株)　メニューA</t>
  </si>
  <si>
    <t>シナネン(株)　メニューB</t>
  </si>
  <si>
    <t>シナネン(株)　メニューC</t>
  </si>
  <si>
    <t>シナネン(株)　メニューD</t>
  </si>
  <si>
    <t>シナネン(株)　メニューE</t>
  </si>
  <si>
    <t>シナネン(株)　メニューF</t>
  </si>
  <si>
    <t>シナネン(株)　メニューG</t>
  </si>
  <si>
    <t>シナネン(株)　メニューH(残差)</t>
  </si>
  <si>
    <t>シナネン(株)　(参考値)事業者全体</t>
  </si>
  <si>
    <t>(株)シナジアパワー　メニューA</t>
  </si>
  <si>
    <t>(株)シナジアパワー　メニューB</t>
  </si>
  <si>
    <t>(株)シナジアパワー　メニューC</t>
  </si>
  <si>
    <t>(株)シナジアパワー　メニューD</t>
  </si>
  <si>
    <t>(株)シナジアパワー　メニューE</t>
  </si>
  <si>
    <t>(株)シナジアパワー　メニューF</t>
  </si>
  <si>
    <t>(株)シナジアパワー　メニューG</t>
  </si>
  <si>
    <t>(株)シナジアパワー　メニューH</t>
  </si>
  <si>
    <t>(株)シナジアパワー　メニューI</t>
  </si>
  <si>
    <t>(株)シナジアパワー　メニューJ</t>
  </si>
  <si>
    <t>(株)シナジアパワー　メニューK</t>
  </si>
  <si>
    <t>(株)シナジアパワー　メニューL</t>
  </si>
  <si>
    <t>(株)シナジアパワー　メニューM(残差)</t>
  </si>
  <si>
    <t>(株)シナジアパワー　(参考値)事業者全体</t>
  </si>
  <si>
    <t>カワサキグリーンエナジー(株)　メニューA</t>
  </si>
  <si>
    <t>カワサキグリーンエナジー(株)　メニューB</t>
  </si>
  <si>
    <t>カワサキグリーンエナジー(株)　メニューC</t>
  </si>
  <si>
    <t>カワサキグリーンエナジー(株)　メニューD(残差)</t>
  </si>
  <si>
    <t>カワサキグリーンエナジー(株)　(参考値)事業者全体</t>
  </si>
  <si>
    <t>大一ガス(株)　</t>
  </si>
  <si>
    <t>(株)リミックスポイント　メニューA</t>
  </si>
  <si>
    <t>(株)リミックスポイント　メニューB</t>
  </si>
  <si>
    <t>(株)リミックスポイント　メニューC</t>
  </si>
  <si>
    <t>(株)リミックスポイント　メニューD(残差)</t>
  </si>
  <si>
    <t>(株)リミックスポイント　(参考値)事業者全体</t>
  </si>
  <si>
    <t>大阪いずみ市民生活協同組合　メニューB(残差)</t>
  </si>
  <si>
    <t>大阪いずみ市民生活協同組合　(参考値)事業者全体</t>
  </si>
  <si>
    <t>(株)中海テレビ放送　</t>
  </si>
  <si>
    <t>パシフィックパワー(株)　</t>
  </si>
  <si>
    <t>(株)ジェイコムウエスト　メニューA</t>
  </si>
  <si>
    <t>(株)ジェイコムウエスト　メニューB(残差)</t>
  </si>
  <si>
    <t>(株)ジェイコムウエスト　(参考値)事業者全体</t>
  </si>
  <si>
    <t>(株)ジェイコム埼玉・東日本　メニューA</t>
  </si>
  <si>
    <t>(株)ジェイコム埼玉・東日本　メニューB(残差)</t>
  </si>
  <si>
    <t>(株)ジェイコム埼玉・東日本　(参考値)事業者全体</t>
  </si>
  <si>
    <t>(株)ジェイコム札幌　メニューA</t>
  </si>
  <si>
    <t>(株)ジェイコム札幌　メニューB(残差)</t>
  </si>
  <si>
    <t>(株)ジェイコム札幌　(参考値)事業者全体</t>
  </si>
  <si>
    <t>(株)ジェイコム湘南・神奈川　メニューA</t>
  </si>
  <si>
    <t>(株)ジェイコム湘南・神奈川　メニューB(残差)</t>
  </si>
  <si>
    <t>(株)ジェイコム湘南・神奈川　(参考値)事業者全体</t>
  </si>
  <si>
    <t>(株)ジェイコム千葉　メニューA</t>
  </si>
  <si>
    <t>(株)ジェイコム千葉　メニューB(残差)</t>
  </si>
  <si>
    <t>(株)ジェイコム千葉　(参考値)事業者全体</t>
  </si>
  <si>
    <t>(株)ジェイコム東京　メニューA</t>
  </si>
  <si>
    <t>(株)ジェイコム東京　メニューB(残差)</t>
  </si>
  <si>
    <t>(株)ジェイコム東京　(参考値)事業者全体</t>
  </si>
  <si>
    <t>土浦ケーブルテレビ(株)　メニューA</t>
  </si>
  <si>
    <t>土浦ケーブルテレビ(株)　メニューB(残差)</t>
  </si>
  <si>
    <t>土浦ケーブルテレビ(株)　(参考値)事業者全体</t>
  </si>
  <si>
    <t>鹿児島電力(株)　</t>
  </si>
  <si>
    <t>太陽ガス(株)　</t>
  </si>
  <si>
    <t>アーバンエナジー(株)　メニューA</t>
  </si>
  <si>
    <t>アーバンエナジー(株)　メニューB</t>
  </si>
  <si>
    <t>アーバンエナジー(株)　メニューC</t>
  </si>
  <si>
    <t>アーバンエナジー(株)　メニューD</t>
  </si>
  <si>
    <t>アーバンエナジー(株)　メニューE</t>
  </si>
  <si>
    <t>アーバンエナジー(株)　メニューF</t>
  </si>
  <si>
    <t>アーバンエナジー(株)　メニューG</t>
  </si>
  <si>
    <t>アーバンエナジー(株)　メニューH</t>
  </si>
  <si>
    <t>アーバンエナジー(株)　メニューI</t>
  </si>
  <si>
    <t>アーバンエナジー(株)　メニューJ</t>
  </si>
  <si>
    <t>アーバンエナジー(株)　メニューK</t>
  </si>
  <si>
    <t>アーバンエナジー(株)　メニューL</t>
  </si>
  <si>
    <t>アーバンエナジー(株)　メニューM(残差)</t>
  </si>
  <si>
    <t>アーバンエナジー(株)　(参考値)事業者全体</t>
  </si>
  <si>
    <t>パワーネクスト(株)　</t>
  </si>
  <si>
    <t>パーパススマートパワー(株)　</t>
  </si>
  <si>
    <t>(株)タクマエナジー　メニューA</t>
  </si>
  <si>
    <t>(株)タクマエナジー　メニューB</t>
  </si>
  <si>
    <t>(株)タクマエナジー　メニューC</t>
  </si>
  <si>
    <t>(株)タクマエナジー　メニューD</t>
  </si>
  <si>
    <t>(株)タクマエナジー　メニューE</t>
  </si>
  <si>
    <t>(株)タクマエナジー　メニューF(残差)</t>
  </si>
  <si>
    <t>(株)タクマエナジー　(参考値)事業者全体</t>
  </si>
  <si>
    <t>(株)スマートテック　メニューA</t>
  </si>
  <si>
    <t>(株)スマートテック　メニューB(残差)</t>
  </si>
  <si>
    <t>(株)スマートテック　(参考値)事業者全体</t>
  </si>
  <si>
    <t>水戸電力(株)　</t>
  </si>
  <si>
    <t>丸紅新電力(株)　メニューA</t>
  </si>
  <si>
    <t>丸紅新電力(株)　メニューB</t>
  </si>
  <si>
    <t>丸紅新電力(株)　メニューC</t>
  </si>
  <si>
    <t>丸紅新電力(株)　メニューD</t>
  </si>
  <si>
    <t>丸紅新電力(株)　メニューE</t>
  </si>
  <si>
    <t>丸紅新電力(株)　メニューF</t>
  </si>
  <si>
    <t>丸紅新電力(株)　メニューG</t>
  </si>
  <si>
    <t>丸紅新電力(株)　メニューH</t>
  </si>
  <si>
    <t>丸紅新電力(株)　メニューI(残差)</t>
  </si>
  <si>
    <t>丸紅新電力(株)　(参考値)事業者全体</t>
  </si>
  <si>
    <t>奈良電力(株)　</t>
  </si>
  <si>
    <t>日立造船(株)　メニューA</t>
  </si>
  <si>
    <t>日立造船(株)　メニューB</t>
  </si>
  <si>
    <t>日立造船(株)　メニューC(残差)</t>
  </si>
  <si>
    <t>日立造船(株)　(参考値)事業者全体</t>
  </si>
  <si>
    <t>大東ガス(株)　メニューA</t>
  </si>
  <si>
    <t>大東ガス(株)　メニューB(残差)</t>
  </si>
  <si>
    <t>大東ガス(株)　(参考値)事業者全体</t>
  </si>
  <si>
    <t>パナソニックオペレーショナルエクセレンス(株)(旧：パナソニック(株))　メニューA</t>
  </si>
  <si>
    <t>パナソニックオペレーショナルエクセレンス(株)(旧：パナソニック(株))　メニューB</t>
  </si>
  <si>
    <t>パナソニックオペレーショナルエクセレンス(株)(旧：パナソニック(株))　メニューC(残差)</t>
  </si>
  <si>
    <t>パナソニックオペレーショナルエクセレンス(株)(旧：パナソニック(株))　(参考値)事業者全体</t>
  </si>
  <si>
    <t>アストモスエネルギー(株)　</t>
  </si>
  <si>
    <t>(株)関電エネルギーソリューション　メニューA</t>
  </si>
  <si>
    <t>(株)関電エネルギーソリューション　メニューB(残差)</t>
  </si>
  <si>
    <t>(株)関電エネルギーソリューション　(参考値)事業者全体</t>
  </si>
  <si>
    <t>ＭＣリテールエナジー(株)　メニューA</t>
  </si>
  <si>
    <t>ＭＣリテールエナジー(株)　メニューB</t>
  </si>
  <si>
    <t>ＭＣリテールエナジー(株)　メニューC(残差)</t>
  </si>
  <si>
    <t>ＭＣリテールエナジー(株)　(参考値)事業者全体</t>
  </si>
  <si>
    <t>(株)北九州パワー　メニューA</t>
  </si>
  <si>
    <t>(株)北九州パワー　メニューB(残差)</t>
  </si>
  <si>
    <t>(株)北九州パワー　(参考値)事業者全体</t>
  </si>
  <si>
    <t>武州瓦斯(株)　メニューA</t>
  </si>
  <si>
    <t>武州瓦斯(株)　メニューB(残差)</t>
  </si>
  <si>
    <t>武州瓦斯(株)　(参考値)事業者全体</t>
  </si>
  <si>
    <t>リニューアブル・ジャパン(株)(旧：(株)みらい電力)　メニューA</t>
  </si>
  <si>
    <t>リニューアブル・ジャパン(株)(旧：(株)みらい電力)　メニューB</t>
  </si>
  <si>
    <t>リニューアブル・ジャパン(株)(旧：(株)みらい電力)　メニューC</t>
  </si>
  <si>
    <t>リニューアブル・ジャパン(株)(旧：(株)みらい電力)　メニューD</t>
  </si>
  <si>
    <t>リニューアブル・ジャパン(株)(旧：(株)みらい電力)　メニューE(残差)</t>
  </si>
  <si>
    <t>リニューアブル・ジャパン(株)(旧：(株)みらい電力)　(参考値)事業者全体</t>
  </si>
  <si>
    <t>大垣ガス(株)　</t>
  </si>
  <si>
    <t>(株)藤田商店　メニューA</t>
  </si>
  <si>
    <t>(株)藤田商店　メニューB(残差)</t>
  </si>
  <si>
    <t>(株)藤田商店　(参考値)事業者全体</t>
  </si>
  <si>
    <t>(株)ケーブルネット下関　メニューA</t>
  </si>
  <si>
    <t>(株)ケーブルネット下関　メニューB(残差)</t>
  </si>
  <si>
    <t>(株)ケーブルネット下関　(参考値)事業者全体</t>
  </si>
  <si>
    <t>(株)ジェイコム九州　メニューA</t>
  </si>
  <si>
    <t>(株)ジェイコム九州　メニューB(残差)</t>
  </si>
  <si>
    <t>(株)ジェイコム九州　(参考値)事業者全体</t>
  </si>
  <si>
    <t>(株)グローバルエンジニアリング　メニューA</t>
  </si>
  <si>
    <t>(株)グローバルエンジニアリング　メニューB(残差)</t>
  </si>
  <si>
    <t>(株)グローバルエンジニアリング　(参考値)事業者全体</t>
  </si>
  <si>
    <t>九州エナジー(株)　メニューA</t>
  </si>
  <si>
    <t>九州エナジー(株)　メニューB(残差)</t>
  </si>
  <si>
    <t>九州エナジー(株)　(参考値)事業者全体</t>
  </si>
  <si>
    <t>(株)トヨタエナジーソリューションズ　メニューA</t>
  </si>
  <si>
    <t>(株)トヨタエナジーソリューションズ　メニューB(残差)</t>
  </si>
  <si>
    <t>(株)トヨタエナジーソリューションズ　(参考値)事業者全体</t>
  </si>
  <si>
    <t>(株)エナリス・パワー・マーケティング　メニューA</t>
  </si>
  <si>
    <t>(株)エナリス・パワー・マーケティング　メニューB</t>
  </si>
  <si>
    <t>(株)エナリス・パワー・マーケティング　メニューC</t>
  </si>
  <si>
    <t>(株)エナリス・パワー・マーケティング　メニューD</t>
  </si>
  <si>
    <t>(株)エナリス・パワー・マーケティング　メニューE</t>
  </si>
  <si>
    <t>(株)エナリス・パワー・マーケティング　メニューF</t>
  </si>
  <si>
    <t>(株)エナリス・パワー・マーケティング　メニューG</t>
  </si>
  <si>
    <t>(株)エナリス・パワー・マーケティング　メニューH</t>
  </si>
  <si>
    <t>(株)エナリス・パワー・マーケティング　メニューI</t>
  </si>
  <si>
    <t>(株)エナリス・パワー・マーケティング　メニューJ</t>
  </si>
  <si>
    <t>(株)エナリス・パワー・マーケティング　メニューK(残差)</t>
  </si>
  <si>
    <t>(株)エナリス・パワー・マーケティング　(参考値)事業者全体</t>
  </si>
  <si>
    <t>歌舞伎エナジー(株)　</t>
  </si>
  <si>
    <t>みやまスマートエネルギー(株)　メニューA</t>
  </si>
  <si>
    <t>みやまスマートエネルギー(株)　メニューB(残差)</t>
  </si>
  <si>
    <t>みやまスマートエネルギー(株)　(参考値)事業者全体</t>
  </si>
  <si>
    <t>エフィシエント(株)　</t>
  </si>
  <si>
    <t>(株)生活クラブエナジー　メニューA</t>
  </si>
  <si>
    <t>(株)生活クラブエナジー　メニューB</t>
  </si>
  <si>
    <t>(株)生活クラブエナジー　メニューC(残差)</t>
  </si>
  <si>
    <t>(株)生活クラブエナジー　(参考値)事業者全体</t>
  </si>
  <si>
    <t>生活協同組合コープこうべ　メニューB(残差)</t>
  </si>
  <si>
    <t>生活協同組合コープこうべ　(参考値)事業者全体</t>
  </si>
  <si>
    <t>(株)シーエナジー　</t>
  </si>
  <si>
    <t>角栄ガス(株)　</t>
  </si>
  <si>
    <t>京葉瓦斯(株)　メニューA</t>
  </si>
  <si>
    <t>京葉瓦斯(株)　メニューB(残差)</t>
  </si>
  <si>
    <t>京葉瓦斯(株)　(参考値)事業者全体</t>
  </si>
  <si>
    <t>凸版印刷(株)　メニューA</t>
  </si>
  <si>
    <t>凸版印刷(株)　メニューB(残差)</t>
  </si>
  <si>
    <t>凸版印刷(株)　(参考値)事業者全体</t>
  </si>
  <si>
    <t>伊勢崎ガス(株)　</t>
  </si>
  <si>
    <t>キヤノンマーケティングジャパン(株)　</t>
  </si>
  <si>
    <t>(株)とっとり市民電力　メニューA</t>
  </si>
  <si>
    <t>(株)とっとり市民電力　メニューB(残差)</t>
  </si>
  <si>
    <t>(株)とっとり市民電力　(参考値)事業者全体</t>
  </si>
  <si>
    <t>(株)イーエムアイ　</t>
  </si>
  <si>
    <t>佐野瓦斯(株)　</t>
  </si>
  <si>
    <t>桐生瓦斯(株)　</t>
  </si>
  <si>
    <t>森の電力(株)　メニューA</t>
  </si>
  <si>
    <t>森の電力(株)　メニューB(残差)</t>
  </si>
  <si>
    <t>森の電力(株)　(参考値)事業者全体</t>
  </si>
  <si>
    <t>大和ハウス工業(株)　　メニューA</t>
  </si>
  <si>
    <t>大和ハウス工業(株)　　メニューB</t>
  </si>
  <si>
    <t>大和ハウス工業(株)　　メニューC</t>
  </si>
  <si>
    <t>大和ハウス工業(株)　　メニューD</t>
  </si>
  <si>
    <t>大和ハウス工業(株)　　メニューE</t>
  </si>
  <si>
    <t>大和ハウス工業(株)　　メニューF</t>
  </si>
  <si>
    <t>大和ハウス工業(株)　　メニューG</t>
  </si>
  <si>
    <t>大和ハウス工業(株)　　メニューH</t>
  </si>
  <si>
    <t>大和ハウス工業(株)　　メニューI</t>
  </si>
  <si>
    <t>大和ハウス工業(株)　　メニューJ</t>
  </si>
  <si>
    <t>大和ハウス工業(株)　　メニューK(残差)</t>
  </si>
  <si>
    <t>大和ハウス工業(株)　　(参考値)事業者全体</t>
  </si>
  <si>
    <t>ＨＴＢエナジー(株)　メニューA</t>
  </si>
  <si>
    <t>ＨＴＢエナジー(株)　メニューB</t>
  </si>
  <si>
    <t>ＨＴＢエナジー(株)　メニューC(残差)</t>
  </si>
  <si>
    <t>ＨＴＢエナジー(株)　(参考値)事業者全体</t>
  </si>
  <si>
    <t>(株)アシストワンエナジー　</t>
  </si>
  <si>
    <t>(株)フソウ・エナジー　</t>
  </si>
  <si>
    <t>湘南電力(株)　メニューA</t>
  </si>
  <si>
    <t>湘南電力(株)　メニューB(残差)</t>
  </si>
  <si>
    <t>湘南電力(株)　(参考値)事業者全体</t>
  </si>
  <si>
    <t>大東建託パートナーズ(株)　</t>
  </si>
  <si>
    <t>Ｊａｐａｎ電力(株)　メニューA</t>
  </si>
  <si>
    <t>Ｊａｐａｎ電力(株)　メニューB(残差)</t>
  </si>
  <si>
    <t>Ｊａｐａｎ電力(株)　(参考値)事業者全体</t>
  </si>
  <si>
    <t>電源開発(株)　メニューA</t>
  </si>
  <si>
    <t>電源開発(株)　メニューB</t>
  </si>
  <si>
    <t>電源開発(株)　メニューC(残差)</t>
  </si>
  <si>
    <t>電源開発(株)　(参考値)事業者全体</t>
  </si>
  <si>
    <t>鈴与商事(株)　メニューA</t>
  </si>
  <si>
    <t>鈴与商事(株)　メニューB</t>
  </si>
  <si>
    <t>鈴与商事(株)　メニューC</t>
  </si>
  <si>
    <t>鈴与商事(株)　メニューD(残差)</t>
  </si>
  <si>
    <t>鈴与商事(株)　(参考値)事業者全体</t>
  </si>
  <si>
    <t>(株)バランスハーツ　</t>
  </si>
  <si>
    <t>ワタミエナジー(株)　メニューA</t>
  </si>
  <si>
    <t>ワタミエナジー(株)　メニューB(残差)</t>
  </si>
  <si>
    <t>ワタミエナジー(株)　(参考値)事業者全体</t>
  </si>
  <si>
    <t>(株)パルシステム電力　</t>
  </si>
  <si>
    <t>ＳＢパワー(株)　メニューA</t>
  </si>
  <si>
    <t>ＳＢパワー(株)　メニューB</t>
  </si>
  <si>
    <t>ＳＢパワー(株)　メニューC</t>
  </si>
  <si>
    <t>ＳＢパワー(株)　メニューD(残差)</t>
  </si>
  <si>
    <t>ＳＢパワー(株)　(参考値)事業者全体</t>
  </si>
  <si>
    <t>ＮＦパワーサービス(株)　メニューA</t>
  </si>
  <si>
    <t>ＮＦパワーサービス(株)　メニューB(残差)</t>
  </si>
  <si>
    <t>ＮＦパワーサービス(株)　(参考値)事業者全体</t>
  </si>
  <si>
    <t>ひおき地域エネルギー(株)　メニューA</t>
  </si>
  <si>
    <t>ひおき地域エネルギー(株)　メニューB</t>
  </si>
  <si>
    <t>ひおき地域エネルギー(株)　メニューC(残差)</t>
  </si>
  <si>
    <t>ひおき地域エネルギー(株)　(参考値)事業者全体</t>
  </si>
  <si>
    <t>和歌山電力(株)　</t>
  </si>
  <si>
    <t>日本瓦斯(株)(旧：(株)エナジードリーム)　</t>
  </si>
  <si>
    <t>(株)トドック電力　メニューA</t>
  </si>
  <si>
    <t>(株)トドック電力　メニューB(残差)</t>
  </si>
  <si>
    <t>(株)トドック電力　(参考値)事業者全体</t>
  </si>
  <si>
    <t>九電みらいエナジー(株)　メニューA</t>
  </si>
  <si>
    <t>九電みらいエナジー(株)　メニューB(残差)</t>
  </si>
  <si>
    <t>九電みらいエナジー(株)　(参考値)事業者全体</t>
  </si>
  <si>
    <t>(株)ミツウロコヴェッセル　</t>
  </si>
  <si>
    <t>(株)フォレストパワー　</t>
  </si>
  <si>
    <t>日高都市ガス(株)　</t>
  </si>
  <si>
    <t>(株)アドバンテック　メニューA</t>
  </si>
  <si>
    <t>(株)アドバンテック　メニューB</t>
  </si>
  <si>
    <t>(株)アドバンテック　メニューC(残差)</t>
  </si>
  <si>
    <t>(株)アドバンテック　(参考値)事業者全体</t>
  </si>
  <si>
    <t>ローカルエナジー(株)　メニューA</t>
  </si>
  <si>
    <t>ローカルエナジー(株)　メニューB(残差)</t>
  </si>
  <si>
    <t>ローカルエナジー(株)　(参考値)事業者全体</t>
  </si>
  <si>
    <t>エネックス(株)　メニューA</t>
  </si>
  <si>
    <t>エネックス(株)　メニューB(残差)</t>
  </si>
  <si>
    <t>エネックス(株)　(参考値)事業者全体</t>
  </si>
  <si>
    <t>(株)レクスポート　</t>
  </si>
  <si>
    <t>なでしこ電力(株)　</t>
  </si>
  <si>
    <t>日田グリーン電力(株)　メニューA</t>
  </si>
  <si>
    <t>日田グリーン電力(株)　メニューB(残差)</t>
  </si>
  <si>
    <t>日田グリーン電力(株)　(参考値)事業者全体</t>
  </si>
  <si>
    <t>埼玉ガス(株)　</t>
  </si>
  <si>
    <t>宮崎パワーライン(株)　</t>
  </si>
  <si>
    <t>(株)パワー・オプティマイザー　</t>
  </si>
  <si>
    <t>(株)Ｕ－ＰＯＷＥＲ　メニューA</t>
  </si>
  <si>
    <t>(株)Ｕ－ＰＯＷＥＲ　メニューB</t>
  </si>
  <si>
    <t>(株)Ｕ－ＰＯＷＥＲ　メニューC</t>
  </si>
  <si>
    <t>(株)Ｕ－ＰＯＷＥＲ　メニューD(残差)</t>
  </si>
  <si>
    <t>(株)Ｕ－ＰＯＷＥＲ　(参考値)事業者全体</t>
  </si>
  <si>
    <t>(株)ＴＴＳパワー　</t>
  </si>
  <si>
    <t>(株)岩手ウッドパワー　</t>
  </si>
  <si>
    <t>里山パワーワークス(株)　</t>
  </si>
  <si>
    <t>(株)中之条パワー　メニューA</t>
  </si>
  <si>
    <t>(株)中之条パワー　メニューB(残差)</t>
  </si>
  <si>
    <t>(株)中之条パワー　(参考値)事業者全体</t>
  </si>
  <si>
    <t>日産トレーデイング(株)　メニューA</t>
  </si>
  <si>
    <t>日産トレーデイング(株)　メニューB(残差)</t>
  </si>
  <si>
    <t>日産トレーデイング(株)　(参考値)事業者全体</t>
  </si>
  <si>
    <t>(株)エネウィル　メニューA</t>
  </si>
  <si>
    <t>(株)エネウィル　メニューB(残差)</t>
  </si>
  <si>
    <t>(株)エネウィル　(参考値)事業者全体</t>
  </si>
  <si>
    <t>Ｎｅｘｔ　Ｐｏｗｅｒ(株)　</t>
  </si>
  <si>
    <t>伊藤忠エネクスホームライフ西日本(株)　</t>
  </si>
  <si>
    <t>グリーナ(株)　メニューA</t>
  </si>
  <si>
    <t>はりま電力(株)　</t>
  </si>
  <si>
    <t>(株)浜松新電力　メニューA</t>
  </si>
  <si>
    <t>(株)浜松新電力　メニューB(残差)</t>
  </si>
  <si>
    <t>(株)浜松新電力　(参考値)事業者全体</t>
  </si>
  <si>
    <t>ゼロワットパワー(株)　メニューA</t>
  </si>
  <si>
    <t>ゼロワットパワー(株)　メニューB(残差)</t>
  </si>
  <si>
    <t>ゼロワットパワー(株)　(参考値)事業者全体</t>
  </si>
  <si>
    <t>アストマックス(株)　</t>
  </si>
  <si>
    <t>(株)やまがた新電力　メニューA</t>
  </si>
  <si>
    <t>(株)やまがた新電力　メニューB(残差)</t>
  </si>
  <si>
    <t>(株)やまがた新電力　(参考値)事業者全体</t>
  </si>
  <si>
    <t>一般社団法人東松島みらいとし機構　メニューB(残差)</t>
  </si>
  <si>
    <t>一般社団法人東松島みらいとし機構　(参考値)事業者全体</t>
  </si>
  <si>
    <t>(株)グリーンパワー大東　メニューA</t>
  </si>
  <si>
    <t>(株)グリーンパワー大東　メニューB(残差)</t>
  </si>
  <si>
    <t>(株)グリーンパワー大東　(参考値)事業者全体</t>
  </si>
  <si>
    <t>(株)シーラパワー　メニューA</t>
  </si>
  <si>
    <t>(株)シーラパワー　メニューB(残差)</t>
  </si>
  <si>
    <t>(株)シーラパワー　(参考値)事業者全体</t>
  </si>
  <si>
    <t>御所野縄文電力(株)　</t>
  </si>
  <si>
    <t>(株)カーボンニュートラル(旧：西多摩バイオパワー(株))　</t>
  </si>
  <si>
    <t>宮古新電力(株)　</t>
  </si>
  <si>
    <t>長崎地域電力(株)　</t>
  </si>
  <si>
    <t>(株)エネアーク関西　</t>
  </si>
  <si>
    <t>近畿電力(株)　</t>
  </si>
  <si>
    <t>新電力おおいた(株)　メニューA</t>
  </si>
  <si>
    <t>新電力おおいた(株)　メニューB(残差)</t>
  </si>
  <si>
    <t>新電力おおいた(株)　(参考値)事業者全体</t>
  </si>
  <si>
    <t>(株)日本セレモニー　</t>
  </si>
  <si>
    <t>(株)池見石油店　</t>
  </si>
  <si>
    <t>芝浦電力(株)　メニューA</t>
  </si>
  <si>
    <t>芝浦電力(株)　メニューB(残差)</t>
  </si>
  <si>
    <t>芝浦電力(株)　(参考値)事業者全体</t>
  </si>
  <si>
    <t>(株)地域創生ホールディングス　</t>
  </si>
  <si>
    <t>スズカ電工(株)　</t>
  </si>
  <si>
    <t>(株)エーコープサービス　</t>
  </si>
  <si>
    <t>サンリン(株)　メニューA</t>
  </si>
  <si>
    <t>サンリン(株)　メニューB(残差)</t>
  </si>
  <si>
    <t>サンリン(株)　(参考値)事業者全体</t>
  </si>
  <si>
    <t>(株)宮崎ガスリビング　</t>
  </si>
  <si>
    <t>山陰エレキ・アライアンス(株)　</t>
  </si>
  <si>
    <t>ミライフ東日本(株)　</t>
  </si>
  <si>
    <t>(株)ウッドエナジー　</t>
  </si>
  <si>
    <t>山陰酸素工業(株)　</t>
  </si>
  <si>
    <t>武陽ガス(株)　メニューA</t>
  </si>
  <si>
    <t>武陽ガス(株)　メニューB(残差)</t>
  </si>
  <si>
    <t>武陽ガス(株)　(参考値)事業者全体</t>
  </si>
  <si>
    <t>北海道電力(株)　メニューA</t>
  </si>
  <si>
    <t>北海道電力(株)　メニューB</t>
  </si>
  <si>
    <t>北海道電力(株)　メニューC(残差)</t>
  </si>
  <si>
    <t>北海道電力(株)　(参考値)事業者全体</t>
  </si>
  <si>
    <t>東北電力(株)　メニューA</t>
  </si>
  <si>
    <t>東北電力(株)　メニューB</t>
  </si>
  <si>
    <t>東北電力(株)　メニューC</t>
  </si>
  <si>
    <t>東北電力(株)　メニューD(残差)</t>
  </si>
  <si>
    <t>東北電力(株)　(参考値)事業者全体</t>
  </si>
  <si>
    <t>東京電力エナジーパートナー(株)　メニューA</t>
  </si>
  <si>
    <t>東京電力エナジーパートナー(株)　メニューB</t>
  </si>
  <si>
    <t>東京電力エナジーパートナー(株)　メニューC</t>
  </si>
  <si>
    <t>東京電力エナジーパートナー(株)　メニューD</t>
  </si>
  <si>
    <t>東京電力エナジーパートナー(株)　メニューE</t>
  </si>
  <si>
    <t>東京電力エナジーパートナー(株)　メニューF</t>
  </si>
  <si>
    <t>東京電力エナジーパートナー(株)　メニューG</t>
  </si>
  <si>
    <t>東京電力エナジーパートナー(株)　メニューH</t>
  </si>
  <si>
    <t>東京電力エナジーパートナー(株)　メニューI</t>
  </si>
  <si>
    <t>東京電力エナジーパートナー(株)　メニューJ</t>
  </si>
  <si>
    <t>東京電力エナジーパートナー(株)　メニューK</t>
  </si>
  <si>
    <t>東京電力エナジーパートナー(株)　メニューL(残差)</t>
  </si>
  <si>
    <t>東京電力エナジーパートナー(株)　(参考値)事業者全体</t>
  </si>
  <si>
    <t>中部電力ミライズ(株)　メニューA</t>
  </si>
  <si>
    <t>中部電力ミライズ(株)　メニューB(残差)</t>
  </si>
  <si>
    <t>中部電力ミライズ(株)　(参考値)事業者全体</t>
  </si>
  <si>
    <t>北陸電力(株)　メニューA</t>
  </si>
  <si>
    <t>北陸電力(株)　メニューB(残差)</t>
  </si>
  <si>
    <t>北陸電力(株)　(参考値)事業者全体</t>
  </si>
  <si>
    <t>関西電力(株) (旧：(株)Ｋｅｎｅｓエネルギーサービス)　メニューA</t>
  </si>
  <si>
    <t>関西電力(株) (旧：(株)Ｋｅｎｅｓエネルギーサービス)　メニューB</t>
  </si>
  <si>
    <t>関西電力(株) (旧：(株)Ｋｅｎｅｓエネルギーサービス)　メニューC</t>
  </si>
  <si>
    <t>関西電力(株) (旧：(株)Ｋｅｎｅｓエネルギーサービス)　メニューD</t>
  </si>
  <si>
    <t>関西電力(株) (旧：(株)Ｋｅｎｅｓエネルギーサービス)　メニューE</t>
  </si>
  <si>
    <t>関西電力(株) (旧：(株)Ｋｅｎｅｓエネルギーサービス)　メニューF</t>
  </si>
  <si>
    <t>関西電力(株) (旧：(株)Ｋｅｎｅｓエネルギーサービス)　メニューG</t>
  </si>
  <si>
    <t>関西電力(株) (旧：(株)Ｋｅｎｅｓエネルギーサービス)　メニューH</t>
  </si>
  <si>
    <t>関西電力(株) (旧：(株)Ｋｅｎｅｓエネルギーサービス)　メニューI(残差)</t>
  </si>
  <si>
    <t>関西電力(株) (旧：(株)Ｋｅｎｅｓエネルギーサービス)　(参考値)事業者全体</t>
  </si>
  <si>
    <t>中国電力(株)　メニューA</t>
  </si>
  <si>
    <t>中国電力(株)　メニューB</t>
  </si>
  <si>
    <t>中国電力(株)　メニューC</t>
  </si>
  <si>
    <t>中国電力(株)　メニューD</t>
  </si>
  <si>
    <t>中国電力(株)　メニューE</t>
  </si>
  <si>
    <t>中国電力(株)　メニューF</t>
  </si>
  <si>
    <t>中国電力(株)　メニューG(残差)</t>
  </si>
  <si>
    <t>中国電力(株)　(参考値)事業者全体</t>
  </si>
  <si>
    <t>四国電力(株)　メニューA</t>
  </si>
  <si>
    <t>四国電力(株)　メニューB</t>
  </si>
  <si>
    <t>四国電力(株)　メニューC(残差)</t>
  </si>
  <si>
    <t>四国電力(株)　(参考値)事業者全体</t>
  </si>
  <si>
    <t>九州電力(株)　メニューA</t>
  </si>
  <si>
    <t>九州電力(株)　メニューB(残差)</t>
  </si>
  <si>
    <t>九州電力(株)　(参考値)事業者全体</t>
  </si>
  <si>
    <t>沖縄電力(株)　メニューA</t>
  </si>
  <si>
    <t>沖縄電力(株)　メニューB(残差)</t>
  </si>
  <si>
    <t>沖縄電力(株)　(参考値)事業者全体</t>
  </si>
  <si>
    <t>北日本石油(株)　</t>
  </si>
  <si>
    <t>千葉電力(株)　</t>
  </si>
  <si>
    <t>(株)坊っちゃん電力　</t>
  </si>
  <si>
    <t>やめエネルギー(株)　</t>
  </si>
  <si>
    <t>(株)アースインフィニティ　</t>
  </si>
  <si>
    <t>足利ガス(株)　</t>
  </si>
  <si>
    <t>(株)Ｍｉｓｕｍｉ　</t>
  </si>
  <si>
    <t>米子瓦斯(株)　</t>
  </si>
  <si>
    <t>(株)エルピオ　</t>
  </si>
  <si>
    <t>浜田ガス(株)　</t>
  </si>
  <si>
    <t>(株)アメニティ電力　メニューA</t>
  </si>
  <si>
    <t>(株)アメニティ電力　メニューB(残差)</t>
  </si>
  <si>
    <t>(株)アメニティ電力　(参考値)事業者全体</t>
  </si>
  <si>
    <t>岡田建設(株)　</t>
  </si>
  <si>
    <t>出雲ガス(株)　</t>
  </si>
  <si>
    <t>富山電力(株)　</t>
  </si>
  <si>
    <t>一般社団法人グリーンコープでんき　メニューB(残差)</t>
  </si>
  <si>
    <t>一般社団法人グリーンコープでんき　(参考値)事業者全体</t>
  </si>
  <si>
    <t>イオンディライト(株)　</t>
  </si>
  <si>
    <t>(株)ファミリーネット・ジャパン　メニューA</t>
  </si>
  <si>
    <t>(株)ファミリーネット・ジャパン　メニューB</t>
  </si>
  <si>
    <t>(株)ファミリーネット・ジャパン　メニューC</t>
  </si>
  <si>
    <t>(株)ファミリーネット・ジャパン　メニューD(残差)</t>
  </si>
  <si>
    <t>(株)ファミリーネット・ジャパン　(参考値)事業者全体</t>
  </si>
  <si>
    <t>ＭＫステーションズ(株)　</t>
  </si>
  <si>
    <t>フラワーペイメント(株)　</t>
  </si>
  <si>
    <t>(株)ＪＴＢコミュニケーションデザイン　</t>
  </si>
  <si>
    <t>積水化学工業(株)　メニューA</t>
  </si>
  <si>
    <t>積水化学工業(株)　メニューB(残差)</t>
  </si>
  <si>
    <t>積水化学工業(株)　(参考値)事業者全体</t>
  </si>
  <si>
    <t>全農エネルギー(株)　メニューA</t>
  </si>
  <si>
    <t>全農エネルギー(株)　メニューB</t>
  </si>
  <si>
    <t>全農エネルギー(株)　メニューC</t>
  </si>
  <si>
    <t>全農エネルギー(株)　メニューD</t>
  </si>
  <si>
    <t>全農エネルギー(株)　メニューE</t>
  </si>
  <si>
    <t>全農エネルギー(株)　メニューF(残差)</t>
  </si>
  <si>
    <t>全農エネルギー(株)　(参考値)事業者全体</t>
  </si>
  <si>
    <t>(株)ハルエネ　</t>
  </si>
  <si>
    <t>三愛オブリ(株)(旧：三愛石油(株))　</t>
  </si>
  <si>
    <t>(株)リケン工業　</t>
  </si>
  <si>
    <t>(株)ビビット　</t>
  </si>
  <si>
    <t>(株)おおた電力　</t>
  </si>
  <si>
    <t>伊藤忠プランテック(株)　</t>
  </si>
  <si>
    <t>(株)オカモト　</t>
  </si>
  <si>
    <t>キタコー(株)　</t>
  </si>
  <si>
    <t>生活協同組合コープしが　メニューB(残差)</t>
  </si>
  <si>
    <t>生活協同組合コープしが　(参考値)事業者全体</t>
  </si>
  <si>
    <t>香川電力(株)　　メニューA</t>
  </si>
  <si>
    <t>香川電力(株)　　メニューB(残差)</t>
  </si>
  <si>
    <t>香川電力(株)　　(参考値)事業者全体</t>
  </si>
  <si>
    <t>(株)ＰｉｎＴ　メニューA</t>
  </si>
  <si>
    <t>(株)ＰｉｎＴ　メニューB(残差)</t>
  </si>
  <si>
    <t>(株)ＰｉｎＴ　(参考値)事業者全体</t>
  </si>
  <si>
    <t>(株)沖縄ガスニューパワー　メニューA</t>
  </si>
  <si>
    <t>(株)沖縄ガスニューパワー　メニューB(残差)</t>
  </si>
  <si>
    <t>(株)沖縄ガスニューパワー　(参考値)事業者全体</t>
  </si>
  <si>
    <t>諏訪瓦斯(株)　</t>
  </si>
  <si>
    <t>エッセンシャルエナジー(株)　</t>
  </si>
  <si>
    <t>(株)エージーピー　　</t>
  </si>
  <si>
    <t>(株)いちき串木野電力　</t>
  </si>
  <si>
    <t>(株)クローバー・テクノロジーズ(旧：四つ葉電力(株))　</t>
  </si>
  <si>
    <t>西武ガス(株)　</t>
  </si>
  <si>
    <t>松本ガス(株)　メニューA</t>
  </si>
  <si>
    <t>松本ガス(株)　メニューB(残差)</t>
  </si>
  <si>
    <t>松本ガス(株)　(参考値)事業者全体</t>
  </si>
  <si>
    <t>南部だんだんエナジー(株)　</t>
  </si>
  <si>
    <t>(株)エフエネ　</t>
  </si>
  <si>
    <t>こなんウルトラパワー(株)　</t>
  </si>
  <si>
    <t>(株)ＣＨＩＢＡむつざわエナジー　</t>
  </si>
  <si>
    <t>(株)関西空調　　</t>
  </si>
  <si>
    <t>奥出雲電力(株)　</t>
  </si>
  <si>
    <t>レジル(株)(旧：中央電力(株))　メニューA</t>
  </si>
  <si>
    <t>レジル(株)(旧：中央電力(株))　メニューB</t>
  </si>
  <si>
    <t>レジル(株)(旧：中央電力(株))　メニューC</t>
  </si>
  <si>
    <t>レジル(株)(旧：中央電力(株))　メニューD(残差)</t>
  </si>
  <si>
    <t>レジル(株)(旧：中央電力(株))　(参考値)事業者全体</t>
  </si>
  <si>
    <t>(株)成田香取エネルギー　</t>
  </si>
  <si>
    <t>グローバルソリューションサービス(株)　</t>
  </si>
  <si>
    <t>(株)ＣＷＳ　</t>
  </si>
  <si>
    <t>ふくしま新電力(株)　</t>
  </si>
  <si>
    <t>ティーダッシュ合同会社　メニューB(残差)</t>
  </si>
  <si>
    <t>ティーダッシュ合同会社　(参考値)事業者全体</t>
  </si>
  <si>
    <t>(株)エネクスライフサービス　</t>
  </si>
  <si>
    <t>ネイチャーエナジー小国(株)　</t>
  </si>
  <si>
    <t>リエスパワーネクスト(株)　</t>
  </si>
  <si>
    <t>京都生活協同組合　メニューB(残差)</t>
  </si>
  <si>
    <t>京都生活協同組合　(参考値)事業者全体</t>
  </si>
  <si>
    <t>エネルギーパワー(株)　メニューA</t>
  </si>
  <si>
    <t>エネルギーパワー(株)　メニューB</t>
  </si>
  <si>
    <t>エネルギーパワー(株)　メニューC</t>
  </si>
  <si>
    <t>エネルギーパワー(株)　メニューD</t>
  </si>
  <si>
    <t>エネルギーパワー(株)　メニューE</t>
  </si>
  <si>
    <t>エネルギーパワー(株)　メニューF</t>
  </si>
  <si>
    <t>エネルギーパワー(株)　メニューG(残差)</t>
  </si>
  <si>
    <t>エネルギーパワー(株)　(参考値)事業者全体</t>
  </si>
  <si>
    <t>(株)グリムスパワー　</t>
  </si>
  <si>
    <t>日本ファシリティ・ソリューション(株)　メニューA</t>
  </si>
  <si>
    <t>日本ファシリティ・ソリューション(株)　メニューB(残差)</t>
  </si>
  <si>
    <t>日本ファシリティ・ソリューション(株)　(参考値)事業者全体</t>
  </si>
  <si>
    <t>自然電力(株)　メニューA</t>
  </si>
  <si>
    <t>自然電力(株)　メニューB</t>
  </si>
  <si>
    <t>自然電力(株)　メニューC</t>
  </si>
  <si>
    <t>自然電力(株)　メニューD</t>
  </si>
  <si>
    <t>自然電力(株)　(参考値)事業者全体</t>
  </si>
  <si>
    <t>(株)オノプロックス　</t>
  </si>
  <si>
    <t>本庄ガス(株)　</t>
  </si>
  <si>
    <t>(株)フィット　</t>
  </si>
  <si>
    <t>青森県民エナジー(株)　</t>
  </si>
  <si>
    <t>国際航業(株)　メニューA</t>
  </si>
  <si>
    <t>国際航業(株)　メニューB(残差)</t>
  </si>
  <si>
    <t>国際航業(株)　(参考値)事業者全体</t>
  </si>
  <si>
    <t>ローカルでんき(株)　メニューA</t>
  </si>
  <si>
    <t>ローカルでんき(株)　メニューB(残差)</t>
  </si>
  <si>
    <t>ローカルでんき(株)　(参考値)事業者全体</t>
  </si>
  <si>
    <t>(株)明治産業　</t>
  </si>
  <si>
    <t>岡山電力(株)　メニューA</t>
  </si>
  <si>
    <t>岡山電力(株)　メニューB(残差)</t>
  </si>
  <si>
    <t>岡山電力(株)　(参考値)事業者全体</t>
  </si>
  <si>
    <t>ミライフ(株)　メニューA</t>
  </si>
  <si>
    <t>ミライフ(株)　メニューB(残差)</t>
  </si>
  <si>
    <t>ミライフ(株)　(参考値)事業者全体</t>
  </si>
  <si>
    <t>(株)翠光トップライン　</t>
  </si>
  <si>
    <t>楽天エナジー(株)　メニューA</t>
  </si>
  <si>
    <t>楽天エナジー(株)　メニューB</t>
  </si>
  <si>
    <t>楽天エナジー(株)　メニューC(残差)</t>
  </si>
  <si>
    <t>楽天エナジー(株)　(参考値)事業者全体</t>
  </si>
  <si>
    <t>うすきエネルギー(株)　</t>
  </si>
  <si>
    <t>(株)トーヨーエネルギーファーム　</t>
  </si>
  <si>
    <t>森のエネルギー(株)　</t>
  </si>
  <si>
    <t>岐阜電力(株)　</t>
  </si>
  <si>
    <t>格安電力(株)　</t>
  </si>
  <si>
    <t>(株)エスケーエナジー　</t>
  </si>
  <si>
    <t>名南共同エネルギー(株)　</t>
  </si>
  <si>
    <t>Ａｐａｍａｎ　Ｅｎｅｒｇｙ(株)　</t>
  </si>
  <si>
    <t>(株)ＴＯＫＹＯ油電力　</t>
  </si>
  <si>
    <t>大分ケーブルテレコム(株)　メニューA</t>
  </si>
  <si>
    <t>大分ケーブルテレコム(株)　メニューB(残差)</t>
  </si>
  <si>
    <t>大分ケーブルテレコム(株)　(参考値)事業者全体</t>
  </si>
  <si>
    <t>アストマックス・エネルギー合同会社　メニューC(残差)</t>
  </si>
  <si>
    <t>アストマックス・エネルギー合同会社　(参考値)事業者全体</t>
  </si>
  <si>
    <t>福井電力(株)　</t>
  </si>
  <si>
    <t>(株)ＭＫエネルギー　</t>
  </si>
  <si>
    <t>エネラボ(株)　メニューA</t>
  </si>
  <si>
    <t>エネラボ(株)　メニューB(残差)</t>
  </si>
  <si>
    <t>エネラボ(株)　(参考値)事業者全体</t>
  </si>
  <si>
    <t>(株)ネクシィーズ・ゼロ　</t>
  </si>
  <si>
    <t>横浜ウォーター(株)　</t>
  </si>
  <si>
    <t>スマートエナジー磐田(株)　メニューA</t>
  </si>
  <si>
    <t>スマートエナジー磐田(株)　メニューB</t>
  </si>
  <si>
    <t>スマートエナジー磐田(株)　メニューC(残差)</t>
  </si>
  <si>
    <t>スマートエナジー磐田(株)　(参考値)事業者全体</t>
  </si>
  <si>
    <t>新潟県民電力(株)　</t>
  </si>
  <si>
    <t>エネトレード(株)　</t>
  </si>
  <si>
    <t>Ｍｙシティ電力(株)　</t>
  </si>
  <si>
    <t>ニシムラ(株)　</t>
  </si>
  <si>
    <t>(株)さくら新電力　メニューA</t>
  </si>
  <si>
    <t>(株)さくら新電力　メニューB(残差)</t>
  </si>
  <si>
    <t>(株)さくら新電力　(参考値)事業者全体</t>
  </si>
  <si>
    <t>(株)グローアップ　</t>
  </si>
  <si>
    <t>いこま市民パワー(株)　</t>
  </si>
  <si>
    <t>(株)コープでんき東北　</t>
  </si>
  <si>
    <t>おもてなし山形(株)　</t>
  </si>
  <si>
    <t>長野都市ガス(株)　</t>
  </si>
  <si>
    <t>上田ガス(株)　</t>
  </si>
  <si>
    <t>日本瓦斯(株)　メニューA</t>
  </si>
  <si>
    <t>日本瓦斯(株)　メニューB(残差)</t>
  </si>
  <si>
    <t>日本瓦斯(株)　(参考値)事業者全体</t>
  </si>
  <si>
    <t>(株)内藤工業所　</t>
  </si>
  <si>
    <t>(株)シグナストラスト　</t>
  </si>
  <si>
    <t>ゲーテハウス(株)　</t>
  </si>
  <si>
    <t>岩手電力(株)　</t>
  </si>
  <si>
    <t>ＪＰエネルギー(株)　</t>
  </si>
  <si>
    <t>兵庫電力(株)　</t>
  </si>
  <si>
    <t>大和ライフエナジア(株)　メニューA</t>
  </si>
  <si>
    <t>大和ライフエナジア(株)　メニューB(残差)</t>
  </si>
  <si>
    <t>大和ライフエナジア(株)　(参考値)事業者全体</t>
  </si>
  <si>
    <t>Ｃｏｃｏテラスたがわ(株)　</t>
  </si>
  <si>
    <t>東北電力エナジートレーディング(株)　</t>
  </si>
  <si>
    <t>(株)横浜環境デザイン　</t>
  </si>
  <si>
    <t>(株)まち未来製作所　メニューA</t>
  </si>
  <si>
    <t>(株)まち未来製作所　メニューB(残差)</t>
  </si>
  <si>
    <t>(株)まち未来製作所　(参考値)事業者全体</t>
  </si>
  <si>
    <t>ＴＲＥＮＤＥ(株)　</t>
  </si>
  <si>
    <t>(株)どさんこパワー　メニューA</t>
  </si>
  <si>
    <t>(株)どさんこパワー　メニューB(残差)</t>
  </si>
  <si>
    <t>(株)どさんこパワー　(参考値)事業者全体</t>
  </si>
  <si>
    <t>トリニティエナジー(株)　</t>
  </si>
  <si>
    <t>ワンワールドエナジー(株)　</t>
  </si>
  <si>
    <t>(株)ＬＩＸＩＬ　ＴＥＰＣＯ　スマートパートナーズ　メニューA</t>
  </si>
  <si>
    <t>(株)ＬＩＸＩＬ　ＴＥＰＣＯ　スマートパートナーズ　メニューB(残差)</t>
  </si>
  <si>
    <t>(株)ＬＩＸＩＬ　ＴＥＰＣＯ　スマートパートナーズ　(参考値)事業者全体</t>
  </si>
  <si>
    <t>(株)ＮＥＸＴ　ＯＮＥ　</t>
  </si>
  <si>
    <t>(株)ムダカラ(旧：(株)ユビニティー)　</t>
  </si>
  <si>
    <t>(株)宮交シティ　</t>
  </si>
  <si>
    <t>(株)アルファライズ　</t>
  </si>
  <si>
    <t>おおすみ半島スマートエネルギー(株)　</t>
  </si>
  <si>
    <t>おきなわコープエナジー(株)　</t>
  </si>
  <si>
    <t>久慈地域エネルギー(株)　メニューA</t>
  </si>
  <si>
    <t>久慈地域エネルギー(株)　メニューB(残差)</t>
  </si>
  <si>
    <t>久慈地域エネルギー(株)　(参考値)事業者全体</t>
  </si>
  <si>
    <t>弘前ガス(株)　</t>
  </si>
  <si>
    <t>(株)フォーバルテレコム　　メニューA</t>
  </si>
  <si>
    <t>(株)フォーバルテレコム　　メニューB(残差)</t>
  </si>
  <si>
    <t>(株)フォーバルテレコム　　(参考値)事業者全体</t>
  </si>
  <si>
    <t>(株)グランデータ　</t>
  </si>
  <si>
    <t>くるめエネルギー(株)　</t>
  </si>
  <si>
    <t>松阪新電力(株)　</t>
  </si>
  <si>
    <t>ヒューリックプロパティソリューション(株)　メニューA</t>
  </si>
  <si>
    <t>ヒューリックプロパティソリューション(株)　メニューB(残差)</t>
  </si>
  <si>
    <t>ヒューリックプロパティソリューション(株)　(参考値)事業者全体</t>
  </si>
  <si>
    <t>宮崎電力(株)　</t>
  </si>
  <si>
    <t>三友エンテック(株)　</t>
  </si>
  <si>
    <t>府中・調布まちなかエナジー(株)　メニューA</t>
  </si>
  <si>
    <t>府中・調布まちなかエナジー(株)　メニューB(残差)</t>
  </si>
  <si>
    <t>府中・調布まちなかエナジー(株)　(参考値)事業者全体</t>
  </si>
  <si>
    <t>伊勢志摩電力(株)　</t>
  </si>
  <si>
    <t>(株)ＣＤエナジーダイレクト　メニューA</t>
  </si>
  <si>
    <t>(株)ＣＤエナジーダイレクト　メニューB(残差)</t>
  </si>
  <si>
    <t>(株)ＣＤエナジーダイレクト　(参考値)事業者全体</t>
  </si>
  <si>
    <t>Ｑ．ＥＮＥＳＴでんき(株)　メニューA</t>
  </si>
  <si>
    <t>Ｑ．ＥＮＥＳＴでんき(株)　メニューB</t>
  </si>
  <si>
    <t>Ｑ．ＥＮＥＳＴでんき(株)　メニューC(残差)</t>
  </si>
  <si>
    <t>Ｑ．ＥＮＥＳＴでんき(株)　(参考値)事業者全体</t>
  </si>
  <si>
    <t>(株)ぶんごおおのエナジー　</t>
  </si>
  <si>
    <t>ヴィジョナリーパワー(株)　</t>
  </si>
  <si>
    <t>有明エナジー(株)　</t>
  </si>
  <si>
    <t>厚木瓦斯(株)　メニューA</t>
  </si>
  <si>
    <t>厚木瓦斯(株)　メニューB(残差)</t>
  </si>
  <si>
    <t>厚木瓦斯(株)　(参考値)事業者全体</t>
  </si>
  <si>
    <t>(株)エネ・ビジョン　</t>
  </si>
  <si>
    <t>イワタニ三重(株)　</t>
  </si>
  <si>
    <t>(株)マルヰ　</t>
  </si>
  <si>
    <t>大多喜ガス(株)　</t>
  </si>
  <si>
    <t>鈴与電力(株)　メニューA</t>
  </si>
  <si>
    <t>鈴与電力(株)　メニューB</t>
  </si>
  <si>
    <t>鈴与電力(株)　メニューC</t>
  </si>
  <si>
    <t>鈴与電力(株)　メニューD</t>
  </si>
  <si>
    <t>鈴与電力(株)　メニューE</t>
  </si>
  <si>
    <t>鈴与電力(株)　メニューF(残差)</t>
  </si>
  <si>
    <t>鈴与電力(株)　(参考値)事業者全体</t>
  </si>
  <si>
    <t>コープ電力(株)　メニューA</t>
  </si>
  <si>
    <t>コープ電力(株)　メニューB(残差)</t>
  </si>
  <si>
    <t>コープ電力(株)　(参考値)事業者全体</t>
  </si>
  <si>
    <t>亀岡ふるさとエナジー(株)　</t>
  </si>
  <si>
    <t>(株)織戸組　メニューA</t>
  </si>
  <si>
    <t>(株)織戸組　メニューB(残差)</t>
  </si>
  <si>
    <t>(株)織戸組　(参考値)事業者全体</t>
  </si>
  <si>
    <t>ふかやｅパワー(株)　メニューA</t>
  </si>
  <si>
    <t>ふかやｅパワー(株)　メニューB(残差)</t>
  </si>
  <si>
    <t>ふかやｅパワー(株)　(参考値)事業者全体</t>
  </si>
  <si>
    <t>(株)Ｌｉｎｋ　Ｌｉｆｅ　</t>
  </si>
  <si>
    <t>(株)グローバルキャスト　</t>
  </si>
  <si>
    <t>日本エネルギー総合システム(株)　メニューA</t>
  </si>
  <si>
    <t>日本エネルギー総合システム(株)　メニューB(残差)</t>
  </si>
  <si>
    <t>日本エネルギー総合システム(株)　(参考値)事業者全体</t>
  </si>
  <si>
    <t>イワタニ東海(株)　</t>
  </si>
  <si>
    <t>(株)デライトアップ　</t>
  </si>
  <si>
    <t>(株)ところざわ未来電力　メニューA</t>
  </si>
  <si>
    <t>(株)ところざわ未来電力　メニューB</t>
  </si>
  <si>
    <t>(株)ところざわ未来電力　メニューC(残差)</t>
  </si>
  <si>
    <t>(株)ところざわ未来電力　(参考値)事業者全体</t>
  </si>
  <si>
    <t>朝日ガスエナジー(株)　</t>
  </si>
  <si>
    <t>(株)エネファント　メニューA</t>
  </si>
  <si>
    <t>(株)エネファント　メニューB</t>
  </si>
  <si>
    <t>(株)エネファント　メニューC(残差)</t>
  </si>
  <si>
    <t>(株)エネファント　(参考値)事業者全体</t>
  </si>
  <si>
    <t>(株)エスエナジー　</t>
  </si>
  <si>
    <t>秩父新電力(株)　メニューA</t>
  </si>
  <si>
    <t>秩父新電力(株)　メニューB</t>
  </si>
  <si>
    <t>秩父新電力(株)　メニューC(残差)</t>
  </si>
  <si>
    <t>秩父新電力(株)　(参考値)事業者全体</t>
  </si>
  <si>
    <t>みよしエナジー(株)　</t>
  </si>
  <si>
    <t>東日本ガス(株)　メニューA</t>
  </si>
  <si>
    <t>東日本ガス(株)　メニューB(残差)</t>
  </si>
  <si>
    <t>東日本ガス(株)　(参考値)事業者全体</t>
  </si>
  <si>
    <t>東彩ガス(株)　メニューA</t>
  </si>
  <si>
    <t>東彩ガス(株)　メニューB(残差)</t>
  </si>
  <si>
    <t>東彩ガス(株)　(参考値)事業者全体</t>
  </si>
  <si>
    <t>綿半パートナーズ(株)　</t>
  </si>
  <si>
    <t>(株)ｋａｒｃｈ　</t>
  </si>
  <si>
    <t>(株)かみでん里山公社　</t>
  </si>
  <si>
    <t>(株)三郷ひまわりエナジー　</t>
  </si>
  <si>
    <t>(株)球磨村森電力　</t>
  </si>
  <si>
    <t>北日本ガス(株)　メニューA</t>
  </si>
  <si>
    <t>北日本ガス(株)　メニューB(残差)</t>
  </si>
  <si>
    <t>北日本ガス(株)　(参考値)事業者全体</t>
  </si>
  <si>
    <t>くこくエネルギー(株)(旧：熊本電力(株))　</t>
  </si>
  <si>
    <t>(株)エコログ　</t>
  </si>
  <si>
    <t>飯田まちづくり電力(株)　メニューA</t>
  </si>
  <si>
    <t>飯田まちづくり電力(株)　メニューB</t>
  </si>
  <si>
    <t>飯田まちづくり電力(株)　メニューC(残差)</t>
  </si>
  <si>
    <t>飯田まちづくり電力(株)　(参考値)事業者全体</t>
  </si>
  <si>
    <t>イワタニ長野(株)　</t>
  </si>
  <si>
    <t>シェルジャパン(株)　メニューA</t>
  </si>
  <si>
    <t>シェルジャパン(株)　メニューB(残差)</t>
  </si>
  <si>
    <t>シェルジャパン(株)　(参考値)事業者全体</t>
  </si>
  <si>
    <t>石油資源開発(株)　</t>
  </si>
  <si>
    <t>越後天然ガス(株)　メニューA</t>
  </si>
  <si>
    <t>越後天然ガス(株)　メニューB(残差)</t>
  </si>
  <si>
    <t>越後天然ガス(株)　(参考値)事業者全体</t>
  </si>
  <si>
    <t>坂戸ガス(株)　</t>
  </si>
  <si>
    <t>(株)デベロップ　</t>
  </si>
  <si>
    <t>(株)テレ・マーカー　</t>
  </si>
  <si>
    <t>ＭＧＣエネルギー(株)　</t>
  </si>
  <si>
    <t>福島フェニックス電力(株)　</t>
  </si>
  <si>
    <t>(株)美作国電力　</t>
  </si>
  <si>
    <t>エア・ウォーター(株)　</t>
  </si>
  <si>
    <t>八幡商事(株)　</t>
  </si>
  <si>
    <t>おいでんエネルギー(株)　メニューA</t>
  </si>
  <si>
    <t>おいでんエネルギー(株)　メニューB</t>
  </si>
  <si>
    <t>おいでんエネルギー(株)　メニューC(残差)</t>
  </si>
  <si>
    <t>おいでんエネルギー(株)　(参考値)事業者全体</t>
  </si>
  <si>
    <t>(株)イシオ　</t>
  </si>
  <si>
    <t>北陸電力ビズ・エナジーソリューション(株)　</t>
  </si>
  <si>
    <t>エンジー・エナジー・マーケティング・ジャパン(株)(旧：加賀市総合サービス(株))　</t>
  </si>
  <si>
    <t>丸紅伊那みらいでんき(株)　メニューA</t>
  </si>
  <si>
    <t>丸紅伊那みらいでんき(株)　メニューB(残差)</t>
  </si>
  <si>
    <t>丸紅伊那みらいでんき(株)　(参考値)事業者全体</t>
  </si>
  <si>
    <t>富士山エナジー(株)　</t>
  </si>
  <si>
    <t>ＷＳエナジー(株)　メニューA</t>
  </si>
  <si>
    <t>　メニューC(残差)</t>
  </si>
  <si>
    <t>　(参考値)事業者全体</t>
  </si>
  <si>
    <t>ＴＥＲＡ　Ｅｎｅｒｇｙ(株)　</t>
  </si>
  <si>
    <t>(株)ケアネス(旧：(株)ルーア)　</t>
  </si>
  <si>
    <t>ＭＣＰＤ(株)(旧：ＭＣＰＤ合同会社)　メニューA</t>
  </si>
  <si>
    <t>ＭＣＰＤ(株)(旧：ＭＣＰＤ合同会社)　メニューB(残差)</t>
  </si>
  <si>
    <t>グリーンシティこばやし(株)　</t>
  </si>
  <si>
    <t>(株)吉田石油店　</t>
  </si>
  <si>
    <t>スマートエナジー熊本(株)　</t>
  </si>
  <si>
    <t>福山未来エナジー(株)　</t>
  </si>
  <si>
    <t>(株)メディオテック　メニューA</t>
  </si>
  <si>
    <t>(株)メディオテック　メニューB(残差)</t>
  </si>
  <si>
    <t>(株)メディオテック　(参考値)事業者全体</t>
  </si>
  <si>
    <t>五島市民電力(株)　メニューA</t>
  </si>
  <si>
    <t>五島市民電力(株)　メニューB</t>
  </si>
  <si>
    <t>五島市民電力(株)　メニューC(残差)</t>
  </si>
  <si>
    <t>五島市民電力(株)　(参考値)事業者全体</t>
  </si>
  <si>
    <t>電力保全サービス(株)　</t>
  </si>
  <si>
    <t>リストプロパティーズ(株)　</t>
  </si>
  <si>
    <t>(株)情熱電力　</t>
  </si>
  <si>
    <t>バンプーパワートレーディング合同会社　メニューB(残差)</t>
  </si>
  <si>
    <t>バンプーパワートレーディング合同会社　(参考値)事業者全体</t>
  </si>
  <si>
    <t>(株)エイチティーピー　</t>
  </si>
  <si>
    <t>(株)センカク　</t>
  </si>
  <si>
    <t>新電力いばらき(株)　</t>
  </si>
  <si>
    <t>緑屋電気(株)　</t>
  </si>
  <si>
    <t>(株)ミナサポ　</t>
  </si>
  <si>
    <t>唐津電力(株)　</t>
  </si>
  <si>
    <t>ＲＥ１００電力(株)　メニューA</t>
  </si>
  <si>
    <t>ＲＥ１００電力(株)　メニューB</t>
  </si>
  <si>
    <t>日本エネルギーファーム(株)　</t>
  </si>
  <si>
    <t>(株)イーネットワーク　</t>
  </si>
  <si>
    <t>スマートエコエナジー(株)　メニューA</t>
  </si>
  <si>
    <t>スマートエコエナジー(株)　メニューB</t>
  </si>
  <si>
    <t>スマートエコエナジー(株)　メニューC(残差)</t>
  </si>
  <si>
    <t>スマートエコエナジー(株)　(参考値)事業者全体</t>
  </si>
  <si>
    <t>(株)ＬＥＮＥＴＳ　</t>
  </si>
  <si>
    <t>アイエスジー(株)　</t>
  </si>
  <si>
    <t>(株)エネクル(旧：堀川産業(株))　メニューA</t>
  </si>
  <si>
    <t>(株)エネクル(旧：堀川産業(株))　メニューB(残差)</t>
  </si>
  <si>
    <t>(株)エネクル(旧：堀川産業(株))　(参考値)事業者全体</t>
  </si>
  <si>
    <t>新電力新潟(株)　</t>
  </si>
  <si>
    <t>(株)タケエイでんき(旧：(株)ふくしま未来パワー、(株)花巻銀河パワー、(株)大仙こまちパワー、(株)津軽あっぷるパワー)　メニューA</t>
  </si>
  <si>
    <t>(株)タケエイでんき(旧：(株)ふくしま未来パワー、(株)花巻銀河パワー、(株)大仙こまちパワー、(株)津軽あっぷるパワー)　メニューB(残差)</t>
  </si>
  <si>
    <t>(株)タケエイでんき(旧：(株)ふくしま未来パワー、(株)花巻銀河パワー、(株)大仙こまちパワー、(株)津軽あっぷるパワー)　(参考値)事業者全体</t>
  </si>
  <si>
    <t>気仙沼グリーンエナジー(株)　メニューA</t>
  </si>
  <si>
    <t>気仙沼グリーンエナジー(株)　メニューB(残差)</t>
  </si>
  <si>
    <t>気仙沼グリーンエナジー(株)　(参考値)事業者全体</t>
  </si>
  <si>
    <t>(株)ユーラスグリーンエナジー　メニューA</t>
  </si>
  <si>
    <t>酒田天然瓦斯(株)　</t>
  </si>
  <si>
    <t>東亜ガス(株)　</t>
  </si>
  <si>
    <t>(株)三河の山里コミュニティパワー　</t>
  </si>
  <si>
    <t>新潟スワンエナジー(株)　メニューA</t>
  </si>
  <si>
    <t>新潟スワンエナジー(株)　メニューB</t>
  </si>
  <si>
    <t>新潟スワンエナジー(株)　メニューC</t>
  </si>
  <si>
    <t>新潟スワンエナジー(株)　メニューD(残差)</t>
  </si>
  <si>
    <t>新潟スワンエナジー(株)　(参考値)事業者全体</t>
  </si>
  <si>
    <t>グリーンピープルズパワー(株)　</t>
  </si>
  <si>
    <t>(株)マルイファシリティーズ　</t>
  </si>
  <si>
    <t>(株)デンケン　</t>
  </si>
  <si>
    <t>(株)東名　メニューA</t>
  </si>
  <si>
    <t>(株)東名　メニューB(残差)</t>
  </si>
  <si>
    <t>(株)東名　(参考値)事業者全体</t>
  </si>
  <si>
    <t>北海道電力コクリエーション(株)　</t>
  </si>
  <si>
    <t>ＮＴＴアノードエナジー(株)　メニューA</t>
  </si>
  <si>
    <t>　メニューB(残差)</t>
  </si>
  <si>
    <t>スマート電気(株)　</t>
  </si>
  <si>
    <t>(株)唐津パワーホールディングス　</t>
  </si>
  <si>
    <t>(株)クリーンエネルギー総合研究所　メニューA</t>
  </si>
  <si>
    <t>(株)クリーンエネルギー総合研究所　メニューB</t>
  </si>
  <si>
    <t>(株)クリーンエネルギー総合研究所　メニューC(残差)</t>
  </si>
  <si>
    <t>(株)クリーンエネルギー総合研究所　(参考値)事業者全体</t>
  </si>
  <si>
    <t>(株)かづのパワー　</t>
  </si>
  <si>
    <t>ＵＮＩＶＥＲＧＹ(株)　</t>
  </si>
  <si>
    <t>ＪＲ西日本住宅サービス(株)　</t>
  </si>
  <si>
    <t>(株)アイキューブ・マーケティング　</t>
  </si>
  <si>
    <t>デジタルグリッド(株)　メニューA</t>
  </si>
  <si>
    <t>デジタルグリッド(株)　メニューB</t>
  </si>
  <si>
    <t>デジタルグリッド(株)　メニューC</t>
  </si>
  <si>
    <t>デジタルグリッド(株)　メニューD</t>
  </si>
  <si>
    <t>デジタルグリッド(株)　メニューE</t>
  </si>
  <si>
    <t>デジタルグリッド(株)　メニューF(残差)</t>
  </si>
  <si>
    <t>デジタルグリッド(株)　(参考値)事業者全体</t>
  </si>
  <si>
    <t>(株)西九州させぼパワーズ　メニューA</t>
  </si>
  <si>
    <t>(株)西九州させぼパワーズ　メニューB(残差)</t>
  </si>
  <si>
    <t>(株)西九州させぼパワーズ　(参考値)事業者全体</t>
  </si>
  <si>
    <t>たんたんエナジー(株)　メニューA</t>
  </si>
  <si>
    <t>たんたんエナジー(株)　メニューB(残差)</t>
  </si>
  <si>
    <t>たんたんエナジー(株)　(参考値)事業者全体</t>
  </si>
  <si>
    <t>(株)能勢・豊能まちづくり　</t>
  </si>
  <si>
    <t>(株)再エネ思考電力　</t>
  </si>
  <si>
    <t>(株)スマート　</t>
  </si>
  <si>
    <t>(株)ジャパネットサービスイノベーション　</t>
  </si>
  <si>
    <t>(株)リクルート　</t>
  </si>
  <si>
    <t>ＫＢＮ(株)　</t>
  </si>
  <si>
    <t>(株)しおさい電力　</t>
  </si>
  <si>
    <t>アスエネ(株)　メニューA</t>
  </si>
  <si>
    <t>アスエネ(株)　メニューB</t>
  </si>
  <si>
    <t>アスエネ(株)　メニューC</t>
  </si>
  <si>
    <t>アスエネ(株)　メニューD</t>
  </si>
  <si>
    <t>アスエネ(株)　メニューE</t>
  </si>
  <si>
    <t>アスエネ(株)　メニューF</t>
  </si>
  <si>
    <t>アスエネ(株)　(参考値)事業者全体</t>
  </si>
  <si>
    <t>ＴＥＰＣＯライフサービス(株)　</t>
  </si>
  <si>
    <t>会津エナジー(株)　</t>
  </si>
  <si>
    <t>うべ未来エネルギー(株)　</t>
  </si>
  <si>
    <t>永井自動車工業(株)　</t>
  </si>
  <si>
    <t>陸前高田しみんエネルギー(株)　</t>
  </si>
  <si>
    <t>(株)チャームドライフ　</t>
  </si>
  <si>
    <t>スターティア(株)　メニューA</t>
  </si>
  <si>
    <t>スターティア(株)　メニューB(残差)</t>
  </si>
  <si>
    <t>スターティア(株)　(参考値)事業者全体</t>
  </si>
  <si>
    <t>東広島スマートエネルギー(株)　</t>
  </si>
  <si>
    <t>旭化成(株)　メニューA</t>
  </si>
  <si>
    <t>旭化成(株)　メニューB</t>
  </si>
  <si>
    <t>旭化成(株)　メニューC</t>
  </si>
  <si>
    <t>旭化成(株)　メニューD</t>
  </si>
  <si>
    <t>旭化成(株)　メニューE</t>
  </si>
  <si>
    <t>旭化成(株)　メニューF</t>
  </si>
  <si>
    <t>旭化成(株)　(参考値)事業者全体</t>
  </si>
  <si>
    <t>京和ガス(株)　</t>
  </si>
  <si>
    <t>ＫＭパワー(株)　</t>
  </si>
  <si>
    <t>(株)岡崎建材　</t>
  </si>
  <si>
    <t>(株)エフオン　メニューA</t>
  </si>
  <si>
    <t>(株)エフオン　メニューB</t>
  </si>
  <si>
    <t>(株)エフオン　メニューC</t>
  </si>
  <si>
    <t>(株)エフオン　メニューD</t>
  </si>
  <si>
    <t>(株)エフオン　メニューE</t>
  </si>
  <si>
    <t>(株)エフオン　(参考値)事業者全体</t>
  </si>
  <si>
    <t>(株)岡崎さくら電力　</t>
  </si>
  <si>
    <t>旭マルヰガス(株)　</t>
  </si>
  <si>
    <t>ＪＲＥトレーディング(株)　</t>
  </si>
  <si>
    <t>神戸電力(株)　</t>
  </si>
  <si>
    <t>エア・ウォーター・ライフソリューション(株)(旧：エア・ウォーター北海道(株))　</t>
  </si>
  <si>
    <t>生活協同組合ひろしま　メニューB(残差)</t>
  </si>
  <si>
    <t>生活協同組合ひろしま　(参考値)事業者全体</t>
  </si>
  <si>
    <t>(株)ＲｅｎｏＬａｂｏ　</t>
  </si>
  <si>
    <t>アークエルテクノロジーズ(株)　</t>
  </si>
  <si>
    <t>エルメック(株)　</t>
  </si>
  <si>
    <t>(株)オズエナジー　</t>
  </si>
  <si>
    <t>レモンガス(株)　</t>
  </si>
  <si>
    <t>(株)日本海水　</t>
  </si>
  <si>
    <t>(株)ａｆｔｅｒＦＩＴ　メニューA</t>
  </si>
  <si>
    <t>中小企業支援(株)　</t>
  </si>
  <si>
    <t>八千代エンジニヤリング(株)　</t>
  </si>
  <si>
    <t>神楽電力(株)　</t>
  </si>
  <si>
    <t>ゆきぐに新電力(株)　</t>
  </si>
  <si>
    <t>(株)ながさきサステナエナジー　</t>
  </si>
  <si>
    <t>葛尾創生電力(株)　</t>
  </si>
  <si>
    <t>(株)Ｉ＆Ｉ　</t>
  </si>
  <si>
    <t>(株)ライフエナジー　メニューA</t>
  </si>
  <si>
    <t>(株)ライフエナジー　メニューB</t>
  </si>
  <si>
    <t>(株)ライフエナジー　メニューC(残差)</t>
  </si>
  <si>
    <t>(株)ライフエナジー　(参考値)事業者全体</t>
  </si>
  <si>
    <t>(株)グルーヴエナジー　</t>
  </si>
  <si>
    <t>高知ニューエナジー(株)　</t>
  </si>
  <si>
    <t>もみじ電力(株)　</t>
  </si>
  <si>
    <t>Ｎａｔｕｒｅ(株)　</t>
  </si>
  <si>
    <t>(株)縁人　</t>
  </si>
  <si>
    <t>Ｔ＆Ｔエナジー(株)　</t>
  </si>
  <si>
    <t>(株)ルーク　メニューA</t>
  </si>
  <si>
    <t>(株)ルーク　メニューB(残差)</t>
  </si>
  <si>
    <t>(株)ルーク　(参考値)事業者全体</t>
  </si>
  <si>
    <t>かけがわ報徳パワー(株)　</t>
  </si>
  <si>
    <t>ＳｕｓｔａｉｎａｂｌｅＥｎｅｒｇｙ(株)　</t>
  </si>
  <si>
    <t>穂の国とよはし電力(株)　</t>
  </si>
  <si>
    <t>イワタニセントラル北海道(株)　</t>
  </si>
  <si>
    <t>ホームタウンエナジー(株)　</t>
  </si>
  <si>
    <t>(株)彩の国でんき　</t>
  </si>
  <si>
    <t>(株)みやきエネルギー　</t>
  </si>
  <si>
    <t>(株)クリーンベンチャー２１　</t>
  </si>
  <si>
    <t>三河商事(株)　</t>
  </si>
  <si>
    <t>(株)みとや　</t>
  </si>
  <si>
    <t>三州電力(株)　</t>
  </si>
  <si>
    <t>フラットエナジー(株)　</t>
  </si>
  <si>
    <t>沖縄新エネ開発(株)　</t>
  </si>
  <si>
    <t>つづくみらいエナジー(株)　</t>
  </si>
  <si>
    <t>(株)中庄商店　</t>
  </si>
  <si>
    <t>(株)ほくだん　</t>
  </si>
  <si>
    <t>(株)エスコ　</t>
  </si>
  <si>
    <t>(株)コノミヤホールディングス　</t>
  </si>
  <si>
    <t>(株)ビジョン　</t>
  </si>
  <si>
    <t>(株)丸の内電力　</t>
  </si>
  <si>
    <t>西川建材工業(株)　</t>
  </si>
  <si>
    <t>(株)中京電力　</t>
  </si>
  <si>
    <t>(株)クオリティプラス　</t>
  </si>
  <si>
    <t>Ｙ．Ｗ．Ｃ(株)　</t>
  </si>
  <si>
    <t>(株)ＭＴエナジー　</t>
  </si>
  <si>
    <t>ＴＧオクトパスエナジー(株)　メニューA</t>
  </si>
  <si>
    <t>東北電力フロンティア(株)　</t>
  </si>
  <si>
    <t>(株)ファラデー　</t>
  </si>
  <si>
    <t>大塚ビジネスサポート(株)　</t>
  </si>
  <si>
    <t>出雲ケーブルビジョン(株)　</t>
  </si>
  <si>
    <t>いずも縁結び電力(株)　メニューA</t>
  </si>
  <si>
    <t>いずも縁結び電力(株)　(参考値)事業者全体</t>
  </si>
  <si>
    <t>恵那電力(株)　メニューA</t>
  </si>
  <si>
    <t>恵那電力(株)　メニューB(残差)</t>
  </si>
  <si>
    <t>恵那電力(株)　(参考値)事業者全体</t>
  </si>
  <si>
    <t>宇都宮ライトパワー(株)　</t>
  </si>
  <si>
    <t>帯広電力(株)　</t>
  </si>
  <si>
    <t>(株)なんとエナジー　</t>
  </si>
  <si>
    <t>(株)ボーダレス・ジャパン　メニューA</t>
  </si>
  <si>
    <t>(株)ワット　メニューA</t>
  </si>
  <si>
    <t>(株)ワット　メニューB(残差)</t>
  </si>
  <si>
    <t>(株)ワット　(参考値)事業者全体</t>
  </si>
  <si>
    <t>広島ガス(株)　メニューA</t>
  </si>
  <si>
    <t>(株)ＦＰＳ　メニューA</t>
  </si>
  <si>
    <t>(株)ＦＰＳ　メニューB(残差)</t>
  </si>
  <si>
    <t>(株)ＦＰＳ　(参考値)事業者全体</t>
  </si>
  <si>
    <t>大熊るるるん電力(株)　</t>
  </si>
  <si>
    <t>特種東海製紙(株)　</t>
  </si>
  <si>
    <t>おきたま新電力(株)　メニューA</t>
  </si>
  <si>
    <t>おきたま新電力(株)　メニューB(残差)</t>
  </si>
  <si>
    <t>おきたま新電力(株)　(参考値)事業者全体</t>
  </si>
  <si>
    <t>河原実業(株)　</t>
  </si>
  <si>
    <t>アースシグナルソリューションズ(株)　メニューA</t>
  </si>
  <si>
    <t>北海道電力ネットワーク(株)　</t>
  </si>
  <si>
    <t>東北電力ネットワーク(株)　</t>
  </si>
  <si>
    <t>東京電力パワーグリッド(株)　</t>
  </si>
  <si>
    <t>中部電力パワーグリッド(株)　</t>
  </si>
  <si>
    <t>北陸電力送配電(株)　</t>
  </si>
  <si>
    <t>関西電力送配電(株)　</t>
  </si>
  <si>
    <t>中国電力ネットワーク(株)　</t>
  </si>
  <si>
    <t>四国電力送配電(株)　</t>
  </si>
  <si>
    <t>九州電力送配電(株)　</t>
  </si>
  <si>
    <t>沖縄電力(株)　</t>
  </si>
  <si>
    <t>←左のセルへ「係数」シートの数字を入力してください。</t>
    <rPh sb="1" eb="2">
      <t>ヒダリ</t>
    </rPh>
    <rPh sb="7" eb="9">
      <t>ケイスウ</t>
    </rPh>
    <rPh sb="14" eb="16">
      <t>スウジ</t>
    </rPh>
    <rPh sb="17" eb="19">
      <t>ニュウリョク</t>
    </rPh>
    <phoneticPr fontId="52"/>
  </si>
  <si>
    <t>熱供給事業者別排出係数一覧</t>
    <rPh sb="0" eb="3">
      <t>ネツキョウキュウ</t>
    </rPh>
    <rPh sb="3" eb="6">
      <t>ジギョウシャ</t>
    </rPh>
    <rPh sb="6" eb="7">
      <t>ベツ</t>
    </rPh>
    <rPh sb="7" eb="9">
      <t>ハイシュツ</t>
    </rPh>
    <rPh sb="9" eb="11">
      <t>ケイスウ</t>
    </rPh>
    <rPh sb="11" eb="13">
      <t>イチラン</t>
    </rPh>
    <phoneticPr fontId="34"/>
  </si>
  <si>
    <t>t-CO2/GJ</t>
    <phoneticPr fontId="34"/>
  </si>
  <si>
    <t>（代替値）</t>
    <rPh sb="1" eb="3">
      <t>ダイガ</t>
    </rPh>
    <rPh sb="3" eb="4">
      <t>アタイ</t>
    </rPh>
    <phoneticPr fontId="34"/>
  </si>
  <si>
    <t>北海道熱供給公社</t>
    <rPh sb="0" eb="3">
      <t>ホッカイドウ</t>
    </rPh>
    <rPh sb="3" eb="4">
      <t>ネツ</t>
    </rPh>
    <rPh sb="4" eb="6">
      <t>キョウキュウ</t>
    </rPh>
    <rPh sb="6" eb="8">
      <t>コウシャ</t>
    </rPh>
    <phoneticPr fontId="34"/>
  </si>
  <si>
    <t>札幌エネルギー供給公社</t>
    <rPh sb="0" eb="2">
      <t>サッポロ</t>
    </rPh>
    <rPh sb="7" eb="11">
      <t>キョウキュウコウシャ</t>
    </rPh>
    <phoneticPr fontId="34"/>
  </si>
  <si>
    <t>北海道地域暖房株式会社</t>
    <rPh sb="0" eb="3">
      <t>ホッカイドウ</t>
    </rPh>
    <rPh sb="3" eb="5">
      <t>チイキ</t>
    </rPh>
    <rPh sb="5" eb="7">
      <t>ダンボウ</t>
    </rPh>
    <rPh sb="7" eb="11">
      <t>カブシキガイシャ</t>
    </rPh>
    <phoneticPr fontId="34"/>
  </si>
  <si>
    <t>（うち電動車等：</t>
    <rPh sb="3" eb="6">
      <t>デンドウシャ</t>
    </rPh>
    <rPh sb="6" eb="7">
      <t>トウ</t>
    </rPh>
    <phoneticPr fontId="52"/>
  </si>
  <si>
    <t>FCV</t>
    <phoneticPr fontId="34"/>
  </si>
  <si>
    <t>※ここでいう次世代自動車とは、燃料電池自動車（FCV）、電気自動車（EV）、プラグインハイブリッド自動車（PHV）、
　ハイブリッド自動車（HV）、クリーンディーゼル自動車（CDV）、天然ガス自動車（NGV）を指します。</t>
    <phoneticPr fontId="13"/>
  </si>
  <si>
    <t>事業所・工場等で使用する燃料等</t>
    <rPh sb="0" eb="3">
      <t>ジギョウショ</t>
    </rPh>
    <rPh sb="4" eb="7">
      <t>コウジョウトウ</t>
    </rPh>
    <rPh sb="8" eb="10">
      <t>シヨウ</t>
    </rPh>
    <rPh sb="12" eb="14">
      <t>ネンリョウ</t>
    </rPh>
    <rPh sb="14" eb="15">
      <t>トウ</t>
    </rPh>
    <phoneticPr fontId="3"/>
  </si>
  <si>
    <t>事業所・工場等で使用する燃料等</t>
    <rPh sb="0" eb="3">
      <t>ジギョウショ</t>
    </rPh>
    <rPh sb="4" eb="7">
      <t>コウジョウトウ</t>
    </rPh>
    <rPh sb="8" eb="10">
      <t>シヨウ</t>
    </rPh>
    <rPh sb="12" eb="15">
      <t>ネンリョウトウ</t>
    </rPh>
    <phoneticPr fontId="3"/>
  </si>
  <si>
    <t>PFC-c216</t>
    <phoneticPr fontId="11"/>
  </si>
  <si>
    <t>　　SRC 　　　RC　　　S　　　その他（</t>
    <rPh sb="20" eb="21">
      <t>タ</t>
    </rPh>
    <phoneticPr fontId="13"/>
  </si>
  <si>
    <t>　　SRC　 　　RC　　　S　　　その他（</t>
    <rPh sb="20" eb="21">
      <t>タ</t>
    </rPh>
    <phoneticPr fontId="13"/>
  </si>
  <si>
    <t>事業所</t>
    <phoneticPr fontId="34"/>
  </si>
  <si>
    <t>商業施設</t>
    <phoneticPr fontId="34"/>
  </si>
  <si>
    <t>宿泊施設</t>
    <phoneticPr fontId="34"/>
  </si>
  <si>
    <t>教育施設</t>
    <phoneticPr fontId="34"/>
  </si>
  <si>
    <t>医療施設</t>
    <phoneticPr fontId="34"/>
  </si>
  <si>
    <t>文化施設</t>
  </si>
  <si>
    <t>　エネルギーの使用の合理化及び非化石エネルギーへの転換等に関する法律で規定される第一種及び第二種エネルギー管理指定工場に該当する事業所若しくは、延べ床面積2,000㎡を超える事業所について、事業所ごとに作成してください。</t>
    <phoneticPr fontId="13"/>
  </si>
  <si>
    <t>代替値</t>
    <rPh sb="0" eb="2">
      <t>ダイガ</t>
    </rPh>
    <rPh sb="2" eb="3">
      <t>アタイ</t>
    </rPh>
    <phoneticPr fontId="34"/>
  </si>
  <si>
    <t>不明なときは「9999代替値」を入力してください</t>
    <rPh sb="0" eb="2">
      <t>フメイ</t>
    </rPh>
    <rPh sb="11" eb="13">
      <t>ダイガ</t>
    </rPh>
    <rPh sb="13" eb="14">
      <t>アタイ</t>
    </rPh>
    <rPh sb="16" eb="18">
      <t>ニュウリョク</t>
    </rPh>
    <phoneticPr fontId="52"/>
  </si>
  <si>
    <t>-</t>
    <phoneticPr fontId="34"/>
  </si>
  <si>
    <r>
      <t>t-CO</t>
    </r>
    <r>
      <rPr>
        <vertAlign val="subscript"/>
        <sz val="9"/>
        <color indexed="8"/>
        <rFont val="ＭＳ 明朝"/>
        <family val="1"/>
        <charset val="128"/>
      </rPr>
      <t>2</t>
    </r>
    <r>
      <rPr>
        <sz val="9"/>
        <color indexed="8"/>
        <rFont val="ＭＳ 明朝"/>
        <family val="1"/>
        <charset val="128"/>
      </rPr>
      <t>/千㎥</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</si>
</sst>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Red]\(0.0\)"/>
    <numFmt numFmtId="177" formatCode="0.0000_ "/>
    <numFmt numFmtId="178" formatCode="0.00_);[Red]\(0.00\)"/>
    <numFmt numFmtId="179" formatCode="0.00_ "/>
    <numFmt numFmtId="180" formatCode="0.000_ "/>
    <numFmt numFmtId="181" formatCode="0.0000000_ "/>
    <numFmt numFmtId="182" formatCode="#,##0.0_ "/>
    <numFmt numFmtId="183" formatCode="0;&quot;▲ &quot;0"/>
    <numFmt numFmtId="184" formatCode="#,##0.0000_);[Red]\(#,##0.0000\)"/>
    <numFmt numFmtId="185" formatCode="0.0_ "/>
    <numFmt numFmtId="186" formatCode="0.000000_ "/>
    <numFmt numFmtId="187" formatCode="0.0"/>
    <numFmt numFmtId="188" formatCode="#,##0.00_ "/>
    <numFmt numFmtId="189" formatCode="0.000000"/>
    <numFmt numFmtId="190" formatCode="&quot;(係数:&quot;0.000&quot;)&quot;"/>
  </numFmts>
  <fonts count="66">
    <font>
      <sz val="11"/>
      <color indexed="8"/>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sz val="9"/>
      <color indexed="8"/>
      <name val="ＭＳ 明朝"/>
      <family val="1"/>
      <charset val="128"/>
    </font>
    <font>
      <b/>
      <sz val="9"/>
      <name val="ＭＳ Ｐゴシック"/>
      <family val="3"/>
      <charset val="128"/>
    </font>
    <font>
      <sz val="6"/>
      <name val="ＭＳ Ｐゴシック"/>
      <family val="3"/>
      <charset val="128"/>
    </font>
    <font>
      <sz val="8"/>
      <color indexed="8"/>
      <name val="ＭＳ 明朝"/>
      <family val="1"/>
      <charset val="128"/>
    </font>
    <font>
      <sz val="9"/>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1"/>
      <color indexed="8"/>
      <name val="ＭＳ 明朝"/>
      <family val="1"/>
      <charset val="128"/>
    </font>
    <font>
      <b/>
      <sz val="12"/>
      <name val="ＭＳ Ｐゴシック"/>
      <family val="3"/>
      <charset val="128"/>
    </font>
    <font>
      <sz val="12"/>
      <name val="ＭＳ Ｐゴシック"/>
      <family val="3"/>
      <charset val="128"/>
    </font>
    <font>
      <b/>
      <sz val="11"/>
      <name val="ＭＳ Ｐゴシック"/>
      <family val="3"/>
      <charset val="128"/>
    </font>
    <font>
      <b/>
      <sz val="9"/>
      <color indexed="8"/>
      <name val="ＭＳ 明朝"/>
      <family val="1"/>
      <charset val="128"/>
    </font>
    <font>
      <sz val="9"/>
      <color indexed="8"/>
      <name val="ＭＳ Ｐゴシック"/>
      <family val="3"/>
      <charset val="128"/>
    </font>
    <font>
      <b/>
      <sz val="11"/>
      <color indexed="10"/>
      <name val="ＭＳ ゴシック"/>
      <family val="3"/>
      <charset val="128"/>
    </font>
    <font>
      <sz val="10"/>
      <color indexed="8"/>
      <name val="ＭＳ Ｐゴシック"/>
      <family val="3"/>
      <charset val="128"/>
    </font>
    <font>
      <b/>
      <sz val="11"/>
      <color indexed="10"/>
      <name val="ＭＳ Ｐゴシック"/>
      <family val="3"/>
      <charset val="128"/>
    </font>
    <font>
      <sz val="10.5"/>
      <color indexed="8"/>
      <name val="ＭＳ 明朝"/>
      <family val="1"/>
      <charset val="128"/>
    </font>
    <font>
      <vertAlign val="subscript"/>
      <sz val="9"/>
      <color indexed="8"/>
      <name val="ＭＳ 明朝"/>
      <family val="1"/>
      <charset val="128"/>
    </font>
    <font>
      <b/>
      <vertAlign val="subscript"/>
      <sz val="9"/>
      <color indexed="8"/>
      <name val="ＭＳ 明朝"/>
      <family val="1"/>
      <charset val="128"/>
    </font>
    <font>
      <vertAlign val="subscript"/>
      <sz val="11"/>
      <color indexed="8"/>
      <name val="ＭＳ 明朝"/>
      <family val="1"/>
      <charset val="128"/>
    </font>
    <font>
      <u/>
      <sz val="11"/>
      <color indexed="12"/>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sz val="10"/>
      <name val="ＭＳ 明朝"/>
      <family val="1"/>
      <charset val="128"/>
    </font>
    <font>
      <sz val="11"/>
      <name val="ＭＳ Ｐゴシック"/>
      <family val="3"/>
      <charset val="128"/>
      <scheme val="minor"/>
    </font>
    <font>
      <sz val="8"/>
      <name val="ＭＳ 明朝"/>
      <family val="1"/>
      <charset val="128"/>
    </font>
    <font>
      <b/>
      <sz val="11"/>
      <color indexed="81"/>
      <name val="MS P ゴシック"/>
      <family val="3"/>
      <charset val="128"/>
    </font>
    <font>
      <sz val="9"/>
      <name val="ＭＳ 明朝"/>
      <family val="1"/>
      <charset val="128"/>
    </font>
    <font>
      <b/>
      <sz val="9"/>
      <color rgb="FF000000"/>
      <name val="HG丸ｺﾞｼｯｸM-PRO"/>
      <family val="3"/>
      <charset val="128"/>
    </font>
    <font>
      <b/>
      <sz val="9"/>
      <color rgb="FFFF0000"/>
      <name val="HG丸ｺﾞｼｯｸM-PRO"/>
      <family val="3"/>
      <charset val="128"/>
    </font>
    <font>
      <sz val="9"/>
      <color theme="1"/>
      <name val="ＭＳ Ｐゴシック"/>
      <family val="2"/>
      <charset val="128"/>
    </font>
    <font>
      <sz val="9"/>
      <color theme="1"/>
      <name val="Arial"/>
      <family val="2"/>
    </font>
    <font>
      <sz val="9"/>
      <color theme="0"/>
      <name val="ＭＳ Ｐゴシック"/>
      <family val="2"/>
      <charset val="128"/>
    </font>
    <font>
      <b/>
      <sz val="9"/>
      <color indexed="81"/>
      <name val="ＭＳ Ｐゴシック"/>
      <family val="3"/>
      <charset val="128"/>
    </font>
    <font>
      <sz val="11"/>
      <color indexed="8"/>
      <name val="ＭＳ Ｐ明朝"/>
      <family val="1"/>
      <charset val="128"/>
    </font>
    <font>
      <sz val="8"/>
      <name val="ＭＳ Ｐゴシック"/>
      <family val="3"/>
      <charset val="128"/>
      <scheme val="minor"/>
    </font>
  </fonts>
  <fills count="37">
    <fill>
      <patternFill patternType="none"/>
    </fill>
    <fill>
      <patternFill patternType="gray125"/>
    </fill>
    <fill>
      <patternFill patternType="solid">
        <fgColor indexed="45"/>
        <bgColor indexed="64"/>
      </patternFill>
    </fill>
    <fill>
      <patternFill patternType="solid">
        <fgColor indexed="27"/>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FF"/>
        <bgColor indexed="64"/>
      </patternFill>
    </fill>
  </fills>
  <borders count="177">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style="dotted">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dotted">
        <color indexed="64"/>
      </right>
      <top style="thin">
        <color indexed="64"/>
      </top>
      <bottom/>
      <diagonal/>
    </border>
    <border>
      <left style="thin">
        <color indexed="22"/>
      </left>
      <right/>
      <top style="thin">
        <color indexed="64"/>
      </top>
      <bottom/>
      <diagonal/>
    </border>
    <border>
      <left/>
      <right style="thin">
        <color indexed="22"/>
      </right>
      <top style="thin">
        <color indexed="64"/>
      </top>
      <bottom/>
      <diagonal/>
    </border>
    <border>
      <left style="thin">
        <color indexed="22"/>
      </left>
      <right/>
      <top/>
      <bottom style="thin">
        <color indexed="64"/>
      </bottom>
      <diagonal/>
    </border>
    <border>
      <left/>
      <right/>
      <top/>
      <bottom style="thin">
        <color indexed="64"/>
      </bottom>
      <diagonal/>
    </border>
    <border>
      <left/>
      <right style="thin">
        <color indexed="22"/>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64"/>
      </right>
      <top style="thin">
        <color indexed="22"/>
      </top>
      <bottom/>
      <diagonal/>
    </border>
    <border>
      <left style="thin">
        <color indexed="2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64"/>
      </right>
      <top style="thin">
        <color indexed="64"/>
      </top>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style="thin">
        <color indexed="64"/>
      </bottom>
      <diagonal/>
    </border>
    <border>
      <left style="thin">
        <color indexed="22"/>
      </left>
      <right/>
      <top/>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right style="thin">
        <color indexed="22"/>
      </right>
      <top/>
      <bottom/>
      <diagonal/>
    </border>
    <border>
      <left/>
      <right style="thin">
        <color indexed="64"/>
      </right>
      <top style="thin">
        <color indexed="22"/>
      </top>
      <bottom style="thin">
        <color indexed="22"/>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style="medium">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22"/>
      </right>
      <top style="thin">
        <color indexed="64"/>
      </top>
      <bottom style="medium">
        <color indexed="64"/>
      </bottom>
      <diagonal/>
    </border>
    <border>
      <left style="thin">
        <color indexed="22"/>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22"/>
      </left>
      <right/>
      <top style="medium">
        <color indexed="64"/>
      </top>
      <bottom/>
      <diagonal/>
    </border>
    <border>
      <left/>
      <right style="thin">
        <color indexed="22"/>
      </right>
      <top style="medium">
        <color indexed="64"/>
      </top>
      <bottom/>
      <diagonal/>
    </border>
    <border>
      <left/>
      <right style="medium">
        <color indexed="64"/>
      </right>
      <top/>
      <bottom style="thin">
        <color indexed="64"/>
      </bottom>
      <diagonal/>
    </border>
    <border>
      <left/>
      <right style="dotted">
        <color indexed="64"/>
      </right>
      <top style="medium">
        <color indexed="64"/>
      </top>
      <bottom/>
      <diagonal/>
    </border>
    <border>
      <left style="medium">
        <color indexed="64"/>
      </left>
      <right/>
      <top style="thin">
        <color indexed="64"/>
      </top>
      <bottom/>
      <diagonal/>
    </border>
    <border>
      <left style="dotted">
        <color indexed="64"/>
      </left>
      <right/>
      <top style="thin">
        <color indexed="64"/>
      </top>
      <bottom style="medium">
        <color indexed="64"/>
      </bottom>
      <diagonal/>
    </border>
    <border>
      <left/>
      <right style="dotted">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thin">
        <color indexed="22"/>
      </left>
      <right style="medium">
        <color indexed="64"/>
      </right>
      <top style="thin">
        <color indexed="22"/>
      </top>
      <bottom style="thin">
        <color indexed="22"/>
      </bottom>
      <diagonal/>
    </border>
    <border>
      <left/>
      <right style="medium">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22"/>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style="medium">
        <color indexed="64"/>
      </right>
      <top style="dotted">
        <color indexed="64"/>
      </top>
      <bottom style="thin">
        <color indexed="64"/>
      </bottom>
      <diagonal/>
    </border>
    <border>
      <left/>
      <right style="thin">
        <color indexed="22"/>
      </right>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dotted">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0" tint="-0.14996795556505021"/>
      </left>
      <right/>
      <top style="thin">
        <color indexed="64"/>
      </top>
      <bottom style="medium">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46">
    <xf numFmtId="0" fontId="0" fillId="0" borderId="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0" borderId="0" applyNumberFormat="0" applyFill="0" applyBorder="0" applyAlignment="0" applyProtection="0">
      <alignment vertical="center"/>
    </xf>
    <xf numFmtId="0" fontId="38" fillId="31" borderId="157" applyNumberFormat="0" applyAlignment="0" applyProtection="0">
      <alignment vertical="center"/>
    </xf>
    <xf numFmtId="0" fontId="39" fillId="32" borderId="0" applyNumberFormat="0" applyBorder="0" applyAlignment="0" applyProtection="0">
      <alignment vertical="center"/>
    </xf>
    <xf numFmtId="0" fontId="33" fillId="0" borderId="0" applyNumberFormat="0" applyFill="0" applyBorder="0" applyAlignment="0" applyProtection="0">
      <alignment vertical="top"/>
      <protection locked="0"/>
    </xf>
    <xf numFmtId="0" fontId="2" fillId="6" borderId="158" applyNumberFormat="0" applyFont="0" applyAlignment="0" applyProtection="0">
      <alignment vertical="center"/>
    </xf>
    <xf numFmtId="0" fontId="40" fillId="0" borderId="159" applyNumberFormat="0" applyFill="0" applyAlignment="0" applyProtection="0">
      <alignment vertical="center"/>
    </xf>
    <xf numFmtId="0" fontId="41" fillId="33" borderId="0" applyNumberFormat="0" applyBorder="0" applyAlignment="0" applyProtection="0">
      <alignment vertical="center"/>
    </xf>
    <xf numFmtId="0" fontId="42" fillId="34" borderId="160" applyNumberFormat="0" applyAlignment="0" applyProtection="0">
      <alignment vertical="center"/>
    </xf>
    <xf numFmtId="0" fontId="43" fillId="0" borderId="0" applyNumberFormat="0" applyFill="0" applyBorder="0" applyAlignment="0" applyProtection="0">
      <alignment vertical="center"/>
    </xf>
    <xf numFmtId="0" fontId="44" fillId="0" borderId="161" applyNumberFormat="0" applyFill="0" applyAlignment="0" applyProtection="0">
      <alignment vertical="center"/>
    </xf>
    <xf numFmtId="0" fontId="45" fillId="0" borderId="162" applyNumberFormat="0" applyFill="0" applyAlignment="0" applyProtection="0">
      <alignment vertical="center"/>
    </xf>
    <xf numFmtId="0" fontId="46" fillId="0" borderId="163" applyNumberFormat="0" applyFill="0" applyAlignment="0" applyProtection="0">
      <alignment vertical="center"/>
    </xf>
    <xf numFmtId="0" fontId="46" fillId="0" borderId="0" applyNumberFormat="0" applyFill="0" applyBorder="0" applyAlignment="0" applyProtection="0">
      <alignment vertical="center"/>
    </xf>
    <xf numFmtId="0" fontId="47" fillId="0" borderId="164" applyNumberFormat="0" applyFill="0" applyAlignment="0" applyProtection="0">
      <alignment vertical="center"/>
    </xf>
    <xf numFmtId="0" fontId="48" fillId="34" borderId="165" applyNumberFormat="0" applyAlignment="0" applyProtection="0">
      <alignment vertical="center"/>
    </xf>
    <xf numFmtId="0" fontId="49" fillId="0" borderId="0" applyNumberFormat="0" applyFill="0" applyBorder="0" applyAlignment="0" applyProtection="0">
      <alignment vertical="center"/>
    </xf>
    <xf numFmtId="0" fontId="50" fillId="4" borderId="160" applyNumberFormat="0" applyAlignment="0" applyProtection="0">
      <alignment vertical="center"/>
    </xf>
    <xf numFmtId="0" fontId="51" fillId="35" borderId="0" applyNumberFormat="0" applyBorder="0" applyAlignment="0" applyProtection="0">
      <alignment vertical="center"/>
    </xf>
    <xf numFmtId="0" fontId="1" fillId="0" borderId="0">
      <alignment vertical="center"/>
    </xf>
    <xf numFmtId="0" fontId="35" fillId="0" borderId="0">
      <alignment vertical="center"/>
    </xf>
    <xf numFmtId="38" fontId="35" fillId="0" borderId="0" applyFont="0" applyFill="0" applyBorder="0" applyAlignment="0" applyProtection="0">
      <alignment vertical="center"/>
    </xf>
  </cellStyleXfs>
  <cellXfs count="1504">
    <xf numFmtId="0" fontId="0" fillId="0" borderId="0" xfId="0" applyFont="1" applyAlignment="1">
      <alignment vertical="center"/>
    </xf>
    <xf numFmtId="0" fontId="4" fillId="0" borderId="0" xfId="0" applyFont="1" applyFill="1" applyAlignment="1">
      <alignment vertical="center"/>
    </xf>
    <xf numFmtId="0" fontId="4" fillId="0" borderId="2" xfId="0" applyFont="1" applyFill="1" applyBorder="1" applyAlignment="1">
      <alignment vertical="center"/>
    </xf>
    <xf numFmtId="0" fontId="4" fillId="0" borderId="0" xfId="0" applyFont="1" applyFill="1" applyBorder="1" applyAlignment="1"/>
    <xf numFmtId="0" fontId="4" fillId="0" borderId="0" xfId="0" applyFont="1" applyFill="1" applyBorder="1" applyAlignment="1">
      <alignment vertical="top"/>
    </xf>
    <xf numFmtId="0" fontId="4" fillId="0" borderId="0" xfId="0" applyFont="1" applyAlignment="1">
      <alignment vertical="center"/>
    </xf>
    <xf numFmtId="0" fontId="4" fillId="0" borderId="3" xfId="0" applyFont="1" applyFill="1" applyBorder="1" applyAlignment="1">
      <alignment vertical="center"/>
    </xf>
    <xf numFmtId="0" fontId="4" fillId="0" borderId="0" xfId="0" applyFont="1" applyBorder="1" applyAlignment="1">
      <alignment vertical="center"/>
    </xf>
    <xf numFmtId="0" fontId="0" fillId="0" borderId="0" xfId="0" applyFont="1" applyFill="1" applyBorder="1" applyAlignment="1">
      <alignment vertical="center"/>
    </xf>
    <xf numFmtId="0" fontId="20" fillId="0" borderId="0" xfId="0" applyFont="1" applyFill="1" applyBorder="1" applyAlignment="1">
      <alignment horizontal="center" vertical="center"/>
    </xf>
    <xf numFmtId="0" fontId="21"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22" fillId="0" borderId="0" xfId="0" applyFont="1" applyFill="1" applyBorder="1" applyAlignment="1">
      <alignment vertical="center"/>
    </xf>
    <xf numFmtId="0" fontId="23" fillId="0" borderId="0" xfId="0" applyFont="1" applyFill="1" applyBorder="1" applyAlignment="1">
      <alignment horizontal="center" vertical="center"/>
    </xf>
    <xf numFmtId="0" fontId="24" fillId="0" borderId="0" xfId="0" applyFont="1" applyFill="1" applyBorder="1" applyAlignment="1">
      <alignment horizontal="center" vertical="center" shrinkToFit="1"/>
    </xf>
    <xf numFmtId="0" fontId="14" fillId="0" borderId="0" xfId="0" applyFont="1" applyFill="1" applyBorder="1" applyAlignment="1">
      <alignment vertical="center"/>
    </xf>
    <xf numFmtId="0" fontId="6" fillId="0" borderId="0" xfId="0" applyFont="1" applyFill="1" applyBorder="1" applyAlignment="1">
      <alignment vertical="center" shrinkToFit="1"/>
    </xf>
    <xf numFmtId="0" fontId="20" fillId="0" borderId="0" xfId="0" applyFont="1" applyFill="1" applyBorder="1" applyAlignment="1">
      <alignment vertical="center"/>
    </xf>
    <xf numFmtId="0" fontId="15" fillId="0" borderId="0" xfId="0" applyFont="1" applyFill="1" applyBorder="1" applyAlignment="1">
      <alignment vertical="center"/>
    </xf>
    <xf numFmtId="0" fontId="24" fillId="0" borderId="0" xfId="0" applyFont="1" applyFill="1" applyBorder="1" applyAlignment="1">
      <alignment vertical="center" shrinkToFit="1"/>
    </xf>
    <xf numFmtId="0" fontId="4" fillId="0" borderId="4" xfId="0" applyFont="1" applyFill="1" applyBorder="1" applyAlignment="1">
      <alignment horizontal="center" vertical="center"/>
    </xf>
    <xf numFmtId="0" fontId="4" fillId="0" borderId="0" xfId="0" applyNumberFormat="1" applyFont="1" applyFill="1" applyBorder="1" applyAlignment="1">
      <alignment horizontal="center" vertical="center"/>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25" fillId="0" borderId="0" xfId="0" applyNumberFormat="1" applyFont="1" applyFill="1" applyBorder="1" applyAlignment="1">
      <alignment vertical="center" wrapText="1"/>
    </xf>
    <xf numFmtId="0" fontId="19" fillId="0" borderId="0" xfId="0" applyNumberFormat="1" applyFont="1" applyFill="1" applyBorder="1" applyAlignment="1">
      <alignment horizontal="center" vertical="center"/>
    </xf>
    <xf numFmtId="0" fontId="4" fillId="0" borderId="0" xfId="0" applyFont="1" applyFill="1" applyAlignment="1">
      <alignment horizontal="center" vertical="center"/>
    </xf>
    <xf numFmtId="0" fontId="0" fillId="0" borderId="0" xfId="0" applyFont="1" applyAlignment="1">
      <alignment vertical="center"/>
    </xf>
    <xf numFmtId="0" fontId="4" fillId="0" borderId="0" xfId="0" applyFont="1" applyFill="1" applyBorder="1" applyAlignment="1" applyProtection="1">
      <alignment vertical="center"/>
    </xf>
    <xf numFmtId="0" fontId="0" fillId="0" borderId="0" xfId="0" applyFont="1" applyFill="1" applyBorder="1" applyAlignment="1">
      <alignment vertical="center" textRotation="255"/>
    </xf>
    <xf numFmtId="0" fontId="4" fillId="0" borderId="5" xfId="0" applyFont="1" applyFill="1" applyBorder="1" applyAlignment="1">
      <alignment vertical="center"/>
    </xf>
    <xf numFmtId="0" fontId="4" fillId="0" borderId="6" xfId="0" applyFont="1" applyFill="1" applyBorder="1" applyAlignment="1">
      <alignment vertical="center"/>
    </xf>
    <xf numFmtId="0" fontId="4" fillId="3"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0" xfId="0" applyFont="1" applyFill="1" applyBorder="1" applyAlignment="1">
      <alignment vertical="center" shrinkToFit="1"/>
    </xf>
    <xf numFmtId="0" fontId="4" fillId="0" borderId="10" xfId="0" applyFont="1" applyFill="1" applyBorder="1" applyAlignment="1" applyProtection="1">
      <alignment vertical="center"/>
      <protection locked="0"/>
    </xf>
    <xf numFmtId="0" fontId="4" fillId="0" borderId="11" xfId="0" applyFont="1" applyFill="1" applyBorder="1" applyAlignment="1" applyProtection="1">
      <alignment vertical="center"/>
      <protection locked="0"/>
    </xf>
    <xf numFmtId="0" fontId="4" fillId="0" borderId="12" xfId="0" applyFont="1" applyFill="1" applyBorder="1" applyAlignment="1" applyProtection="1">
      <alignment vertical="center"/>
      <protection locked="0"/>
    </xf>
    <xf numFmtId="0" fontId="4" fillId="0" borderId="13"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Alignment="1" applyProtection="1">
      <alignment vertical="center"/>
    </xf>
    <xf numFmtId="0" fontId="0" fillId="0" borderId="0" xfId="0" applyFont="1" applyAlignment="1" applyProtection="1">
      <alignment vertical="center"/>
    </xf>
    <xf numFmtId="0" fontId="4" fillId="0" borderId="2" xfId="0" applyFont="1" applyFill="1" applyBorder="1" applyAlignment="1" applyProtection="1">
      <alignment vertical="center"/>
    </xf>
    <xf numFmtId="0" fontId="26"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lignment vertical="center"/>
    </xf>
    <xf numFmtId="0" fontId="4" fillId="0" borderId="0" xfId="0" applyFont="1" applyFill="1" applyAlignment="1">
      <alignment vertical="center"/>
    </xf>
    <xf numFmtId="0" fontId="14" fillId="0" borderId="53" xfId="44" applyFont="1" applyBorder="1">
      <alignment vertical="center"/>
    </xf>
    <xf numFmtId="0" fontId="14" fillId="0" borderId="5" xfId="44" applyFont="1" applyBorder="1">
      <alignment vertical="center"/>
    </xf>
    <xf numFmtId="0" fontId="14" fillId="0" borderId="31" xfId="44" applyFont="1" applyBorder="1">
      <alignment vertical="center"/>
    </xf>
    <xf numFmtId="0" fontId="4" fillId="0" borderId="94" xfId="44" applyFont="1" applyBorder="1">
      <alignment vertical="center"/>
    </xf>
    <xf numFmtId="0" fontId="60" fillId="0" borderId="39" xfId="43" applyFont="1" applyBorder="1" applyAlignment="1">
      <alignment horizontal="center" vertical="center"/>
    </xf>
    <xf numFmtId="0" fontId="60" fillId="0" borderId="39" xfId="43" applyFont="1" applyBorder="1">
      <alignment vertical="center"/>
    </xf>
    <xf numFmtId="0" fontId="61" fillId="0" borderId="30" xfId="43" applyFont="1" applyBorder="1" applyAlignment="1">
      <alignment horizontal="center" vertical="center"/>
    </xf>
    <xf numFmtId="0" fontId="61" fillId="0" borderId="30" xfId="43" applyFont="1" applyBorder="1">
      <alignment vertical="center"/>
    </xf>
    <xf numFmtId="186" fontId="61" fillId="0" borderId="30" xfId="43" applyNumberFormat="1" applyFont="1" applyBorder="1">
      <alignment vertical="center"/>
    </xf>
    <xf numFmtId="0" fontId="6" fillId="0" borderId="0" xfId="0" applyFont="1" applyFill="1" applyAlignment="1">
      <alignment vertical="center"/>
    </xf>
    <xf numFmtId="189" fontId="61" fillId="0" borderId="30" xfId="43" applyNumberFormat="1" applyFont="1" applyBorder="1">
      <alignment vertical="center"/>
    </xf>
    <xf numFmtId="0" fontId="62" fillId="0" borderId="39" xfId="43" applyFont="1" applyBorder="1">
      <alignment vertical="center"/>
    </xf>
    <xf numFmtId="0" fontId="4" fillId="0" borderId="30" xfId="0" applyFont="1" applyFill="1" applyBorder="1" applyAlignment="1">
      <alignment vertical="center"/>
    </xf>
    <xf numFmtId="0" fontId="4" fillId="0" borderId="84" xfId="0" applyFont="1" applyFill="1" applyBorder="1" applyAlignment="1">
      <alignment vertical="center"/>
    </xf>
    <xf numFmtId="0" fontId="4" fillId="0" borderId="84" xfId="44" applyFont="1" applyBorder="1" applyAlignment="1">
      <alignment horizontal="right" vertical="center"/>
    </xf>
    <xf numFmtId="0" fontId="4" fillId="0" borderId="93" xfId="44" applyFont="1" applyBorder="1" applyAlignment="1">
      <alignment horizontal="right" vertical="center"/>
    </xf>
    <xf numFmtId="0" fontId="14" fillId="0" borderId="84" xfId="44" applyFont="1" applyBorder="1" applyAlignment="1">
      <alignment horizontal="left" vertical="center"/>
    </xf>
    <xf numFmtId="0" fontId="14" fillId="0" borderId="93" xfId="44" applyFont="1" applyBorder="1" applyAlignment="1">
      <alignment horizontal="left" vertical="center"/>
    </xf>
    <xf numFmtId="0" fontId="4" fillId="0" borderId="101" xfId="44" applyFont="1" applyBorder="1">
      <alignment vertical="center"/>
    </xf>
    <xf numFmtId="0" fontId="4" fillId="0" borderId="0" xfId="0" applyFont="1" applyFill="1" applyBorder="1" applyAlignment="1">
      <alignment vertical="center"/>
    </xf>
    <xf numFmtId="0" fontId="4" fillId="0" borderId="84" xfId="0" applyFont="1" applyFill="1" applyBorder="1" applyAlignment="1">
      <alignment vertical="center"/>
    </xf>
    <xf numFmtId="0" fontId="4" fillId="0" borderId="0" xfId="0" applyFont="1" applyFill="1" applyBorder="1" applyAlignment="1">
      <alignment vertical="center"/>
    </xf>
    <xf numFmtId="0" fontId="64" fillId="3" borderId="139" xfId="0" applyFont="1" applyFill="1" applyBorder="1" applyAlignment="1">
      <alignment vertical="center"/>
    </xf>
    <xf numFmtId="0" fontId="64" fillId="3" borderId="140" xfId="0" applyFont="1" applyFill="1" applyBorder="1" applyAlignment="1">
      <alignment vertical="center"/>
    </xf>
    <xf numFmtId="0" fontId="64" fillId="3" borderId="141"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4" fillId="0" borderId="84" xfId="0" applyFont="1" applyFill="1" applyBorder="1" applyAlignment="1">
      <alignment vertical="center"/>
    </xf>
    <xf numFmtId="0" fontId="60" fillId="0" borderId="30" xfId="43" applyFont="1" applyBorder="1">
      <alignment vertical="center"/>
    </xf>
    <xf numFmtId="0" fontId="4" fillId="0" borderId="30" xfId="0" applyFont="1" applyFill="1" applyBorder="1" applyAlignment="1" applyProtection="1">
      <alignment vertical="center"/>
      <protection locked="0"/>
    </xf>
    <xf numFmtId="0" fontId="4" fillId="0" borderId="0" xfId="0" applyFont="1" applyFill="1" applyAlignment="1" applyProtection="1">
      <alignment vertical="center" wrapText="1"/>
    </xf>
    <xf numFmtId="0" fontId="6" fillId="0" borderId="16"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0" xfId="0" applyFont="1" applyFill="1" applyAlignment="1" applyProtection="1">
      <alignment vertical="center"/>
    </xf>
    <xf numFmtId="0" fontId="6" fillId="0" borderId="25" xfId="0" applyFont="1" applyFill="1" applyBorder="1" applyAlignment="1" applyProtection="1">
      <alignment horizontal="center" vertical="center" shrinkToFit="1"/>
    </xf>
    <xf numFmtId="0" fontId="6" fillId="0" borderId="19" xfId="0" applyFont="1" applyFill="1" applyBorder="1" applyAlignment="1" applyProtection="1">
      <alignment horizontal="center" vertical="center" shrinkToFit="1"/>
    </xf>
    <xf numFmtId="0" fontId="6" fillId="0" borderId="26" xfId="0" applyFont="1" applyFill="1" applyBorder="1" applyAlignment="1" applyProtection="1">
      <alignment horizontal="center" vertical="center" shrinkToFit="1"/>
    </xf>
    <xf numFmtId="0" fontId="0" fillId="3" borderId="16" xfId="0" applyFont="1" applyFill="1" applyBorder="1" applyAlignment="1" applyProtection="1">
      <alignment horizontal="center" vertical="center"/>
      <protection locked="0"/>
    </xf>
    <xf numFmtId="0" fontId="0" fillId="3" borderId="17"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textRotation="255"/>
    </xf>
    <xf numFmtId="0" fontId="6" fillId="0" borderId="14"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31" xfId="0" applyFont="1" applyFill="1" applyBorder="1" applyAlignment="1" applyProtection="1">
      <alignment horizontal="center" vertical="center" shrinkToFit="1"/>
    </xf>
    <xf numFmtId="0" fontId="4" fillId="0" borderId="32" xfId="0" applyFont="1" applyFill="1" applyBorder="1" applyAlignment="1" applyProtection="1">
      <alignment horizontal="center" vertical="center"/>
      <protection locked="0"/>
    </xf>
    <xf numFmtId="0" fontId="4" fillId="0" borderId="33"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34" xfId="0" applyFont="1" applyFill="1" applyBorder="1" applyAlignment="1" applyProtection="1">
      <alignment vertical="center"/>
    </xf>
    <xf numFmtId="0" fontId="4" fillId="0" borderId="25"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26" xfId="0" applyFont="1" applyFill="1" applyBorder="1" applyAlignment="1" applyProtection="1">
      <alignment vertical="center"/>
    </xf>
    <xf numFmtId="0" fontId="4" fillId="0" borderId="33"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4" fillId="3" borderId="1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shrinkToFit="1"/>
      <protection locked="0"/>
    </xf>
    <xf numFmtId="0" fontId="0" fillId="3" borderId="19" xfId="0" applyFont="1" applyFill="1" applyBorder="1" applyAlignment="1" applyProtection="1">
      <alignment horizontal="center" vertical="center" shrinkToFit="1"/>
      <protection locked="0"/>
    </xf>
    <xf numFmtId="0" fontId="4" fillId="0" borderId="5" xfId="0" applyFont="1" applyFill="1" applyBorder="1" applyAlignment="1" applyProtection="1">
      <alignment vertical="center"/>
    </xf>
    <xf numFmtId="0" fontId="4" fillId="0" borderId="31" xfId="0" applyFont="1" applyFill="1" applyBorder="1" applyAlignment="1" applyProtection="1">
      <alignment vertical="center"/>
    </xf>
    <xf numFmtId="0" fontId="4" fillId="0" borderId="25" xfId="0" applyFont="1" applyFill="1" applyBorder="1" applyAlignment="1" applyProtection="1">
      <alignment horizontal="center" vertical="top"/>
    </xf>
    <xf numFmtId="0" fontId="4" fillId="0" borderId="19" xfId="0" applyFont="1" applyFill="1" applyBorder="1" applyAlignment="1" applyProtection="1">
      <alignment horizontal="center" vertical="top"/>
    </xf>
    <xf numFmtId="0" fontId="4" fillId="0" borderId="30"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0" fillId="3" borderId="2" xfId="0" applyFill="1" applyBorder="1" applyAlignment="1" applyProtection="1">
      <alignment vertical="center" wrapText="1"/>
      <protection locked="0"/>
    </xf>
    <xf numFmtId="0" fontId="0" fillId="3" borderId="35" xfId="0" applyFill="1" applyBorder="1" applyAlignment="1" applyProtection="1">
      <alignment vertical="center" wrapText="1"/>
      <protection locked="0"/>
    </xf>
    <xf numFmtId="0" fontId="0" fillId="3" borderId="52" xfId="0" applyFill="1" applyBorder="1" applyAlignment="1" applyProtection="1">
      <alignment vertical="center" wrapText="1"/>
      <protection locked="0"/>
    </xf>
    <xf numFmtId="0" fontId="33" fillId="3" borderId="2" xfId="28" applyFill="1" applyBorder="1" applyAlignment="1" applyProtection="1">
      <alignment vertical="center" wrapText="1"/>
      <protection locked="0"/>
    </xf>
    <xf numFmtId="0" fontId="12" fillId="3" borderId="35" xfId="0" applyFont="1" applyFill="1" applyBorder="1" applyAlignment="1" applyProtection="1">
      <alignment vertical="center" wrapText="1"/>
      <protection locked="0"/>
    </xf>
    <xf numFmtId="0" fontId="12" fillId="3" borderId="52" xfId="0" applyFont="1" applyFill="1" applyBorder="1" applyAlignment="1" applyProtection="1">
      <alignment vertical="center" wrapText="1"/>
      <protection locked="0"/>
    </xf>
    <xf numFmtId="0" fontId="0" fillId="3" borderId="46" xfId="0"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0" fontId="0" fillId="3" borderId="47" xfId="0" applyFill="1" applyBorder="1" applyAlignment="1" applyProtection="1">
      <alignment vertical="center" wrapText="1"/>
      <protection locked="0"/>
    </xf>
    <xf numFmtId="0" fontId="0" fillId="3" borderId="1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25"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0" fillId="3" borderId="35" xfId="0" applyFont="1" applyFill="1" applyBorder="1" applyAlignment="1" applyProtection="1">
      <alignment vertical="center"/>
      <protection locked="0"/>
    </xf>
    <xf numFmtId="0" fontId="0" fillId="3" borderId="36" xfId="0" applyFont="1" applyFill="1" applyBorder="1" applyAlignment="1" applyProtection="1">
      <alignment vertical="center"/>
      <protection locked="0"/>
    </xf>
    <xf numFmtId="0" fontId="4" fillId="0" borderId="14" xfId="0" applyFont="1" applyFill="1" applyBorder="1" applyAlignment="1" applyProtection="1">
      <alignment vertical="center"/>
    </xf>
    <xf numFmtId="0" fontId="0" fillId="3" borderId="37" xfId="0" applyFill="1" applyBorder="1" applyAlignment="1" applyProtection="1">
      <alignment vertical="center" wrapText="1"/>
      <protection locked="0"/>
    </xf>
    <xf numFmtId="0" fontId="4" fillId="0" borderId="0" xfId="0" applyFont="1" applyFill="1" applyAlignment="1" applyProtection="1">
      <alignment horizontal="right" vertical="center"/>
    </xf>
    <xf numFmtId="0" fontId="4" fillId="0" borderId="0" xfId="0" applyFont="1" applyFill="1" applyAlignment="1" applyProtection="1">
      <alignment horizontal="distributed" vertical="center"/>
    </xf>
    <xf numFmtId="0" fontId="4" fillId="0" borderId="10" xfId="0" applyFont="1" applyFill="1" applyBorder="1" applyAlignment="1" applyProtection="1">
      <alignment horizontal="center" vertical="center"/>
    </xf>
    <xf numFmtId="0" fontId="4" fillId="0" borderId="30" xfId="0" applyFont="1" applyFill="1" applyBorder="1" applyAlignment="1" applyProtection="1">
      <alignment horizontal="center" vertical="center" wrapText="1"/>
    </xf>
    <xf numFmtId="0" fontId="0" fillId="0" borderId="5" xfId="0" applyFont="1" applyBorder="1" applyAlignment="1" applyProtection="1">
      <alignment vertical="center"/>
    </xf>
    <xf numFmtId="0" fontId="0" fillId="0" borderId="31" xfId="0" applyFont="1" applyBorder="1" applyAlignment="1" applyProtection="1">
      <alignment vertical="center"/>
    </xf>
    <xf numFmtId="0" fontId="0" fillId="0" borderId="33" xfId="0" applyFont="1" applyBorder="1" applyAlignment="1" applyProtection="1">
      <alignment vertical="center"/>
    </xf>
    <xf numFmtId="0" fontId="0" fillId="0" borderId="0" xfId="0" applyFont="1" applyBorder="1" applyAlignment="1" applyProtection="1">
      <alignment vertical="center"/>
    </xf>
    <xf numFmtId="0" fontId="0" fillId="0" borderId="34" xfId="0" applyFont="1" applyBorder="1" applyAlignment="1" applyProtection="1">
      <alignment vertical="center"/>
    </xf>
    <xf numFmtId="0" fontId="0" fillId="0" borderId="25" xfId="0" applyFont="1" applyBorder="1" applyAlignment="1" applyProtection="1">
      <alignment vertical="center"/>
    </xf>
    <xf numFmtId="0" fontId="0" fillId="0" borderId="19" xfId="0" applyFont="1" applyBorder="1" applyAlignment="1" applyProtection="1">
      <alignment vertical="center"/>
    </xf>
    <xf numFmtId="0" fontId="0" fillId="0" borderId="26" xfId="0" applyFont="1" applyBorder="1" applyAlignment="1" applyProtection="1">
      <alignment vertical="center"/>
    </xf>
    <xf numFmtId="0" fontId="2" fillId="3" borderId="14" xfId="0" applyFont="1" applyFill="1" applyBorder="1" applyAlignment="1" applyProtection="1">
      <alignment vertical="center" wrapText="1"/>
      <protection locked="0"/>
    </xf>
    <xf numFmtId="0" fontId="2" fillId="3" borderId="5" xfId="0" applyFont="1" applyFill="1" applyBorder="1" applyAlignment="1" applyProtection="1">
      <alignment vertical="center" wrapText="1"/>
      <protection locked="0"/>
    </xf>
    <xf numFmtId="0" fontId="2" fillId="3" borderId="31" xfId="0" applyFont="1" applyFill="1" applyBorder="1" applyAlignment="1" applyProtection="1">
      <alignment vertical="center" wrapText="1"/>
      <protection locked="0"/>
    </xf>
    <xf numFmtId="0" fontId="2" fillId="3" borderId="25" xfId="0" applyFont="1" applyFill="1" applyBorder="1" applyAlignment="1" applyProtection="1">
      <alignment vertical="center" wrapText="1"/>
      <protection locked="0"/>
    </xf>
    <xf numFmtId="0" fontId="2" fillId="3" borderId="19" xfId="0" applyFont="1" applyFill="1" applyBorder="1" applyAlignment="1" applyProtection="1">
      <alignment vertical="center" wrapText="1"/>
      <protection locked="0"/>
    </xf>
    <xf numFmtId="0" fontId="2" fillId="3" borderId="26" xfId="0" applyFont="1" applyFill="1" applyBorder="1" applyAlignment="1" applyProtection="1">
      <alignment vertical="center" wrapText="1"/>
      <protection locked="0"/>
    </xf>
    <xf numFmtId="0" fontId="4" fillId="0" borderId="38" xfId="0" applyNumberFormat="1" applyFont="1" applyFill="1" applyBorder="1" applyAlignment="1" applyProtection="1">
      <alignment horizontal="center" vertical="center"/>
    </xf>
    <xf numFmtId="0" fontId="4" fillId="0" borderId="39" xfId="0" applyNumberFormat="1" applyFont="1" applyFill="1" applyBorder="1" applyAlignment="1" applyProtection="1">
      <alignment horizontal="center" vertical="center"/>
    </xf>
    <xf numFmtId="0" fontId="4" fillId="0" borderId="40"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horizontal="center" vertical="center"/>
    </xf>
    <xf numFmtId="38" fontId="0" fillId="2" borderId="14" xfId="45" applyFont="1" applyFill="1" applyBorder="1" applyAlignment="1" applyProtection="1">
      <alignment horizontal="center" vertical="center"/>
    </xf>
    <xf numFmtId="38" fontId="0" fillId="2" borderId="5" xfId="45" applyFont="1" applyFill="1" applyBorder="1" applyAlignment="1" applyProtection="1">
      <alignment horizontal="center" vertical="center"/>
    </xf>
    <xf numFmtId="38" fontId="0" fillId="2" borderId="33" xfId="45" applyFont="1" applyFill="1" applyBorder="1" applyAlignment="1" applyProtection="1">
      <alignment horizontal="center" vertical="center"/>
    </xf>
    <xf numFmtId="38" fontId="0" fillId="2" borderId="0" xfId="45" applyFont="1" applyFill="1" applyBorder="1" applyAlignment="1" applyProtection="1">
      <alignment horizontal="center" vertical="center"/>
    </xf>
    <xf numFmtId="38" fontId="0" fillId="2" borderId="25" xfId="45" applyFont="1" applyFill="1" applyBorder="1" applyAlignment="1" applyProtection="1">
      <alignment horizontal="center" vertical="center"/>
    </xf>
    <xf numFmtId="38" fontId="0" fillId="2" borderId="19" xfId="45" applyFont="1" applyFill="1" applyBorder="1" applyAlignment="1" applyProtection="1">
      <alignment horizontal="center" vertical="center"/>
    </xf>
    <xf numFmtId="0" fontId="6" fillId="5" borderId="14" xfId="0" applyNumberFormat="1" applyFont="1" applyFill="1" applyBorder="1" applyAlignment="1" applyProtection="1">
      <alignment vertical="center"/>
    </xf>
    <xf numFmtId="0" fontId="0" fillId="5" borderId="5" xfId="0" applyNumberFormat="1" applyFont="1" applyFill="1" applyBorder="1" applyAlignment="1" applyProtection="1">
      <alignment vertical="center"/>
    </xf>
    <xf numFmtId="0" fontId="0" fillId="5" borderId="31" xfId="0" applyNumberFormat="1" applyFont="1" applyFill="1" applyBorder="1" applyAlignment="1" applyProtection="1">
      <alignment vertical="center"/>
    </xf>
    <xf numFmtId="0" fontId="6" fillId="5" borderId="5" xfId="0" applyNumberFormat="1" applyFont="1" applyFill="1" applyBorder="1" applyAlignment="1" applyProtection="1">
      <alignment vertical="center"/>
    </xf>
    <xf numFmtId="0" fontId="6" fillId="5" borderId="31" xfId="0" applyNumberFormat="1" applyFont="1" applyFill="1" applyBorder="1" applyAlignment="1" applyProtection="1">
      <alignment vertical="center"/>
    </xf>
    <xf numFmtId="0" fontId="6" fillId="5" borderId="0" xfId="0" applyNumberFormat="1" applyFont="1" applyFill="1" applyBorder="1" applyAlignment="1" applyProtection="1">
      <alignment horizontal="center"/>
    </xf>
    <xf numFmtId="0" fontId="6" fillId="5" borderId="34" xfId="0" applyNumberFormat="1" applyFont="1" applyFill="1" applyBorder="1" applyAlignment="1" applyProtection="1">
      <alignment horizontal="center"/>
    </xf>
    <xf numFmtId="0" fontId="6" fillId="5" borderId="19" xfId="0" applyNumberFormat="1" applyFont="1" applyFill="1" applyBorder="1" applyAlignment="1" applyProtection="1">
      <alignment horizontal="center"/>
    </xf>
    <xf numFmtId="0" fontId="6" fillId="5" borderId="26" xfId="0" applyNumberFormat="1" applyFont="1" applyFill="1" applyBorder="1" applyAlignment="1" applyProtection="1">
      <alignment horizontal="center"/>
    </xf>
    <xf numFmtId="0" fontId="4" fillId="0" borderId="14" xfId="0" applyFont="1" applyFill="1" applyBorder="1" applyAlignment="1" applyProtection="1">
      <alignment horizontal="center"/>
    </xf>
    <xf numFmtId="0" fontId="4" fillId="0" borderId="5" xfId="0" applyFont="1" applyFill="1" applyBorder="1" applyAlignment="1" applyProtection="1">
      <alignment horizontal="center"/>
    </xf>
    <xf numFmtId="0" fontId="4" fillId="3" borderId="5" xfId="0" applyFont="1" applyFill="1" applyBorder="1" applyAlignment="1" applyProtection="1">
      <alignment vertical="center"/>
      <protection locked="0"/>
    </xf>
    <xf numFmtId="0" fontId="4" fillId="3" borderId="31" xfId="0" applyFont="1" applyFill="1" applyBorder="1" applyAlignment="1" applyProtection="1">
      <alignment vertical="center"/>
      <protection locked="0"/>
    </xf>
    <xf numFmtId="0" fontId="4" fillId="3" borderId="19" xfId="0" applyFont="1" applyFill="1" applyBorder="1" applyAlignment="1" applyProtection="1">
      <alignment vertical="center"/>
      <protection locked="0"/>
    </xf>
    <xf numFmtId="0" fontId="4" fillId="3" borderId="26" xfId="0" applyFont="1" applyFill="1" applyBorder="1" applyAlignment="1" applyProtection="1">
      <alignment vertical="center"/>
      <protection locked="0"/>
    </xf>
    <xf numFmtId="0" fontId="0" fillId="5" borderId="33" xfId="0" applyNumberFormat="1" applyFont="1" applyFill="1" applyBorder="1" applyAlignment="1" applyProtection="1">
      <alignment horizontal="center" vertical="center"/>
    </xf>
    <xf numFmtId="0" fontId="0" fillId="5" borderId="0" xfId="0" applyNumberFormat="1" applyFont="1" applyFill="1" applyBorder="1" applyAlignment="1" applyProtection="1">
      <alignment horizontal="center" vertical="center"/>
    </xf>
    <xf numFmtId="0" fontId="0" fillId="5" borderId="25" xfId="0" applyNumberFormat="1" applyFont="1" applyFill="1" applyBorder="1" applyAlignment="1" applyProtection="1">
      <alignment horizontal="center" vertical="center"/>
    </xf>
    <xf numFmtId="0" fontId="0" fillId="5" borderId="19" xfId="0" applyNumberFormat="1" applyFont="1" applyFill="1" applyBorder="1" applyAlignment="1" applyProtection="1">
      <alignment horizontal="center" vertical="center"/>
    </xf>
    <xf numFmtId="0" fontId="4" fillId="0" borderId="16"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4" fillId="0" borderId="31" xfId="0" applyNumberFormat="1" applyFont="1" applyFill="1" applyBorder="1" applyAlignment="1" applyProtection="1">
      <alignment horizontal="center" vertical="center"/>
    </xf>
    <xf numFmtId="0" fontId="4" fillId="0" borderId="45"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34" xfId="0" applyNumberFormat="1" applyFont="1" applyFill="1" applyBorder="1" applyAlignment="1" applyProtection="1">
      <alignment horizontal="center" vertical="center"/>
    </xf>
    <xf numFmtId="0" fontId="0" fillId="3" borderId="14" xfId="0" applyNumberFormat="1" applyFont="1" applyFill="1" applyBorder="1" applyAlignment="1" applyProtection="1">
      <alignment horizontal="center" vertical="center"/>
      <protection locked="0"/>
    </xf>
    <xf numFmtId="0" fontId="0" fillId="3" borderId="5" xfId="0" applyNumberFormat="1" applyFont="1" applyFill="1" applyBorder="1" applyAlignment="1" applyProtection="1">
      <alignment horizontal="center" vertical="center"/>
      <protection locked="0"/>
    </xf>
    <xf numFmtId="0" fontId="0" fillId="3" borderId="31" xfId="0" applyNumberFormat="1" applyFont="1" applyFill="1" applyBorder="1" applyAlignment="1" applyProtection="1">
      <alignment horizontal="center" vertical="center"/>
      <protection locked="0"/>
    </xf>
    <xf numFmtId="0" fontId="0" fillId="3" borderId="33" xfId="0" applyNumberFormat="1" applyFont="1" applyFill="1" applyBorder="1" applyAlignment="1" applyProtection="1">
      <alignment horizontal="center" vertical="center"/>
      <protection locked="0"/>
    </xf>
    <xf numFmtId="0" fontId="0" fillId="3" borderId="0" xfId="0" applyNumberFormat="1" applyFont="1" applyFill="1" applyBorder="1" applyAlignment="1" applyProtection="1">
      <alignment horizontal="center" vertical="center"/>
      <protection locked="0"/>
    </xf>
    <xf numFmtId="0" fontId="0" fillId="3" borderId="34" xfId="0" applyNumberFormat="1" applyFont="1" applyFill="1" applyBorder="1" applyAlignment="1" applyProtection="1">
      <alignment horizontal="center" vertical="center"/>
      <protection locked="0"/>
    </xf>
    <xf numFmtId="0" fontId="4" fillId="0" borderId="16"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center" vertical="center"/>
    </xf>
    <xf numFmtId="0" fontId="4" fillId="0" borderId="0" xfId="0" applyFont="1" applyFill="1" applyAlignment="1" applyProtection="1">
      <alignment horizontal="center" vertical="center"/>
    </xf>
    <xf numFmtId="0" fontId="4" fillId="0" borderId="19" xfId="0" applyFont="1" applyFill="1" applyBorder="1" applyAlignment="1" applyProtection="1">
      <alignment horizontal="distributed" vertical="center"/>
    </xf>
    <xf numFmtId="0" fontId="12" fillId="3" borderId="2" xfId="0" applyFont="1" applyFill="1" applyBorder="1" applyAlignment="1" applyProtection="1">
      <alignment vertical="center"/>
      <protection locked="0"/>
    </xf>
    <xf numFmtId="0" fontId="12" fillId="3" borderId="35" xfId="0" applyFont="1" applyFill="1" applyBorder="1" applyAlignment="1" applyProtection="1">
      <alignment vertical="center"/>
      <protection locked="0"/>
    </xf>
    <xf numFmtId="0" fontId="12" fillId="3" borderId="36" xfId="0" applyFont="1" applyFill="1" applyBorder="1" applyAlignment="1" applyProtection="1">
      <alignment vertical="center"/>
      <protection locked="0"/>
    </xf>
    <xf numFmtId="0" fontId="12" fillId="3" borderId="46" xfId="0" applyFont="1" applyFill="1" applyBorder="1" applyAlignment="1" applyProtection="1">
      <alignment vertical="center"/>
      <protection locked="0"/>
    </xf>
    <xf numFmtId="0" fontId="12" fillId="3" borderId="3" xfId="0" applyFont="1" applyFill="1" applyBorder="1" applyAlignment="1" applyProtection="1">
      <alignment vertical="center"/>
      <protection locked="0"/>
    </xf>
    <xf numFmtId="0" fontId="12" fillId="3" borderId="47" xfId="0" applyFont="1" applyFill="1" applyBorder="1" applyAlignment="1" applyProtection="1">
      <alignment vertical="center"/>
      <protection locked="0"/>
    </xf>
    <xf numFmtId="0" fontId="0" fillId="3" borderId="46" xfId="0" applyFont="1" applyFill="1" applyBorder="1" applyAlignment="1" applyProtection="1">
      <alignment vertical="center"/>
      <protection locked="0"/>
    </xf>
    <xf numFmtId="0" fontId="0" fillId="3" borderId="3" xfId="0" applyFont="1" applyFill="1" applyBorder="1" applyAlignment="1" applyProtection="1">
      <alignment vertical="center"/>
      <protection locked="0"/>
    </xf>
    <xf numFmtId="0" fontId="0" fillId="3" borderId="47" xfId="0" applyFont="1" applyFill="1" applyBorder="1" applyAlignment="1" applyProtection="1">
      <alignment vertical="center"/>
      <protection locked="0"/>
    </xf>
    <xf numFmtId="0" fontId="0" fillId="3" borderId="48" xfId="0" applyFont="1" applyFill="1" applyBorder="1" applyAlignment="1" applyProtection="1">
      <alignment vertical="center"/>
      <protection locked="0"/>
    </xf>
    <xf numFmtId="0" fontId="0" fillId="3" borderId="49" xfId="0" applyFont="1" applyFill="1" applyBorder="1" applyAlignment="1" applyProtection="1">
      <alignment vertical="center"/>
      <protection locked="0"/>
    </xf>
    <xf numFmtId="0" fontId="0" fillId="3" borderId="50" xfId="0" applyFont="1" applyFill="1" applyBorder="1" applyAlignment="1" applyProtection="1">
      <alignment vertical="center"/>
      <protection locked="0"/>
    </xf>
    <xf numFmtId="0" fontId="12" fillId="3" borderId="46" xfId="0" applyFont="1" applyFill="1" applyBorder="1" applyAlignment="1" applyProtection="1">
      <alignment vertical="center" wrapText="1"/>
      <protection locked="0"/>
    </xf>
    <xf numFmtId="0" fontId="12" fillId="3" borderId="3" xfId="0" applyFont="1" applyFill="1" applyBorder="1" applyAlignment="1" applyProtection="1">
      <alignment vertical="center" wrapText="1"/>
      <protection locked="0"/>
    </xf>
    <xf numFmtId="0" fontId="12" fillId="3" borderId="47" xfId="0" applyFont="1" applyFill="1" applyBorder="1" applyAlignment="1" applyProtection="1">
      <alignment vertical="center" wrapText="1"/>
      <protection locked="0"/>
    </xf>
    <xf numFmtId="0" fontId="12" fillId="3" borderId="48" xfId="0" applyFont="1" applyFill="1" applyBorder="1" applyAlignment="1" applyProtection="1">
      <alignment vertical="center" wrapText="1"/>
      <protection locked="0"/>
    </xf>
    <xf numFmtId="0" fontId="12" fillId="3" borderId="49" xfId="0" applyFont="1" applyFill="1" applyBorder="1" applyAlignment="1" applyProtection="1">
      <alignment vertical="center" wrapText="1"/>
      <protection locked="0"/>
    </xf>
    <xf numFmtId="0" fontId="12" fillId="3" borderId="50" xfId="0" applyFont="1" applyFill="1" applyBorder="1" applyAlignment="1" applyProtection="1">
      <alignment vertical="center" wrapText="1"/>
      <protection locked="0"/>
    </xf>
    <xf numFmtId="0" fontId="0" fillId="3" borderId="2" xfId="0" applyFont="1" applyFill="1" applyBorder="1" applyAlignment="1" applyProtection="1">
      <alignment horizontal="center" vertical="center"/>
      <protection locked="0"/>
    </xf>
    <xf numFmtId="0" fontId="0" fillId="3" borderId="36" xfId="0" applyFont="1" applyFill="1" applyBorder="1" applyAlignment="1" applyProtection="1">
      <alignment horizontal="center" vertical="center"/>
      <protection locked="0"/>
    </xf>
    <xf numFmtId="0" fontId="0" fillId="3" borderId="41" xfId="0" applyFill="1" applyBorder="1" applyAlignment="1" applyProtection="1">
      <alignment vertical="center" wrapText="1"/>
      <protection locked="0"/>
    </xf>
    <xf numFmtId="0" fontId="0" fillId="3" borderId="42" xfId="0" applyFill="1" applyBorder="1" applyAlignment="1" applyProtection="1">
      <alignment vertical="center" wrapText="1"/>
      <protection locked="0"/>
    </xf>
    <xf numFmtId="0" fontId="0" fillId="3" borderId="43" xfId="0" applyFill="1" applyBorder="1" applyAlignment="1" applyProtection="1">
      <alignment vertical="center" wrapText="1"/>
      <protection locked="0"/>
    </xf>
    <xf numFmtId="38" fontId="0" fillId="3" borderId="39" xfId="45" applyFont="1" applyFill="1" applyBorder="1" applyAlignment="1" applyProtection="1">
      <alignment horizontal="center" vertical="center"/>
      <protection locked="0"/>
    </xf>
    <xf numFmtId="38" fontId="0" fillId="3" borderId="25" xfId="45" applyFont="1" applyFill="1" applyBorder="1" applyAlignment="1" applyProtection="1">
      <alignment horizontal="center" vertical="center"/>
      <protection locked="0"/>
    </xf>
    <xf numFmtId="38" fontId="0" fillId="3" borderId="10" xfId="45" applyFont="1" applyFill="1" applyBorder="1" applyAlignment="1" applyProtection="1">
      <alignment horizontal="center" vertical="center"/>
      <protection locked="0"/>
    </xf>
    <xf numFmtId="38" fontId="0" fillId="3" borderId="14" xfId="45" applyFont="1" applyFill="1" applyBorder="1" applyAlignment="1" applyProtection="1">
      <alignment horizontal="center" vertical="center"/>
      <protection locked="0"/>
    </xf>
    <xf numFmtId="38" fontId="0" fillId="3" borderId="5" xfId="45" applyFont="1" applyFill="1" applyBorder="1" applyAlignment="1" applyProtection="1">
      <alignment horizontal="center" vertical="center"/>
      <protection locked="0"/>
    </xf>
    <xf numFmtId="38" fontId="0" fillId="3" borderId="33" xfId="45" applyFont="1" applyFill="1" applyBorder="1" applyAlignment="1" applyProtection="1">
      <alignment horizontal="center" vertical="center"/>
      <protection locked="0"/>
    </xf>
    <xf numFmtId="38" fontId="0" fillId="3" borderId="0" xfId="45"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xf>
    <xf numFmtId="0" fontId="4" fillId="3" borderId="16"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0" fontId="4" fillId="3" borderId="26"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xf>
    <xf numFmtId="0" fontId="0" fillId="3" borderId="46" xfId="0" applyFont="1" applyFill="1" applyBorder="1" applyAlignment="1" applyProtection="1">
      <alignment horizontal="center" vertical="center"/>
      <protection locked="0"/>
    </xf>
    <xf numFmtId="0" fontId="0" fillId="3" borderId="47" xfId="0" applyFont="1" applyFill="1" applyBorder="1" applyAlignment="1" applyProtection="1">
      <alignment horizontal="center" vertical="center"/>
      <protection locked="0"/>
    </xf>
    <xf numFmtId="0" fontId="0" fillId="3" borderId="48" xfId="0" applyFont="1" applyFill="1" applyBorder="1" applyAlignment="1" applyProtection="1">
      <alignment horizontal="center" vertical="center"/>
      <protection locked="0"/>
    </xf>
    <xf numFmtId="0" fontId="0" fillId="3" borderId="50" xfId="0" applyFont="1" applyFill="1" applyBorder="1" applyAlignment="1" applyProtection="1">
      <alignment horizontal="center" vertical="center"/>
      <protection locked="0"/>
    </xf>
    <xf numFmtId="38" fontId="0" fillId="5" borderId="33" xfId="45" applyFont="1" applyFill="1" applyBorder="1" applyAlignment="1" applyProtection="1">
      <alignment horizontal="center" vertical="center"/>
    </xf>
    <xf numFmtId="38" fontId="0" fillId="5" borderId="0" xfId="45" applyFont="1" applyFill="1" applyBorder="1" applyAlignment="1" applyProtection="1">
      <alignment horizontal="center" vertical="center"/>
    </xf>
    <xf numFmtId="38" fontId="0" fillId="5" borderId="25" xfId="45" applyFont="1" applyFill="1" applyBorder="1" applyAlignment="1" applyProtection="1">
      <alignment horizontal="center" vertical="center"/>
    </xf>
    <xf numFmtId="38" fontId="0" fillId="5" borderId="19" xfId="45"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6" fillId="0" borderId="14"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31" xfId="0" applyNumberFormat="1" applyFont="1" applyFill="1" applyBorder="1" applyAlignment="1" applyProtection="1">
      <alignment horizontal="center" vertical="center" wrapText="1"/>
    </xf>
    <xf numFmtId="0" fontId="6" fillId="0" borderId="33"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34" xfId="0" applyNumberFormat="1" applyFont="1" applyFill="1" applyBorder="1" applyAlignment="1" applyProtection="1">
      <alignment horizontal="center" vertical="center" wrapText="1"/>
    </xf>
    <xf numFmtId="0" fontId="6" fillId="0" borderId="25" xfId="0" applyNumberFormat="1" applyFont="1" applyFill="1" applyBorder="1" applyAlignment="1" applyProtection="1">
      <alignment horizontal="center" vertical="center" wrapText="1"/>
    </xf>
    <xf numFmtId="0" fontId="6" fillId="0" borderId="19" xfId="0" applyNumberFormat="1" applyFont="1" applyFill="1" applyBorder="1" applyAlignment="1" applyProtection="1">
      <alignment horizontal="center" vertical="center" wrapText="1"/>
    </xf>
    <xf numFmtId="0" fontId="6" fillId="0" borderId="26" xfId="0" applyNumberFormat="1" applyFont="1" applyFill="1" applyBorder="1" applyAlignment="1" applyProtection="1">
      <alignment horizontal="center" vertical="center" wrapText="1"/>
    </xf>
    <xf numFmtId="38" fontId="0" fillId="3" borderId="17" xfId="45" applyFont="1" applyFill="1" applyBorder="1" applyAlignment="1" applyProtection="1">
      <alignment horizontal="center" vertical="center"/>
      <protection locked="0"/>
    </xf>
    <xf numFmtId="38" fontId="0" fillId="3" borderId="19" xfId="45" applyFont="1" applyFill="1" applyBorder="1" applyAlignment="1" applyProtection="1">
      <alignment horizontal="center" vertical="center"/>
      <protection locked="0"/>
    </xf>
    <xf numFmtId="38" fontId="0" fillId="3" borderId="20" xfId="45" applyFont="1" applyFill="1" applyBorder="1" applyAlignment="1" applyProtection="1">
      <alignment horizontal="center" vertical="center"/>
      <protection locked="0"/>
    </xf>
    <xf numFmtId="0" fontId="4" fillId="0" borderId="19"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44" xfId="0" applyFont="1" applyFill="1" applyBorder="1" applyAlignment="1" applyProtection="1">
      <alignment horizontal="center" vertical="center" textRotation="255"/>
    </xf>
    <xf numFmtId="0" fontId="6" fillId="5" borderId="14" xfId="0" applyNumberFormat="1" applyFont="1" applyFill="1" applyBorder="1" applyAlignment="1" applyProtection="1">
      <alignment vertical="center" shrinkToFit="1"/>
    </xf>
    <xf numFmtId="0" fontId="6" fillId="5" borderId="5" xfId="0" applyNumberFormat="1" applyFont="1" applyFill="1" applyBorder="1" applyAlignment="1" applyProtection="1">
      <alignment vertical="center" shrinkToFit="1"/>
    </xf>
    <xf numFmtId="0" fontId="6" fillId="5" borderId="31" xfId="0" applyNumberFormat="1" applyFont="1" applyFill="1" applyBorder="1" applyAlignment="1" applyProtection="1">
      <alignment vertical="center" shrinkToFit="1"/>
    </xf>
    <xf numFmtId="0" fontId="27" fillId="3" borderId="14" xfId="0" applyFont="1" applyFill="1" applyBorder="1" applyAlignment="1" applyProtection="1">
      <alignment horizontal="center" vertical="center" wrapText="1"/>
      <protection locked="0"/>
    </xf>
    <xf numFmtId="0" fontId="27" fillId="3" borderId="5" xfId="0" applyFont="1" applyFill="1" applyBorder="1" applyAlignment="1" applyProtection="1">
      <alignment horizontal="center" vertical="center" wrapText="1"/>
      <protection locked="0"/>
    </xf>
    <xf numFmtId="0" fontId="27" fillId="3" borderId="31" xfId="0" applyFont="1" applyFill="1" applyBorder="1" applyAlignment="1" applyProtection="1">
      <alignment horizontal="center" vertical="center" wrapText="1"/>
      <protection locked="0"/>
    </xf>
    <xf numFmtId="0" fontId="27" fillId="3" borderId="25" xfId="0" applyFont="1" applyFill="1" applyBorder="1" applyAlignment="1" applyProtection="1">
      <alignment horizontal="center" vertical="center" wrapText="1"/>
      <protection locked="0"/>
    </xf>
    <xf numFmtId="0" fontId="27" fillId="3" borderId="19" xfId="0" applyFont="1" applyFill="1" applyBorder="1" applyAlignment="1" applyProtection="1">
      <alignment horizontal="center" vertical="center" wrapText="1"/>
      <protection locked="0"/>
    </xf>
    <xf numFmtId="0" fontId="27" fillId="3" borderId="26" xfId="0" applyFont="1" applyFill="1" applyBorder="1" applyAlignment="1" applyProtection="1">
      <alignment horizontal="center" vertical="center" wrapText="1"/>
      <protection locked="0"/>
    </xf>
    <xf numFmtId="0" fontId="27" fillId="3" borderId="14" xfId="0" applyFont="1" applyFill="1" applyBorder="1" applyAlignment="1" applyProtection="1">
      <alignment horizontal="center" vertical="top" textRotation="255" wrapText="1"/>
      <protection locked="0"/>
    </xf>
    <xf numFmtId="0" fontId="27" fillId="3" borderId="5" xfId="0" applyFont="1" applyFill="1" applyBorder="1" applyAlignment="1" applyProtection="1">
      <alignment horizontal="center" vertical="top" textRotation="255" wrapText="1"/>
      <protection locked="0"/>
    </xf>
    <xf numFmtId="0" fontId="27" fillId="3" borderId="31" xfId="0" applyFont="1" applyFill="1" applyBorder="1" applyAlignment="1" applyProtection="1">
      <alignment horizontal="center" vertical="top" textRotation="255" wrapText="1"/>
      <protection locked="0"/>
    </xf>
    <xf numFmtId="0" fontId="27" fillId="3" borderId="33" xfId="0" applyFont="1" applyFill="1" applyBorder="1" applyAlignment="1" applyProtection="1">
      <alignment horizontal="center" vertical="top" textRotation="255" wrapText="1"/>
      <protection locked="0"/>
    </xf>
    <xf numFmtId="0" fontId="27" fillId="3" borderId="0" xfId="0" applyFont="1" applyFill="1" applyAlignment="1" applyProtection="1">
      <alignment horizontal="center" vertical="top" textRotation="255" wrapText="1"/>
      <protection locked="0"/>
    </xf>
    <xf numFmtId="0" fontId="27" fillId="3" borderId="34" xfId="0" applyFont="1" applyFill="1" applyBorder="1" applyAlignment="1" applyProtection="1">
      <alignment horizontal="center" vertical="top" textRotation="255" wrapText="1"/>
      <protection locked="0"/>
    </xf>
    <xf numFmtId="0" fontId="27" fillId="3" borderId="25" xfId="0" applyFont="1" applyFill="1" applyBorder="1" applyAlignment="1" applyProtection="1">
      <alignment horizontal="center" vertical="top" textRotation="255" wrapText="1"/>
      <protection locked="0"/>
    </xf>
    <xf numFmtId="0" fontId="27" fillId="3" borderId="19" xfId="0" applyFont="1" applyFill="1" applyBorder="1" applyAlignment="1" applyProtection="1">
      <alignment horizontal="center" vertical="top" textRotation="255" wrapText="1"/>
      <protection locked="0"/>
    </xf>
    <xf numFmtId="0" fontId="27" fillId="3" borderId="26" xfId="0" applyFont="1" applyFill="1" applyBorder="1" applyAlignment="1" applyProtection="1">
      <alignment horizontal="center" vertical="top" textRotation="255" wrapText="1"/>
      <protection locked="0"/>
    </xf>
    <xf numFmtId="0" fontId="27" fillId="3" borderId="14" xfId="0" applyFont="1" applyFill="1" applyBorder="1" applyAlignment="1" applyProtection="1">
      <alignment vertical="center" wrapText="1"/>
      <protection locked="0"/>
    </xf>
    <xf numFmtId="0" fontId="27" fillId="3" borderId="5" xfId="0" applyFont="1" applyFill="1" applyBorder="1" applyAlignment="1" applyProtection="1">
      <alignment vertical="center" wrapText="1"/>
      <protection locked="0"/>
    </xf>
    <xf numFmtId="0" fontId="27" fillId="3" borderId="31" xfId="0" applyFont="1" applyFill="1" applyBorder="1" applyAlignment="1" applyProtection="1">
      <alignment vertical="center" wrapText="1"/>
      <protection locked="0"/>
    </xf>
    <xf numFmtId="0" fontId="27" fillId="3" borderId="25" xfId="0" applyFont="1" applyFill="1" applyBorder="1" applyAlignment="1" applyProtection="1">
      <alignment vertical="center" wrapText="1"/>
      <protection locked="0"/>
    </xf>
    <xf numFmtId="0" fontId="27" fillId="3" borderId="19" xfId="0" applyFont="1" applyFill="1" applyBorder="1" applyAlignment="1" applyProtection="1">
      <alignment vertical="center" wrapText="1"/>
      <protection locked="0"/>
    </xf>
    <xf numFmtId="0" fontId="27" fillId="3" borderId="26" xfId="0" applyFont="1" applyFill="1" applyBorder="1" applyAlignment="1" applyProtection="1">
      <alignment vertical="center" wrapText="1"/>
      <protection locked="0"/>
    </xf>
    <xf numFmtId="0" fontId="0" fillId="0" borderId="19"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5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vertical="center"/>
    </xf>
    <xf numFmtId="0" fontId="27" fillId="3" borderId="31" xfId="0" applyFont="1" applyFill="1" applyBorder="1" applyAlignment="1" applyProtection="1">
      <alignment horizontal="center" vertical="top"/>
      <protection locked="0"/>
    </xf>
    <xf numFmtId="0" fontId="27" fillId="3" borderId="33" xfId="0" applyFont="1" applyFill="1" applyBorder="1" applyAlignment="1" applyProtection="1">
      <alignment horizontal="center" vertical="top"/>
      <protection locked="0"/>
    </xf>
    <xf numFmtId="0" fontId="27" fillId="3" borderId="0" xfId="0" applyFont="1" applyFill="1" applyAlignment="1" applyProtection="1">
      <alignment horizontal="center" vertical="top"/>
      <protection locked="0"/>
    </xf>
    <xf numFmtId="0" fontId="27" fillId="3" borderId="34" xfId="0" applyFont="1" applyFill="1" applyBorder="1" applyAlignment="1" applyProtection="1">
      <alignment horizontal="center" vertical="top"/>
      <protection locked="0"/>
    </xf>
    <xf numFmtId="0" fontId="27" fillId="3" borderId="25" xfId="0" applyFont="1" applyFill="1" applyBorder="1" applyAlignment="1" applyProtection="1">
      <alignment horizontal="center" vertical="top"/>
      <protection locked="0"/>
    </xf>
    <xf numFmtId="0" fontId="27" fillId="3" borderId="19" xfId="0" applyFont="1" applyFill="1" applyBorder="1" applyAlignment="1" applyProtection="1">
      <alignment horizontal="center" vertical="top"/>
      <protection locked="0"/>
    </xf>
    <xf numFmtId="0" fontId="27" fillId="3" borderId="26" xfId="0" applyFont="1" applyFill="1" applyBorder="1" applyAlignment="1" applyProtection="1">
      <alignment horizontal="center" vertical="top"/>
      <protection locked="0"/>
    </xf>
    <xf numFmtId="0" fontId="0" fillId="3" borderId="30" xfId="0" applyFill="1" applyBorder="1" applyAlignment="1" applyProtection="1">
      <alignment vertical="center" wrapText="1"/>
      <protection locked="0"/>
    </xf>
    <xf numFmtId="0" fontId="27" fillId="0" borderId="5" xfId="0" applyFont="1" applyBorder="1" applyProtection="1">
      <alignment vertical="center"/>
      <protection locked="0"/>
    </xf>
    <xf numFmtId="0" fontId="27" fillId="0" borderId="31" xfId="0" applyFont="1" applyBorder="1" applyProtection="1">
      <alignment vertical="center"/>
      <protection locked="0"/>
    </xf>
    <xf numFmtId="0" fontId="27" fillId="0" borderId="25" xfId="0" applyFont="1" applyBorder="1" applyProtection="1">
      <alignment vertical="center"/>
      <protection locked="0"/>
    </xf>
    <xf numFmtId="0" fontId="27" fillId="0" borderId="19" xfId="0" applyFont="1" applyBorder="1" applyProtection="1">
      <alignment vertical="center"/>
      <protection locked="0"/>
    </xf>
    <xf numFmtId="0" fontId="27" fillId="0" borderId="26" xfId="0" applyFont="1" applyBorder="1" applyProtection="1">
      <alignment vertical="center"/>
      <protection locked="0"/>
    </xf>
    <xf numFmtId="0" fontId="0" fillId="3" borderId="30" xfId="0" applyFill="1" applyBorder="1" applyAlignment="1" applyProtection="1">
      <alignment horizontal="center" vertical="center" wrapText="1"/>
      <protection locked="0"/>
    </xf>
    <xf numFmtId="0" fontId="4" fillId="0" borderId="3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0" fillId="3" borderId="53" xfId="0" applyNumberFormat="1" applyFill="1" applyBorder="1" applyAlignment="1" applyProtection="1">
      <alignment horizontal="center" vertical="center" shrinkToFit="1"/>
      <protection locked="0"/>
    </xf>
    <xf numFmtId="0" fontId="0" fillId="3" borderId="31" xfId="0" applyNumberFormat="1" applyFill="1" applyBorder="1" applyAlignment="1" applyProtection="1">
      <alignment horizontal="center" vertical="center" shrinkToFit="1"/>
      <protection locked="0"/>
    </xf>
    <xf numFmtId="0" fontId="0" fillId="3" borderId="54" xfId="0" applyNumberFormat="1" applyFill="1" applyBorder="1" applyAlignment="1" applyProtection="1">
      <alignment horizontal="center" vertical="center" shrinkToFit="1"/>
      <protection locked="0"/>
    </xf>
    <xf numFmtId="0" fontId="0" fillId="3" borderId="34" xfId="0" applyNumberFormat="1" applyFill="1" applyBorder="1" applyAlignment="1" applyProtection="1">
      <alignment horizontal="center" vertical="center" shrinkToFit="1"/>
      <protection locked="0"/>
    </xf>
    <xf numFmtId="0" fontId="0" fillId="3" borderId="55" xfId="0" applyNumberFormat="1" applyFill="1" applyBorder="1" applyAlignment="1" applyProtection="1">
      <alignment horizontal="center" vertical="center" shrinkToFit="1"/>
      <protection locked="0"/>
    </xf>
    <xf numFmtId="0" fontId="0" fillId="3" borderId="26" xfId="0" applyNumberFormat="1" applyFill="1" applyBorder="1" applyAlignment="1" applyProtection="1">
      <alignment horizontal="center" vertical="center" shrinkToFit="1"/>
      <protection locked="0"/>
    </xf>
    <xf numFmtId="0" fontId="0" fillId="3" borderId="14" xfId="0" applyNumberFormat="1" applyFill="1" applyBorder="1" applyAlignment="1" applyProtection="1">
      <alignment horizontal="center" vertical="center" shrinkToFit="1"/>
      <protection locked="0"/>
    </xf>
    <xf numFmtId="0" fontId="0" fillId="3" borderId="5" xfId="0" applyNumberFormat="1" applyFill="1" applyBorder="1" applyAlignment="1" applyProtection="1">
      <alignment horizontal="center" vertical="center" shrinkToFit="1"/>
      <protection locked="0"/>
    </xf>
    <xf numFmtId="0" fontId="0" fillId="3" borderId="33" xfId="0" applyNumberFormat="1" applyFill="1" applyBorder="1" applyAlignment="1" applyProtection="1">
      <alignment horizontal="center" vertical="center" shrinkToFit="1"/>
      <protection locked="0"/>
    </xf>
    <xf numFmtId="0" fontId="0" fillId="3" borderId="0" xfId="0" applyNumberFormat="1" applyFill="1" applyAlignment="1" applyProtection="1">
      <alignment horizontal="center" vertical="center" shrinkToFit="1"/>
      <protection locked="0"/>
    </xf>
    <xf numFmtId="0" fontId="0" fillId="3" borderId="25" xfId="0" applyNumberFormat="1" applyFill="1" applyBorder="1" applyAlignment="1" applyProtection="1">
      <alignment horizontal="center" vertical="center" shrinkToFit="1"/>
      <protection locked="0"/>
    </xf>
    <xf numFmtId="0" fontId="0" fillId="3" borderId="19" xfId="0" applyNumberFormat="1" applyFill="1" applyBorder="1" applyAlignment="1" applyProtection="1">
      <alignment horizontal="center" vertical="center" shrinkToFit="1"/>
      <protection locked="0"/>
    </xf>
    <xf numFmtId="0" fontId="0" fillId="0" borderId="53" xfId="0" applyNumberFormat="1" applyFont="1" applyFill="1" applyBorder="1" applyAlignment="1">
      <alignment horizontal="center" vertical="center"/>
    </xf>
    <xf numFmtId="0" fontId="0" fillId="0" borderId="54" xfId="0" applyNumberFormat="1" applyFont="1" applyFill="1" applyBorder="1" applyAlignment="1">
      <alignment horizontal="center" vertical="center"/>
    </xf>
    <xf numFmtId="0" fontId="0" fillId="0" borderId="55" xfId="0" applyNumberFormat="1"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0" fillId="0" borderId="14" xfId="45" applyNumberFormat="1" applyFont="1" applyFill="1" applyBorder="1" applyAlignment="1">
      <alignment horizontal="center" vertical="center"/>
    </xf>
    <xf numFmtId="0" fontId="0" fillId="0" borderId="5" xfId="45" applyNumberFormat="1" applyFont="1" applyFill="1" applyBorder="1" applyAlignment="1">
      <alignment horizontal="center" vertical="center"/>
    </xf>
    <xf numFmtId="0" fontId="0" fillId="0" borderId="33" xfId="45" applyNumberFormat="1" applyFont="1" applyFill="1" applyBorder="1" applyAlignment="1">
      <alignment horizontal="center" vertical="center"/>
    </xf>
    <xf numFmtId="0" fontId="0" fillId="0" borderId="0" xfId="45" applyNumberFormat="1" applyFont="1" applyFill="1" applyBorder="1" applyAlignment="1">
      <alignment horizontal="center" vertical="center"/>
    </xf>
    <xf numFmtId="0" fontId="0" fillId="0" borderId="25" xfId="45" applyNumberFormat="1" applyFont="1" applyFill="1" applyBorder="1" applyAlignment="1">
      <alignment horizontal="center" vertical="center"/>
    </xf>
    <xf numFmtId="0" fontId="0" fillId="0" borderId="19" xfId="45" applyNumberFormat="1" applyFont="1" applyFill="1" applyBorder="1" applyAlignment="1">
      <alignment horizontal="center" vertical="center"/>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0" fillId="0" borderId="31" xfId="0" applyNumberFormat="1" applyFont="1" applyFill="1" applyBorder="1" applyAlignment="1">
      <alignment horizontal="center" vertical="center"/>
    </xf>
    <xf numFmtId="0" fontId="0" fillId="0" borderId="34"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3" borderId="14" xfId="45" applyNumberFormat="1" applyFont="1" applyFill="1" applyBorder="1" applyAlignment="1" applyProtection="1">
      <alignment horizontal="center" vertical="center" shrinkToFit="1"/>
      <protection locked="0"/>
    </xf>
    <xf numFmtId="0" fontId="0" fillId="3" borderId="5" xfId="45" applyNumberFormat="1" applyFont="1" applyFill="1" applyBorder="1" applyAlignment="1" applyProtection="1">
      <alignment horizontal="center" vertical="center" shrinkToFit="1"/>
      <protection locked="0"/>
    </xf>
    <xf numFmtId="0" fontId="0" fillId="3" borderId="33" xfId="45" applyNumberFormat="1" applyFont="1" applyFill="1" applyBorder="1" applyAlignment="1" applyProtection="1">
      <alignment horizontal="center" vertical="center" shrinkToFit="1"/>
      <protection locked="0"/>
    </xf>
    <xf numFmtId="0" fontId="0" fillId="3" borderId="0" xfId="45" applyNumberFormat="1" applyFont="1" applyFill="1" applyAlignment="1" applyProtection="1">
      <alignment horizontal="center" vertical="center" shrinkToFit="1"/>
      <protection locked="0"/>
    </xf>
    <xf numFmtId="0" fontId="0" fillId="3" borderId="25" xfId="45" applyNumberFormat="1" applyFont="1" applyFill="1" applyBorder="1" applyAlignment="1" applyProtection="1">
      <alignment horizontal="center" vertical="center" shrinkToFit="1"/>
      <protection locked="0"/>
    </xf>
    <xf numFmtId="0" fontId="0" fillId="3" borderId="19" xfId="45" applyNumberFormat="1" applyFont="1" applyFill="1" applyBorder="1" applyAlignment="1" applyProtection="1">
      <alignment horizontal="center" vertical="center" shrinkToFit="1"/>
      <protection locked="0"/>
    </xf>
    <xf numFmtId="0" fontId="0" fillId="3" borderId="15" xfId="45" applyNumberFormat="1" applyFont="1" applyFill="1" applyBorder="1" applyAlignment="1" applyProtection="1">
      <alignment horizontal="center" vertical="center" shrinkToFit="1"/>
      <protection locked="0"/>
    </xf>
    <xf numFmtId="0" fontId="0" fillId="3" borderId="59" xfId="45" applyNumberFormat="1" applyFont="1" applyFill="1" applyBorder="1" applyAlignment="1" applyProtection="1">
      <alignment horizontal="center" vertical="center" shrinkToFit="1"/>
      <protection locked="0"/>
    </xf>
    <xf numFmtId="0" fontId="0" fillId="3" borderId="60" xfId="45" applyNumberFormat="1" applyFont="1" applyFill="1" applyBorder="1" applyAlignment="1" applyProtection="1">
      <alignment horizontal="center" vertical="center" shrinkToFit="1"/>
      <protection locked="0"/>
    </xf>
    <xf numFmtId="0" fontId="0" fillId="3" borderId="46" xfId="0" applyFill="1" applyBorder="1" applyAlignment="1" applyProtection="1">
      <alignment vertical="top" wrapText="1"/>
      <protection locked="0"/>
    </xf>
    <xf numFmtId="0" fontId="0" fillId="3" borderId="3" xfId="0" applyFill="1" applyBorder="1" applyAlignment="1" applyProtection="1">
      <alignment vertical="top"/>
      <protection locked="0"/>
    </xf>
    <xf numFmtId="0" fontId="0" fillId="3" borderId="47" xfId="0" applyFill="1" applyBorder="1" applyAlignment="1" applyProtection="1">
      <alignment vertical="top"/>
      <protection locked="0"/>
    </xf>
    <xf numFmtId="0" fontId="0" fillId="3" borderId="45" xfId="0" applyFill="1" applyBorder="1" applyAlignment="1" applyProtection="1">
      <alignment vertical="top"/>
      <protection locked="0"/>
    </xf>
    <xf numFmtId="0" fontId="0" fillId="3" borderId="0" xfId="0" applyFill="1" applyAlignment="1" applyProtection="1">
      <alignment vertical="top"/>
      <protection locked="0"/>
    </xf>
    <xf numFmtId="0" fontId="0" fillId="3" borderId="51" xfId="0" applyFill="1" applyBorder="1" applyAlignment="1" applyProtection="1">
      <alignment vertical="top"/>
      <protection locked="0"/>
    </xf>
    <xf numFmtId="0" fontId="0" fillId="3" borderId="48" xfId="0" applyFill="1" applyBorder="1" applyAlignment="1" applyProtection="1">
      <alignment vertical="top"/>
      <protection locked="0"/>
    </xf>
    <xf numFmtId="0" fontId="0" fillId="3" borderId="49" xfId="0" applyFill="1" applyBorder="1" applyAlignment="1" applyProtection="1">
      <alignment vertical="top"/>
      <protection locked="0"/>
    </xf>
    <xf numFmtId="0" fontId="0" fillId="3" borderId="50" xfId="0" applyFill="1" applyBorder="1" applyAlignment="1" applyProtection="1">
      <alignment vertical="top"/>
      <protection locked="0"/>
    </xf>
    <xf numFmtId="0" fontId="0" fillId="3" borderId="46" xfId="0" applyFill="1" applyBorder="1" applyProtection="1">
      <alignment vertical="center"/>
      <protection locked="0"/>
    </xf>
    <xf numFmtId="0" fontId="0" fillId="3" borderId="3" xfId="0" applyFill="1" applyBorder="1" applyProtection="1">
      <alignment vertical="center"/>
      <protection locked="0"/>
    </xf>
    <xf numFmtId="0" fontId="0" fillId="3" borderId="47" xfId="0" applyFill="1" applyBorder="1" applyProtection="1">
      <alignment vertical="center"/>
      <protection locked="0"/>
    </xf>
    <xf numFmtId="0" fontId="0" fillId="3" borderId="45" xfId="0" applyFill="1" applyBorder="1" applyProtection="1">
      <alignment vertical="center"/>
      <protection locked="0"/>
    </xf>
    <xf numFmtId="0" fontId="0" fillId="3" borderId="0" xfId="0" applyFill="1" applyProtection="1">
      <alignment vertical="center"/>
      <protection locked="0"/>
    </xf>
    <xf numFmtId="0" fontId="0" fillId="3" borderId="51" xfId="0" applyFill="1" applyBorder="1" applyProtection="1">
      <alignment vertical="center"/>
      <protection locked="0"/>
    </xf>
    <xf numFmtId="0" fontId="0" fillId="3" borderId="48" xfId="0" applyFill="1" applyBorder="1" applyProtection="1">
      <alignment vertical="center"/>
      <protection locked="0"/>
    </xf>
    <xf numFmtId="0" fontId="0" fillId="3" borderId="49" xfId="0" applyFill="1" applyBorder="1" applyProtection="1">
      <alignment vertical="center"/>
      <protection locked="0"/>
    </xf>
    <xf numFmtId="0" fontId="0" fillId="3" borderId="50" xfId="0" applyFill="1" applyBorder="1" applyProtection="1">
      <alignment vertical="center"/>
      <protection locked="0"/>
    </xf>
    <xf numFmtId="0" fontId="0" fillId="3" borderId="0" xfId="45" applyNumberFormat="1" applyFont="1" applyFill="1" applyBorder="1" applyAlignment="1" applyProtection="1">
      <alignment horizontal="center" vertical="center" shrinkToFit="1"/>
      <protection locked="0"/>
    </xf>
    <xf numFmtId="0" fontId="0" fillId="3" borderId="30" xfId="0" applyNumberFormat="1" applyFont="1" applyFill="1" applyBorder="1" applyAlignment="1" applyProtection="1">
      <alignment vertical="center" wrapText="1"/>
      <protection locked="0"/>
    </xf>
    <xf numFmtId="0" fontId="0" fillId="3" borderId="53" xfId="0" applyNumberFormat="1" applyFont="1" applyFill="1" applyBorder="1" applyAlignment="1" applyProtection="1">
      <alignment horizontal="center" vertical="center" shrinkToFit="1"/>
      <protection locked="0"/>
    </xf>
    <xf numFmtId="0" fontId="0" fillId="3" borderId="31" xfId="0" applyNumberFormat="1" applyFont="1" applyFill="1" applyBorder="1" applyAlignment="1" applyProtection="1">
      <alignment horizontal="center" vertical="center" shrinkToFit="1"/>
      <protection locked="0"/>
    </xf>
    <xf numFmtId="0" fontId="0" fillId="3" borderId="54" xfId="0" applyNumberFormat="1" applyFont="1" applyFill="1" applyBorder="1" applyAlignment="1" applyProtection="1">
      <alignment horizontal="center" vertical="center" shrinkToFit="1"/>
      <protection locked="0"/>
    </xf>
    <xf numFmtId="0" fontId="0" fillId="3" borderId="34" xfId="0" applyNumberFormat="1" applyFont="1" applyFill="1" applyBorder="1" applyAlignment="1" applyProtection="1">
      <alignment horizontal="center" vertical="center" shrinkToFit="1"/>
      <protection locked="0"/>
    </xf>
    <xf numFmtId="0" fontId="0" fillId="3" borderId="55" xfId="0" applyNumberFormat="1" applyFont="1" applyFill="1" applyBorder="1" applyAlignment="1" applyProtection="1">
      <alignment horizontal="center" vertical="center" shrinkToFit="1"/>
      <protection locked="0"/>
    </xf>
    <xf numFmtId="0" fontId="0" fillId="3" borderId="26" xfId="0" applyNumberFormat="1" applyFont="1" applyFill="1" applyBorder="1" applyAlignment="1" applyProtection="1">
      <alignment horizontal="center" vertical="center" shrinkToFit="1"/>
      <protection locked="0"/>
    </xf>
    <xf numFmtId="0" fontId="0" fillId="3" borderId="30" xfId="0" applyNumberFormat="1" applyFont="1" applyFill="1" applyBorder="1" applyAlignment="1" applyProtection="1">
      <alignment horizontal="center" vertical="center" wrapText="1"/>
      <protection locked="0"/>
    </xf>
    <xf numFmtId="0" fontId="4" fillId="0" borderId="0" xfId="0" applyFont="1" applyAlignment="1">
      <alignment vertical="center"/>
    </xf>
    <xf numFmtId="0" fontId="4" fillId="0" borderId="19" xfId="0" applyFont="1" applyBorder="1" applyAlignment="1">
      <alignment vertical="center"/>
    </xf>
    <xf numFmtId="0" fontId="0" fillId="3" borderId="14" xfId="0" applyNumberFormat="1" applyFont="1" applyFill="1" applyBorder="1" applyAlignment="1" applyProtection="1">
      <alignment horizontal="center" vertical="center" shrinkToFit="1"/>
      <protection locked="0"/>
    </xf>
    <xf numFmtId="0" fontId="0" fillId="3" borderId="5" xfId="0" applyNumberFormat="1" applyFont="1" applyFill="1" applyBorder="1" applyAlignment="1" applyProtection="1">
      <alignment horizontal="center" vertical="center" shrinkToFit="1"/>
      <protection locked="0"/>
    </xf>
    <xf numFmtId="0" fontId="0" fillId="3" borderId="33" xfId="0" applyNumberFormat="1" applyFont="1" applyFill="1" applyBorder="1" applyAlignment="1" applyProtection="1">
      <alignment horizontal="center" vertical="center" shrinkToFit="1"/>
      <protection locked="0"/>
    </xf>
    <xf numFmtId="0" fontId="0" fillId="3" borderId="0" xfId="0" applyNumberFormat="1" applyFont="1" applyFill="1" applyBorder="1" applyAlignment="1" applyProtection="1">
      <alignment horizontal="center" vertical="center" shrinkToFit="1"/>
      <protection locked="0"/>
    </xf>
    <xf numFmtId="0" fontId="0" fillId="3" borderId="25" xfId="0" applyNumberFormat="1" applyFont="1" applyFill="1" applyBorder="1" applyAlignment="1" applyProtection="1">
      <alignment horizontal="center" vertical="center" shrinkToFit="1"/>
      <protection locked="0"/>
    </xf>
    <xf numFmtId="0" fontId="0" fillId="3" borderId="19" xfId="0" applyNumberFormat="1" applyFont="1" applyFill="1" applyBorder="1" applyAlignment="1" applyProtection="1">
      <alignment horizontal="center" vertical="center" shrinkToFit="1"/>
      <protection locked="0"/>
    </xf>
    <xf numFmtId="0" fontId="4" fillId="0" borderId="0" xfId="0" applyFont="1" applyFill="1" applyBorder="1" applyAlignment="1">
      <alignment vertical="center" wrapText="1"/>
    </xf>
    <xf numFmtId="0" fontId="4" fillId="0" borderId="30" xfId="0" applyFont="1" applyFill="1" applyBorder="1" applyAlignment="1">
      <alignment horizontal="center" vertical="center"/>
    </xf>
    <xf numFmtId="0" fontId="4" fillId="0" borderId="49" xfId="0" applyFont="1" applyFill="1" applyBorder="1" applyAlignment="1">
      <alignment vertical="center"/>
    </xf>
    <xf numFmtId="0" fontId="0" fillId="3" borderId="14" xfId="0" applyFill="1" applyBorder="1" applyAlignment="1" applyProtection="1">
      <alignment vertical="center" wrapText="1"/>
      <protection locked="0"/>
    </xf>
    <xf numFmtId="0" fontId="0" fillId="3" borderId="5" xfId="0" applyFill="1" applyBorder="1" applyAlignment="1" applyProtection="1">
      <alignment vertical="center" wrapText="1"/>
      <protection locked="0"/>
    </xf>
    <xf numFmtId="0" fontId="0" fillId="3" borderId="31" xfId="0" applyFill="1" applyBorder="1" applyAlignment="1" applyProtection="1">
      <alignment vertical="center" wrapText="1"/>
      <protection locked="0"/>
    </xf>
    <xf numFmtId="0" fontId="0" fillId="3" borderId="33" xfId="0" applyFill="1" applyBorder="1" applyAlignment="1" applyProtection="1">
      <alignment vertical="center" wrapText="1"/>
      <protection locked="0"/>
    </xf>
    <xf numFmtId="0" fontId="0" fillId="3" borderId="0" xfId="0" applyFill="1" applyAlignment="1" applyProtection="1">
      <alignment vertical="center" wrapText="1"/>
      <protection locked="0"/>
    </xf>
    <xf numFmtId="0" fontId="0" fillId="3" borderId="34" xfId="0" applyFill="1" applyBorder="1" applyAlignment="1" applyProtection="1">
      <alignment vertical="center" wrapText="1"/>
      <protection locked="0"/>
    </xf>
    <xf numFmtId="0" fontId="0" fillId="3" borderId="25" xfId="0" applyFill="1" applyBorder="1" applyAlignment="1" applyProtection="1">
      <alignment vertical="center" wrapText="1"/>
      <protection locked="0"/>
    </xf>
    <xf numFmtId="0" fontId="0" fillId="3" borderId="19" xfId="0" applyFill="1" applyBorder="1" applyAlignment="1" applyProtection="1">
      <alignment vertical="center" wrapText="1"/>
      <protection locked="0"/>
    </xf>
    <xf numFmtId="0" fontId="0" fillId="3" borderId="26" xfId="0" applyFill="1" applyBorder="1" applyAlignment="1" applyProtection="1">
      <alignment vertical="center" wrapText="1"/>
      <protection locked="0"/>
    </xf>
    <xf numFmtId="0" fontId="0" fillId="3" borderId="3" xfId="0" applyFill="1" applyBorder="1" applyAlignment="1" applyProtection="1">
      <alignment vertical="top" wrapText="1"/>
      <protection locked="0"/>
    </xf>
    <xf numFmtId="0" fontId="0" fillId="3" borderId="47" xfId="0" applyFill="1" applyBorder="1" applyAlignment="1" applyProtection="1">
      <alignment vertical="top" wrapText="1"/>
      <protection locked="0"/>
    </xf>
    <xf numFmtId="0" fontId="0" fillId="3" borderId="45" xfId="0" applyFill="1" applyBorder="1" applyAlignment="1" applyProtection="1">
      <alignment vertical="top" wrapText="1"/>
      <protection locked="0"/>
    </xf>
    <xf numFmtId="0" fontId="0" fillId="3" borderId="0" xfId="0" applyFill="1" applyAlignment="1" applyProtection="1">
      <alignment vertical="top" wrapText="1"/>
      <protection locked="0"/>
    </xf>
    <xf numFmtId="0" fontId="0" fillId="3" borderId="51" xfId="0" applyFill="1" applyBorder="1" applyAlignment="1" applyProtection="1">
      <alignment vertical="top" wrapText="1"/>
      <protection locked="0"/>
    </xf>
    <xf numFmtId="0" fontId="0" fillId="3" borderId="48" xfId="0" applyFill="1" applyBorder="1" applyAlignment="1" applyProtection="1">
      <alignment vertical="top" wrapText="1"/>
      <protection locked="0"/>
    </xf>
    <xf numFmtId="0" fontId="0" fillId="3" borderId="49" xfId="0" applyFill="1" applyBorder="1" applyAlignment="1" applyProtection="1">
      <alignment vertical="top" wrapText="1"/>
      <protection locked="0"/>
    </xf>
    <xf numFmtId="0" fontId="0" fillId="3" borderId="50" xfId="0" applyFill="1" applyBorder="1" applyAlignment="1" applyProtection="1">
      <alignment vertical="top" wrapText="1"/>
      <protection locked="0"/>
    </xf>
    <xf numFmtId="0" fontId="4" fillId="0" borderId="10" xfId="0"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5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49" xfId="0" applyFont="1" applyBorder="1" applyAlignment="1">
      <alignment vertical="center"/>
    </xf>
    <xf numFmtId="0" fontId="4" fillId="0" borderId="0" xfId="0" applyFont="1" applyFill="1" applyAlignment="1">
      <alignment horizontal="center" vertical="center"/>
    </xf>
    <xf numFmtId="178" fontId="14" fillId="0" borderId="14" xfId="44" applyNumberFormat="1" applyFont="1" applyBorder="1" applyAlignment="1">
      <alignment horizontal="center" vertical="center"/>
    </xf>
    <xf numFmtId="178" fontId="14" fillId="0" borderId="5" xfId="44" applyNumberFormat="1" applyFont="1" applyBorder="1" applyAlignment="1">
      <alignment horizontal="center" vertical="center"/>
    </xf>
    <xf numFmtId="178" fontId="14" fillId="0" borderId="15" xfId="44" applyNumberFormat="1" applyFont="1" applyBorder="1" applyAlignment="1">
      <alignment horizontal="center" vertical="center"/>
    </xf>
    <xf numFmtId="181" fontId="14" fillId="0" borderId="53" xfId="44" applyNumberFormat="1" applyFont="1" applyBorder="1" applyAlignment="1">
      <alignment horizontal="center" vertical="center"/>
    </xf>
    <xf numFmtId="181" fontId="14" fillId="0" borderId="5" xfId="44" applyNumberFormat="1" applyFont="1" applyBorder="1" applyAlignment="1">
      <alignment horizontal="center" vertical="center"/>
    </xf>
    <xf numFmtId="181" fontId="14" fillId="0" borderId="31" xfId="44" applyNumberFormat="1" applyFont="1" applyBorder="1" applyAlignment="1">
      <alignment horizontal="center" vertical="center"/>
    </xf>
    <xf numFmtId="190" fontId="55" fillId="0" borderId="175" xfId="44" applyNumberFormat="1" applyFont="1" applyBorder="1" applyAlignment="1">
      <alignment horizontal="center" vertical="center" shrinkToFit="1"/>
    </xf>
    <xf numFmtId="190" fontId="55" fillId="0" borderId="176" xfId="44" applyNumberFormat="1" applyFont="1" applyBorder="1" applyAlignment="1">
      <alignment horizontal="center" vertical="center" shrinkToFit="1"/>
    </xf>
    <xf numFmtId="0" fontId="65" fillId="0" borderId="174" xfId="44" applyFont="1" applyFill="1" applyBorder="1" applyAlignment="1" applyProtection="1">
      <alignment horizontal="center" vertical="center"/>
      <protection locked="0"/>
    </xf>
    <xf numFmtId="0" fontId="65" fillId="0" borderId="175" xfId="44" applyFont="1" applyFill="1" applyBorder="1" applyAlignment="1" applyProtection="1">
      <alignment horizontal="center" vertical="center"/>
      <protection locked="0"/>
    </xf>
    <xf numFmtId="0" fontId="4" fillId="0" borderId="92" xfId="44" applyFont="1" applyBorder="1" applyAlignment="1">
      <alignment horizontal="center" vertical="center" shrinkToFit="1"/>
    </xf>
    <xf numFmtId="0" fontId="4" fillId="0" borderId="84" xfId="44" applyFont="1" applyBorder="1" applyAlignment="1">
      <alignment horizontal="center" vertical="center" shrinkToFit="1"/>
    </xf>
    <xf numFmtId="179" fontId="14" fillId="0" borderId="75" xfId="44" applyNumberFormat="1" applyFont="1" applyBorder="1" applyAlignment="1">
      <alignment horizontal="center" vertical="center"/>
    </xf>
    <xf numFmtId="179" fontId="14" fillId="0" borderId="30" xfId="44" applyNumberFormat="1" applyFont="1" applyBorder="1" applyAlignment="1">
      <alignment horizontal="center" vertical="center"/>
    </xf>
    <xf numFmtId="179" fontId="14" fillId="0" borderId="44" xfId="44" applyNumberFormat="1" applyFont="1" applyBorder="1" applyAlignment="1">
      <alignment horizontal="center" vertical="center"/>
    </xf>
    <xf numFmtId="0" fontId="4" fillId="0" borderId="71" xfId="0" applyFont="1" applyFill="1" applyBorder="1" applyAlignment="1">
      <alignment horizontal="center" vertical="center" textRotation="255" wrapText="1"/>
    </xf>
    <xf numFmtId="0" fontId="4" fillId="0" borderId="77" xfId="0" applyFont="1" applyFill="1" applyBorder="1" applyAlignment="1">
      <alignment horizontal="center" vertical="center" textRotation="255" wrapText="1"/>
    </xf>
    <xf numFmtId="0" fontId="4" fillId="0" borderId="78" xfId="0" applyFont="1" applyFill="1" applyBorder="1" applyAlignment="1">
      <alignment horizontal="center" vertical="center" textRotation="255" wrapText="1"/>
    </xf>
    <xf numFmtId="0" fontId="4" fillId="0" borderId="34" xfId="0" applyFont="1" applyFill="1" applyBorder="1" applyAlignment="1">
      <alignment horizontal="center" vertical="center" textRotation="255" wrapText="1"/>
    </xf>
    <xf numFmtId="0" fontId="4" fillId="0" borderId="72" xfId="0" applyFont="1" applyFill="1" applyBorder="1" applyAlignment="1">
      <alignment horizontal="center" vertical="center" textRotation="255" wrapText="1"/>
    </xf>
    <xf numFmtId="0" fontId="4" fillId="0" borderId="90" xfId="0" applyFont="1" applyFill="1" applyBorder="1" applyAlignment="1">
      <alignment horizontal="center" vertical="center" textRotation="255" wrapText="1"/>
    </xf>
    <xf numFmtId="0" fontId="4" fillId="0" borderId="6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08"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53" fillId="0" borderId="14" xfId="44" applyFont="1" applyBorder="1" applyAlignment="1">
      <alignment horizontal="center" vertical="center" textRotation="255" wrapText="1"/>
    </xf>
    <xf numFmtId="0" fontId="53" fillId="0" borderId="31" xfId="44" applyFont="1" applyBorder="1" applyAlignment="1">
      <alignment horizontal="center" vertical="center" textRotation="255" wrapText="1"/>
    </xf>
    <xf numFmtId="0" fontId="53" fillId="0" borderId="33" xfId="44" applyFont="1" applyBorder="1" applyAlignment="1">
      <alignment horizontal="center" vertical="center" textRotation="255" wrapText="1"/>
    </xf>
    <xf numFmtId="0" fontId="53" fillId="0" borderId="34" xfId="44" applyFont="1" applyBorder="1" applyAlignment="1">
      <alignment horizontal="center" vertical="center" textRotation="255" wrapText="1"/>
    </xf>
    <xf numFmtId="0" fontId="53" fillId="0" borderId="25" xfId="44" applyFont="1" applyBorder="1" applyAlignment="1">
      <alignment horizontal="center" vertical="center" textRotation="255" wrapText="1"/>
    </xf>
    <xf numFmtId="0" fontId="53" fillId="0" borderId="26" xfId="44" applyFont="1" applyBorder="1" applyAlignment="1">
      <alignment horizontal="center" vertical="center" textRotation="255" wrapText="1"/>
    </xf>
    <xf numFmtId="0" fontId="57" fillId="0" borderId="14" xfId="44" applyFont="1" applyBorder="1" applyAlignment="1">
      <alignment horizontal="left" shrinkToFit="1"/>
    </xf>
    <xf numFmtId="0" fontId="57" fillId="0" borderId="31" xfId="44" applyFont="1" applyBorder="1" applyAlignment="1">
      <alignment horizontal="left" shrinkToFit="1"/>
    </xf>
    <xf numFmtId="0" fontId="54" fillId="3" borderId="14" xfId="44" applyFont="1" applyFill="1" applyBorder="1" applyAlignment="1" applyProtection="1">
      <alignment horizontal="center" vertical="center"/>
      <protection locked="0"/>
    </xf>
    <xf numFmtId="0" fontId="54" fillId="3" borderId="5" xfId="44" applyFont="1" applyFill="1" applyBorder="1" applyAlignment="1" applyProtection="1">
      <alignment horizontal="center" vertical="center"/>
      <protection locked="0"/>
    </xf>
    <xf numFmtId="0" fontId="54" fillId="3" borderId="15" xfId="44" applyFont="1" applyFill="1" applyBorder="1" applyAlignment="1" applyProtection="1">
      <alignment horizontal="center" vertical="center"/>
      <protection locked="0"/>
    </xf>
    <xf numFmtId="179" fontId="14" fillId="0" borderId="53" xfId="44" applyNumberFormat="1" applyFont="1" applyBorder="1" applyAlignment="1">
      <alignment horizontal="center" vertical="center"/>
    </xf>
    <xf numFmtId="179" fontId="14" fillId="0" borderId="5" xfId="44" applyNumberFormat="1" applyFont="1" applyBorder="1" applyAlignment="1">
      <alignment horizontal="center" vertical="center"/>
    </xf>
    <xf numFmtId="179" fontId="14" fillId="0" borderId="31" xfId="44" applyNumberFormat="1" applyFont="1" applyBorder="1" applyAlignment="1">
      <alignment horizontal="center" vertical="center"/>
    </xf>
    <xf numFmtId="0" fontId="53" fillId="36" borderId="25" xfId="44" applyFont="1" applyFill="1" applyBorder="1" applyAlignment="1" applyProtection="1">
      <alignment horizontal="center" vertical="center" wrapText="1"/>
      <protection locked="0"/>
    </xf>
    <xf numFmtId="0" fontId="53" fillId="36" borderId="26" xfId="44" applyFont="1" applyFill="1" applyBorder="1" applyAlignment="1" applyProtection="1">
      <alignment horizontal="center" vertical="center" wrapText="1"/>
      <protection locked="0"/>
    </xf>
    <xf numFmtId="0" fontId="54" fillId="3" borderId="25" xfId="44" applyFont="1" applyFill="1" applyBorder="1" applyAlignment="1" applyProtection="1">
      <alignment horizontal="center" vertical="center"/>
      <protection locked="0"/>
    </xf>
    <xf numFmtId="0" fontId="54" fillId="3" borderId="19" xfId="44" applyFont="1" applyFill="1" applyBorder="1" applyAlignment="1" applyProtection="1">
      <alignment horizontal="center" vertical="center"/>
      <protection locked="0"/>
    </xf>
    <xf numFmtId="0" fontId="54" fillId="3" borderId="60" xfId="44" applyFont="1" applyFill="1" applyBorder="1" applyAlignment="1" applyProtection="1">
      <alignment horizontal="center" vertical="center"/>
      <protection locked="0"/>
    </xf>
    <xf numFmtId="176" fontId="0" fillId="0" borderId="82"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176" fontId="0" fillId="0" borderId="60" xfId="0" applyNumberFormat="1" applyFont="1" applyFill="1" applyBorder="1" applyAlignment="1">
      <alignment horizontal="center" vertical="center"/>
    </xf>
    <xf numFmtId="176" fontId="0" fillId="0" borderId="83" xfId="0" applyNumberFormat="1" applyFont="1" applyFill="1" applyBorder="1" applyAlignment="1">
      <alignment horizontal="center" vertical="center"/>
    </xf>
    <xf numFmtId="176" fontId="0" fillId="0" borderId="84" xfId="0" applyNumberFormat="1" applyFont="1" applyFill="1" applyBorder="1" applyAlignment="1">
      <alignment horizontal="center" vertical="center"/>
    </xf>
    <xf numFmtId="176" fontId="0" fillId="0" borderId="85" xfId="0" applyNumberFormat="1"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176" fontId="0" fillId="0" borderId="73"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74" xfId="0" applyNumberFormat="1" applyFont="1" applyFill="1" applyBorder="1" applyAlignment="1">
      <alignment horizontal="center" vertical="center"/>
    </xf>
    <xf numFmtId="0" fontId="20" fillId="0" borderId="6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62" xfId="0" applyFont="1" applyFill="1" applyBorder="1" applyAlignment="1">
      <alignment horizontal="center" vertical="center"/>
    </xf>
    <xf numFmtId="0" fontId="20" fillId="0" borderId="63" xfId="0" applyFont="1" applyFill="1" applyBorder="1" applyAlignment="1">
      <alignment horizontal="center" vertical="center"/>
    </xf>
    <xf numFmtId="0" fontId="5" fillId="0" borderId="6" xfId="0" applyFont="1" applyFill="1" applyBorder="1" applyAlignment="1">
      <alignment vertical="center" wrapText="1"/>
    </xf>
    <xf numFmtId="0" fontId="5" fillId="0" borderId="5" xfId="0" applyFont="1" applyFill="1" applyBorder="1" applyAlignment="1">
      <alignment vertical="center" wrapText="1"/>
    </xf>
    <xf numFmtId="0" fontId="0" fillId="3" borderId="4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4" fillId="0" borderId="6" xfId="0" applyFont="1" applyFill="1" applyBorder="1" applyAlignment="1">
      <alignment horizontal="center" vertical="center"/>
    </xf>
    <xf numFmtId="0" fontId="4" fillId="0" borderId="53" xfId="0" applyFont="1" applyFill="1" applyBorder="1" applyAlignment="1">
      <alignment horizontal="center" vertical="center"/>
    </xf>
    <xf numFmtId="176" fontId="4" fillId="0" borderId="30" xfId="0" applyNumberFormat="1" applyFont="1" applyFill="1" applyBorder="1" applyAlignment="1">
      <alignment horizontal="center" vertical="center"/>
    </xf>
    <xf numFmtId="176" fontId="4" fillId="0" borderId="44"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70" xfId="0" applyFont="1" applyFill="1" applyBorder="1" applyAlignment="1">
      <alignment horizontal="center" vertical="center"/>
    </xf>
    <xf numFmtId="176" fontId="21" fillId="2" borderId="71" xfId="0" applyNumberFormat="1" applyFont="1" applyFill="1" applyBorder="1" applyAlignment="1">
      <alignment horizontal="center" vertical="center"/>
    </xf>
    <xf numFmtId="176" fontId="21" fillId="2" borderId="8" xfId="0" applyNumberFormat="1" applyFont="1" applyFill="1" applyBorder="1" applyAlignment="1">
      <alignment horizontal="center" vertical="center"/>
    </xf>
    <xf numFmtId="176" fontId="21" fillId="2" borderId="72" xfId="0" applyNumberFormat="1" applyFont="1" applyFill="1" applyBorder="1" applyAlignment="1">
      <alignment horizontal="center" vertical="center"/>
    </xf>
    <xf numFmtId="176" fontId="21" fillId="2" borderId="4" xfId="0" applyNumberFormat="1" applyFont="1" applyFill="1" applyBorder="1" applyAlignment="1">
      <alignment horizontal="center" vertical="center"/>
    </xf>
    <xf numFmtId="0" fontId="20" fillId="0" borderId="71"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72" xfId="0" applyFont="1" applyFill="1" applyBorder="1" applyAlignment="1">
      <alignment horizontal="center" vertical="center"/>
    </xf>
    <xf numFmtId="0" fontId="20" fillId="0" borderId="4" xfId="0" applyFont="1" applyFill="1" applyBorder="1" applyAlignment="1">
      <alignment horizontal="center" vertical="center"/>
    </xf>
    <xf numFmtId="181" fontId="4" fillId="0" borderId="75" xfId="0" applyNumberFormat="1" applyFont="1" applyFill="1" applyBorder="1" applyAlignment="1">
      <alignment horizontal="center" vertical="center"/>
    </xf>
    <xf numFmtId="181" fontId="4" fillId="0" borderId="30" xfId="0" applyNumberFormat="1" applyFont="1" applyFill="1" applyBorder="1" applyAlignment="1">
      <alignment horizontal="center" vertical="center"/>
    </xf>
    <xf numFmtId="181" fontId="4" fillId="0" borderId="44" xfId="0" applyNumberFormat="1" applyFont="1" applyFill="1" applyBorder="1" applyAlignment="1">
      <alignment horizontal="center" vertical="center"/>
    </xf>
    <xf numFmtId="181" fontId="4" fillId="0" borderId="76" xfId="0" applyNumberFormat="1" applyFont="1" applyFill="1" applyBorder="1" applyAlignment="1">
      <alignment horizontal="center" vertical="center"/>
    </xf>
    <xf numFmtId="181" fontId="4" fillId="0" borderId="10" xfId="0" applyNumberFormat="1" applyFont="1" applyFill="1" applyBorder="1" applyAlignment="1">
      <alignment horizontal="center" vertical="center"/>
    </xf>
    <xf numFmtId="181" fontId="4" fillId="0" borderId="14" xfId="0" applyNumberFormat="1" applyFont="1" applyFill="1" applyBorder="1" applyAlignment="1">
      <alignment horizontal="center" vertical="center"/>
    </xf>
    <xf numFmtId="0" fontId="4" fillId="0" borderId="71" xfId="0" applyFont="1" applyFill="1" applyBorder="1" applyAlignment="1">
      <alignment horizontal="center" vertical="center" textRotation="255"/>
    </xf>
    <xf numFmtId="0" fontId="4" fillId="0" borderId="77" xfId="0" applyFont="1" applyFill="1" applyBorder="1" applyAlignment="1">
      <alignment horizontal="center" vertical="center" textRotation="255"/>
    </xf>
    <xf numFmtId="0" fontId="4" fillId="0" borderId="78" xfId="0" applyFont="1" applyFill="1" applyBorder="1" applyAlignment="1">
      <alignment horizontal="center" vertical="center" textRotation="255"/>
    </xf>
    <xf numFmtId="0" fontId="4" fillId="0" borderId="34" xfId="0" applyFont="1" applyFill="1" applyBorder="1" applyAlignment="1">
      <alignment horizontal="center" vertical="center" textRotation="255"/>
    </xf>
    <xf numFmtId="0" fontId="14" fillId="0" borderId="53" xfId="44" applyFont="1" applyBorder="1" applyAlignment="1">
      <alignment horizontal="center" vertical="center"/>
    </xf>
    <xf numFmtId="0" fontId="14" fillId="0" borderId="5" xfId="44" applyFont="1" applyBorder="1" applyAlignment="1">
      <alignment horizontal="center" vertical="center"/>
    </xf>
    <xf numFmtId="0" fontId="14" fillId="0" borderId="31" xfId="44" applyFont="1" applyBorder="1" applyAlignment="1">
      <alignment horizontal="center" vertical="center"/>
    </xf>
    <xf numFmtId="0" fontId="4" fillId="0" borderId="6" xfId="0" applyFont="1" applyFill="1" applyBorder="1" applyAlignment="1">
      <alignment vertical="center" wrapText="1"/>
    </xf>
    <xf numFmtId="179" fontId="4" fillId="0" borderId="87" xfId="0" applyNumberFormat="1" applyFont="1" applyFill="1" applyBorder="1" applyAlignment="1">
      <alignment horizontal="center" vertical="center"/>
    </xf>
    <xf numFmtId="179" fontId="4" fillId="0" borderId="39" xfId="0" applyNumberFormat="1" applyFont="1" applyFill="1" applyBorder="1" applyAlignment="1">
      <alignment horizontal="center" vertical="center"/>
    </xf>
    <xf numFmtId="179" fontId="4" fillId="0" borderId="25" xfId="0" applyNumberFormat="1" applyFont="1" applyFill="1" applyBorder="1" applyAlignment="1">
      <alignment horizontal="center" vertical="center"/>
    </xf>
    <xf numFmtId="179" fontId="4" fillId="0" borderId="75" xfId="0" applyNumberFormat="1" applyFont="1" applyFill="1" applyBorder="1" applyAlignment="1">
      <alignment horizontal="center" vertical="center"/>
    </xf>
    <xf numFmtId="179" fontId="4" fillId="0" borderId="30" xfId="0" applyNumberFormat="1" applyFont="1" applyFill="1" applyBorder="1" applyAlignment="1">
      <alignment horizontal="center" vertical="center"/>
    </xf>
    <xf numFmtId="179" fontId="4" fillId="0" borderId="44" xfId="0" applyNumberFormat="1" applyFont="1" applyFill="1" applyBorder="1" applyAlignment="1">
      <alignment horizontal="center" vertical="center"/>
    </xf>
    <xf numFmtId="0" fontId="4" fillId="0" borderId="28" xfId="0" applyFont="1" applyFill="1" applyBorder="1" applyAlignment="1">
      <alignment vertical="center" wrapText="1"/>
    </xf>
    <xf numFmtId="0" fontId="0" fillId="3" borderId="79" xfId="0" applyNumberFormat="1" applyFont="1" applyFill="1" applyBorder="1" applyAlignment="1" applyProtection="1">
      <alignment horizontal="center" vertical="center"/>
      <protection locked="0"/>
    </xf>
    <xf numFmtId="0" fontId="0" fillId="3" borderId="28" xfId="0" applyNumberFormat="1" applyFont="1" applyFill="1" applyBorder="1" applyAlignment="1" applyProtection="1">
      <alignment horizontal="center" vertical="center"/>
      <protection locked="0"/>
    </xf>
    <xf numFmtId="0" fontId="4" fillId="0" borderId="80" xfId="0" applyFont="1" applyFill="1" applyBorder="1" applyAlignment="1">
      <alignment horizontal="center" vertical="center"/>
    </xf>
    <xf numFmtId="0" fontId="4" fillId="0" borderId="28" xfId="0" applyFont="1" applyFill="1" applyBorder="1" applyAlignment="1">
      <alignment horizontal="center" vertical="center"/>
    </xf>
    <xf numFmtId="176" fontId="4" fillId="0" borderId="23" xfId="0" applyNumberFormat="1" applyFont="1" applyFill="1" applyBorder="1" applyAlignment="1">
      <alignment horizontal="center" vertical="center"/>
    </xf>
    <xf numFmtId="176" fontId="4" fillId="0" borderId="79" xfId="0" applyNumberFormat="1" applyFont="1" applyFill="1" applyBorder="1" applyAlignment="1">
      <alignment horizontal="center" vertical="center"/>
    </xf>
    <xf numFmtId="0" fontId="4" fillId="0" borderId="8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29" xfId="0" applyFont="1" applyFill="1" applyBorder="1" applyAlignment="1">
      <alignment horizontal="center" vertical="center"/>
    </xf>
    <xf numFmtId="0" fontId="14" fillId="0" borderId="64" xfId="44" applyFont="1" applyBorder="1" applyAlignment="1">
      <alignment horizontal="center" vertical="center"/>
    </xf>
    <xf numFmtId="0" fontId="14" fillId="0" borderId="6" xfId="44" applyFont="1" applyBorder="1" applyAlignment="1">
      <alignment horizontal="center" vertical="center"/>
    </xf>
    <xf numFmtId="0" fontId="14" fillId="0" borderId="86" xfId="44" applyFont="1" applyBorder="1" applyAlignment="1">
      <alignment horizontal="center" vertical="center"/>
    </xf>
    <xf numFmtId="178" fontId="14" fillId="0" borderId="30" xfId="44" applyNumberFormat="1" applyFont="1" applyBorder="1" applyAlignment="1">
      <alignment horizontal="center" vertical="center"/>
    </xf>
    <xf numFmtId="178" fontId="14" fillId="0" borderId="44" xfId="44" applyNumberFormat="1" applyFont="1" applyBorder="1" applyAlignment="1">
      <alignment horizontal="center" vertical="center"/>
    </xf>
    <xf numFmtId="0" fontId="4" fillId="0" borderId="91" xfId="0" applyFont="1" applyFill="1" applyBorder="1" applyAlignment="1">
      <alignment vertical="center" wrapText="1"/>
    </xf>
    <xf numFmtId="0" fontId="4" fillId="0" borderId="23" xfId="0" applyFont="1" applyFill="1" applyBorder="1" applyAlignment="1">
      <alignment vertical="center" wrapText="1"/>
    </xf>
    <xf numFmtId="0" fontId="4" fillId="0" borderId="31" xfId="0" applyFont="1" applyFill="1" applyBorder="1" applyAlignment="1">
      <alignment vertical="center" wrapText="1"/>
    </xf>
    <xf numFmtId="0" fontId="4" fillId="0" borderId="10" xfId="0" applyFont="1" applyFill="1" applyBorder="1" applyAlignment="1">
      <alignment vertical="center" wrapText="1"/>
    </xf>
    <xf numFmtId="0" fontId="0" fillId="3" borderId="8" xfId="0" applyNumberFormat="1" applyFont="1" applyFill="1" applyBorder="1" applyAlignment="1" applyProtection="1">
      <alignment horizontal="center" vertical="center"/>
      <protection locked="0"/>
    </xf>
    <xf numFmtId="0" fontId="9" fillId="0" borderId="86" xfId="0" applyFont="1" applyFill="1" applyBorder="1" applyAlignment="1">
      <alignment vertical="center" wrapText="1"/>
    </xf>
    <xf numFmtId="0" fontId="9" fillId="0" borderId="30" xfId="0" applyFont="1" applyFill="1" applyBorder="1" applyAlignment="1">
      <alignment vertical="center" wrapText="1"/>
    </xf>
    <xf numFmtId="0" fontId="5" fillId="0" borderId="86" xfId="0" applyFont="1" applyFill="1" applyBorder="1" applyAlignment="1">
      <alignment vertical="center" wrapText="1"/>
    </xf>
    <xf numFmtId="0" fontId="5" fillId="0" borderId="30" xfId="0" applyFont="1" applyFill="1" applyBorder="1" applyAlignment="1">
      <alignment vertical="center" wrapText="1"/>
    </xf>
    <xf numFmtId="0" fontId="0" fillId="0" borderId="0" xfId="0" applyFont="1" applyFill="1" applyBorder="1" applyAlignment="1">
      <alignment horizontal="center" vertical="center"/>
    </xf>
    <xf numFmtId="176" fontId="0" fillId="0" borderId="27" xfId="0" applyNumberFormat="1" applyFont="1" applyFill="1" applyBorder="1" applyAlignment="1">
      <alignment horizontal="center" vertical="center"/>
    </xf>
    <xf numFmtId="176" fontId="0" fillId="0" borderId="28" xfId="0" applyNumberFormat="1" applyFont="1" applyFill="1" applyBorder="1" applyAlignment="1">
      <alignment horizontal="center" vertical="center"/>
    </xf>
    <xf numFmtId="176" fontId="0" fillId="0" borderId="88" xfId="0" applyNumberFormat="1" applyFont="1" applyFill="1" applyBorder="1" applyAlignment="1">
      <alignment horizontal="center" vertical="center"/>
    </xf>
    <xf numFmtId="0" fontId="4" fillId="0" borderId="86" xfId="0" applyFont="1" applyFill="1" applyBorder="1" applyAlignment="1">
      <alignment vertical="center" wrapText="1"/>
    </xf>
    <xf numFmtId="0" fontId="4" fillId="0" borderId="30" xfId="0" applyFont="1" applyFill="1" applyBorder="1" applyAlignment="1">
      <alignment vertical="center" wrapText="1"/>
    </xf>
    <xf numFmtId="0" fontId="55" fillId="36" borderId="67" xfId="44" applyFont="1" applyFill="1" applyBorder="1" applyAlignment="1" applyProtection="1">
      <alignment horizontal="center" vertical="center" shrinkToFit="1"/>
      <protection locked="0"/>
    </xf>
    <xf numFmtId="0" fontId="55" fillId="36" borderId="4" xfId="44" applyFont="1" applyFill="1" applyBorder="1" applyAlignment="1" applyProtection="1">
      <alignment horizontal="center" vertical="center" shrinkToFit="1"/>
      <protection locked="0"/>
    </xf>
    <xf numFmtId="0" fontId="55" fillId="36" borderId="90" xfId="44" applyFont="1" applyFill="1" applyBorder="1" applyAlignment="1" applyProtection="1">
      <alignment horizontal="center" vertical="center" shrinkToFit="1"/>
      <protection locked="0"/>
    </xf>
    <xf numFmtId="0" fontId="14" fillId="0" borderId="171" xfId="44" applyFont="1" applyBorder="1" applyAlignment="1">
      <alignment horizontal="center" vertical="center"/>
    </xf>
    <xf numFmtId="0" fontId="14" fillId="0" borderId="172" xfId="44" applyFont="1" applyBorder="1" applyAlignment="1">
      <alignment horizontal="center" vertical="center"/>
    </xf>
    <xf numFmtId="0" fontId="14" fillId="0" borderId="173" xfId="44" applyFont="1" applyBorder="1" applyAlignment="1">
      <alignment horizontal="center" vertical="center"/>
    </xf>
    <xf numFmtId="176" fontId="4" fillId="0" borderId="39" xfId="0" applyNumberFormat="1" applyFont="1" applyFill="1" applyBorder="1" applyAlignment="1">
      <alignment horizontal="center" vertical="center"/>
    </xf>
    <xf numFmtId="176" fontId="4" fillId="0" borderId="25" xfId="0" applyNumberFormat="1" applyFont="1" applyFill="1" applyBorder="1" applyAlignment="1">
      <alignment horizontal="center" vertical="center"/>
    </xf>
    <xf numFmtId="0" fontId="4" fillId="0" borderId="30" xfId="0" applyFont="1" applyFill="1" applyBorder="1" applyAlignment="1">
      <alignment horizontal="center" vertical="center" shrinkToFit="1"/>
    </xf>
    <xf numFmtId="0" fontId="4" fillId="0" borderId="0" xfId="0" applyFont="1" applyFill="1" applyAlignment="1">
      <alignment vertical="center" wrapText="1"/>
    </xf>
    <xf numFmtId="0" fontId="4" fillId="0" borderId="77" xfId="0" applyFont="1" applyFill="1" applyBorder="1" applyAlignment="1">
      <alignment horizontal="center" vertical="center"/>
    </xf>
    <xf numFmtId="0" fontId="4" fillId="0" borderId="90" xfId="0" applyFont="1" applyFill="1" applyBorder="1" applyAlignment="1">
      <alignment horizontal="center" vertical="center"/>
    </xf>
    <xf numFmtId="0" fontId="12" fillId="3" borderId="102"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2" fillId="3" borderId="103" xfId="0" applyFont="1" applyFill="1" applyBorder="1" applyAlignment="1" applyProtection="1">
      <alignment horizontal="center" vertical="center"/>
      <protection locked="0"/>
    </xf>
    <xf numFmtId="0" fontId="4" fillId="0" borderId="103" xfId="0" applyFont="1" applyFill="1" applyBorder="1" applyAlignment="1">
      <alignment horizontal="center" vertical="center"/>
    </xf>
    <xf numFmtId="0" fontId="55" fillId="0" borderId="167" xfId="44" applyFont="1" applyBorder="1" applyAlignment="1">
      <alignment horizontal="center" vertical="center" shrinkToFit="1"/>
    </xf>
    <xf numFmtId="0" fontId="55" fillId="0" borderId="168" xfId="44" applyFont="1" applyBorder="1" applyAlignment="1">
      <alignment horizontal="center" vertical="center" shrinkToFit="1"/>
    </xf>
    <xf numFmtId="190" fontId="55" fillId="0" borderId="168" xfId="44" applyNumberFormat="1" applyFont="1" applyBorder="1" applyAlignment="1">
      <alignment horizontal="center" vertical="center" shrinkToFit="1"/>
    </xf>
    <xf numFmtId="190" fontId="55" fillId="0" borderId="169" xfId="44" applyNumberFormat="1" applyFont="1" applyBorder="1" applyAlignment="1">
      <alignment horizontal="center" vertical="center" shrinkToFit="1"/>
    </xf>
    <xf numFmtId="0" fontId="14" fillId="0" borderId="14" xfId="44" applyFont="1" applyBorder="1" applyAlignment="1">
      <alignment horizontal="center" vertical="center" wrapText="1"/>
    </xf>
    <xf numFmtId="0" fontId="14" fillId="0" borderId="5" xfId="44" applyFont="1" applyBorder="1" applyAlignment="1">
      <alignment horizontal="center" vertical="center" wrapText="1"/>
    </xf>
    <xf numFmtId="0" fontId="14" fillId="0" borderId="31" xfId="44" applyFont="1" applyBorder="1" applyAlignment="1">
      <alignment horizontal="center" vertical="center" wrapText="1"/>
    </xf>
    <xf numFmtId="0" fontId="28" fillId="0" borderId="0" xfId="0" applyFont="1" applyFill="1" applyBorder="1" applyAlignment="1">
      <alignment horizontal="right" vertical="center"/>
    </xf>
    <xf numFmtId="0" fontId="4" fillId="0" borderId="0" xfId="0" applyFont="1" applyFill="1" applyAlignment="1">
      <alignment vertical="center"/>
    </xf>
    <xf numFmtId="176" fontId="0" fillId="0" borderId="106" xfId="0" applyNumberFormat="1" applyFont="1" applyFill="1" applyBorder="1" applyAlignment="1">
      <alignment horizontal="center" vertical="center"/>
    </xf>
    <xf numFmtId="176" fontId="0" fillId="0" borderId="5" xfId="0" applyNumberFormat="1" applyFont="1" applyFill="1" applyBorder="1" applyAlignment="1">
      <alignment horizontal="center" vertical="center"/>
    </xf>
    <xf numFmtId="176" fontId="0" fillId="0" borderId="15" xfId="0" applyNumberFormat="1" applyFont="1" applyFill="1" applyBorder="1" applyAlignment="1">
      <alignment horizontal="center" vertical="center"/>
    </xf>
    <xf numFmtId="0" fontId="53" fillId="0" borderId="33" xfId="44" applyFont="1" applyBorder="1" applyAlignment="1">
      <alignment horizontal="center" vertical="center" wrapText="1"/>
    </xf>
    <xf numFmtId="0" fontId="53" fillId="0" borderId="0" xfId="44" applyFont="1" applyAlignment="1">
      <alignment horizontal="center" vertical="center" wrapText="1"/>
    </xf>
    <xf numFmtId="0" fontId="53" fillId="0" borderId="34" xfId="44" applyFont="1" applyBorder="1" applyAlignment="1">
      <alignment horizontal="center" vertical="center" wrapText="1"/>
    </xf>
    <xf numFmtId="0" fontId="53" fillId="0" borderId="25" xfId="44" applyFont="1" applyBorder="1" applyAlignment="1">
      <alignment horizontal="center" vertical="center" wrapText="1"/>
    </xf>
    <xf numFmtId="0" fontId="53" fillId="0" borderId="19" xfId="44" applyFont="1" applyBorder="1" applyAlignment="1">
      <alignment horizontal="center" vertical="center" wrapText="1"/>
    </xf>
    <xf numFmtId="0" fontId="53" fillId="0" borderId="26" xfId="44" applyFont="1" applyBorder="1" applyAlignment="1">
      <alignment horizontal="center" vertical="center" wrapText="1"/>
    </xf>
    <xf numFmtId="0" fontId="2" fillId="3" borderId="170" xfId="44" applyFont="1" applyFill="1" applyBorder="1" applyAlignment="1" applyProtection="1">
      <alignment horizontal="center" vertical="center"/>
      <protection locked="0"/>
    </xf>
    <xf numFmtId="0" fontId="2" fillId="3" borderId="93" xfId="44" applyFont="1" applyFill="1" applyBorder="1" applyAlignment="1" applyProtection="1">
      <alignment horizontal="center" vertical="center"/>
      <protection locked="0"/>
    </xf>
    <xf numFmtId="0" fontId="2" fillId="3" borderId="94" xfId="44" applyFont="1" applyFill="1" applyBorder="1" applyAlignment="1" applyProtection="1">
      <alignment horizontal="center" vertical="center"/>
      <protection locked="0"/>
    </xf>
    <xf numFmtId="0" fontId="6" fillId="0" borderId="8" xfId="0" applyFont="1" applyFill="1" applyBorder="1" applyAlignment="1">
      <alignment horizontal="left" wrapText="1"/>
    </xf>
    <xf numFmtId="0" fontId="6" fillId="0" borderId="0" xfId="0" applyFont="1" applyFill="1" applyBorder="1" applyAlignment="1">
      <alignment horizontal="left" wrapText="1"/>
    </xf>
    <xf numFmtId="0" fontId="60" fillId="0" borderId="30" xfId="43" applyFont="1" applyBorder="1" applyAlignment="1">
      <alignment horizontal="center" vertical="center" wrapText="1"/>
    </xf>
    <xf numFmtId="0" fontId="60" fillId="0" borderId="166" xfId="43" applyFont="1" applyBorder="1" applyAlignment="1">
      <alignment horizontal="center" vertical="center" wrapText="1"/>
    </xf>
    <xf numFmtId="0" fontId="60" fillId="0" borderId="30" xfId="43" applyFont="1" applyBorder="1" applyAlignment="1">
      <alignment horizontal="center" vertical="center"/>
    </xf>
    <xf numFmtId="0" fontId="60" fillId="0" borderId="166" xfId="43" applyFont="1" applyBorder="1" applyAlignment="1">
      <alignment horizontal="center" vertical="center"/>
    </xf>
    <xf numFmtId="0" fontId="58" fillId="0" borderId="0" xfId="43" applyFont="1" applyAlignment="1">
      <alignment horizontal="center" vertical="center" wrapText="1" shrinkToFit="1"/>
    </xf>
    <xf numFmtId="0" fontId="4" fillId="0" borderId="71" xfId="0" applyFont="1" applyFill="1" applyBorder="1" applyAlignment="1">
      <alignment horizontal="center" vertical="center"/>
    </xf>
    <xf numFmtId="0" fontId="4" fillId="0" borderId="72"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4"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66" xfId="0" applyFont="1" applyFill="1" applyBorder="1" applyAlignment="1">
      <alignment horizontal="center"/>
    </xf>
    <xf numFmtId="0" fontId="4" fillId="0" borderId="8" xfId="0" applyFont="1" applyFill="1" applyBorder="1" applyAlignment="1">
      <alignment horizontal="center"/>
    </xf>
    <xf numFmtId="0" fontId="4" fillId="0" borderId="33" xfId="0" applyFont="1" applyFill="1" applyBorder="1" applyAlignment="1">
      <alignment horizontal="center"/>
    </xf>
    <xf numFmtId="0" fontId="4" fillId="0" borderId="0" xfId="0" applyFont="1" applyFill="1" applyBorder="1" applyAlignment="1">
      <alignment horizontal="center"/>
    </xf>
    <xf numFmtId="180" fontId="4" fillId="0" borderId="23" xfId="0" applyNumberFormat="1" applyFont="1" applyFill="1" applyBorder="1" applyAlignment="1">
      <alignment horizontal="center" wrapText="1"/>
    </xf>
    <xf numFmtId="180" fontId="4" fillId="0" borderId="23" xfId="0" applyNumberFormat="1" applyFont="1" applyFill="1" applyBorder="1" applyAlignment="1">
      <alignment horizontal="center"/>
    </xf>
    <xf numFmtId="180" fontId="4" fillId="0" borderId="79" xfId="0" applyNumberFormat="1" applyFont="1" applyFill="1" applyBorder="1" applyAlignment="1">
      <alignment horizontal="center"/>
    </xf>
    <xf numFmtId="180" fontId="4" fillId="0" borderId="10" xfId="0" applyNumberFormat="1" applyFont="1" applyFill="1" applyBorder="1" applyAlignment="1">
      <alignment horizontal="center"/>
    </xf>
    <xf numFmtId="180" fontId="4" fillId="0" borderId="14" xfId="0" applyNumberFormat="1" applyFont="1" applyFill="1" applyBorder="1" applyAlignment="1">
      <alignment horizontal="center"/>
    </xf>
    <xf numFmtId="0" fontId="20" fillId="0" borderId="95" xfId="0" applyFont="1" applyFill="1" applyBorder="1" applyAlignment="1">
      <alignment horizontal="center" wrapText="1"/>
    </xf>
    <xf numFmtId="0" fontId="20" fillId="0" borderId="96" xfId="0" applyFont="1" applyFill="1" applyBorder="1" applyAlignment="1">
      <alignment horizontal="center"/>
    </xf>
    <xf numFmtId="0" fontId="20" fillId="0" borderId="97" xfId="0" applyFont="1" applyFill="1" applyBorder="1" applyAlignment="1">
      <alignment horizontal="center"/>
    </xf>
    <xf numFmtId="0" fontId="20" fillId="0" borderId="98" xfId="0" applyFont="1" applyFill="1" applyBorder="1" applyAlignment="1">
      <alignment horizontal="center"/>
    </xf>
    <xf numFmtId="0" fontId="20" fillId="0" borderId="99" xfId="0" applyFont="1" applyFill="1" applyBorder="1" applyAlignment="1">
      <alignment horizontal="center"/>
    </xf>
    <xf numFmtId="0" fontId="20" fillId="0" borderId="100" xfId="0" applyFont="1" applyFill="1" applyBorder="1" applyAlignment="1">
      <alignment horizontal="center"/>
    </xf>
    <xf numFmtId="0" fontId="28" fillId="0" borderId="67"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90" xfId="0" applyFont="1" applyFill="1" applyBorder="1" applyAlignment="1">
      <alignment horizontal="center" vertical="center"/>
    </xf>
    <xf numFmtId="180" fontId="28" fillId="0" borderId="67" xfId="0" applyNumberFormat="1" applyFont="1" applyFill="1" applyBorder="1" applyAlignment="1">
      <alignment horizontal="center" vertical="center"/>
    </xf>
    <xf numFmtId="180" fontId="28" fillId="0" borderId="4" xfId="0" applyNumberFormat="1" applyFont="1" applyFill="1" applyBorder="1" applyAlignment="1">
      <alignment horizontal="center" vertical="center"/>
    </xf>
    <xf numFmtId="0" fontId="28" fillId="0" borderId="72" xfId="0" applyFont="1" applyFill="1" applyBorder="1" applyAlignment="1">
      <alignment horizontal="center" vertical="center"/>
    </xf>
    <xf numFmtId="0" fontId="28" fillId="0" borderId="63" xfId="0" applyFont="1" applyFill="1" applyBorder="1" applyAlignment="1">
      <alignment horizontal="center" vertical="center"/>
    </xf>
    <xf numFmtId="0" fontId="0" fillId="3" borderId="15" xfId="0" applyNumberFormat="1" applyFont="1" applyFill="1" applyBorder="1" applyAlignment="1" applyProtection="1">
      <alignment horizontal="center" vertical="center" shrinkToFit="1"/>
      <protection locked="0"/>
    </xf>
    <xf numFmtId="0" fontId="6" fillId="0" borderId="64" xfId="0" applyNumberFormat="1" applyFont="1" applyFill="1" applyBorder="1" applyAlignment="1">
      <alignment horizontal="center" vertical="center" wrapText="1"/>
    </xf>
    <xf numFmtId="0" fontId="25" fillId="0" borderId="6" xfId="0" applyNumberFormat="1" applyFont="1" applyBorder="1" applyAlignment="1">
      <alignment vertical="center" wrapText="1"/>
    </xf>
    <xf numFmtId="0" fontId="0" fillId="0" borderId="44"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74" xfId="0" applyFont="1" applyFill="1" applyBorder="1" applyAlignment="1">
      <alignment horizontal="center" vertical="center" shrinkToFit="1"/>
    </xf>
    <xf numFmtId="0" fontId="6" fillId="0" borderId="64" xfId="0" applyFont="1" applyFill="1" applyBorder="1" applyAlignment="1">
      <alignment horizontal="center" vertical="center"/>
    </xf>
    <xf numFmtId="0" fontId="6" fillId="0" borderId="6" xfId="0" applyFont="1" applyFill="1" applyBorder="1" applyAlignment="1">
      <alignment horizontal="center" vertical="center"/>
    </xf>
    <xf numFmtId="0" fontId="4" fillId="0" borderId="14" xfId="0" applyNumberFormat="1" applyFont="1" applyFill="1" applyBorder="1" applyAlignment="1">
      <alignment horizontal="center" vertical="center" shrinkToFit="1"/>
    </xf>
    <xf numFmtId="0" fontId="4" fillId="0" borderId="5" xfId="0" applyNumberFormat="1" applyFont="1" applyFill="1" applyBorder="1" applyAlignment="1">
      <alignment horizontal="center" vertical="center" shrinkToFit="1"/>
    </xf>
    <xf numFmtId="0" fontId="4" fillId="0" borderId="25" xfId="0" applyNumberFormat="1" applyFont="1" applyFill="1" applyBorder="1" applyAlignment="1">
      <alignment horizontal="center" vertical="center" shrinkToFit="1"/>
    </xf>
    <xf numFmtId="0" fontId="4" fillId="0" borderId="19" xfId="0" applyNumberFormat="1" applyFont="1" applyFill="1" applyBorder="1" applyAlignment="1">
      <alignment horizontal="center" vertical="center" shrinkToFit="1"/>
    </xf>
    <xf numFmtId="184" fontId="4" fillId="0" borderId="25" xfId="0" applyNumberFormat="1" applyFont="1" applyFill="1" applyBorder="1" applyAlignment="1">
      <alignment horizontal="right" vertical="center" shrinkToFit="1"/>
    </xf>
    <xf numFmtId="184" fontId="4" fillId="0" borderId="19" xfId="0" applyNumberFormat="1" applyFont="1" applyFill="1" applyBorder="1" applyAlignment="1">
      <alignment horizontal="right" vertical="center" shrinkToFit="1"/>
    </xf>
    <xf numFmtId="184" fontId="4" fillId="0" borderId="60" xfId="0" applyNumberFormat="1" applyFont="1" applyFill="1" applyBorder="1" applyAlignment="1">
      <alignment horizontal="right" vertical="center" shrinkToFit="1"/>
    </xf>
    <xf numFmtId="0" fontId="0" fillId="0" borderId="1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181" fontId="6" fillId="0" borderId="64" xfId="0" applyNumberFormat="1" applyFont="1" applyFill="1" applyBorder="1" applyAlignment="1">
      <alignment horizontal="center" vertical="center" shrinkToFit="1"/>
    </xf>
    <xf numFmtId="181" fontId="6" fillId="0" borderId="6" xfId="0" applyNumberFormat="1" applyFont="1" applyFill="1" applyBorder="1" applyAlignment="1">
      <alignment horizontal="center" vertical="center" shrinkToFit="1"/>
    </xf>
    <xf numFmtId="181" fontId="6" fillId="0" borderId="65" xfId="0" applyNumberFormat="1" applyFont="1" applyFill="1" applyBorder="1" applyAlignment="1">
      <alignment horizontal="center" vertical="center" shrinkToFit="1"/>
    </xf>
    <xf numFmtId="0" fontId="20" fillId="0" borderId="1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0" xfId="0" applyFont="1" applyFill="1" applyBorder="1" applyAlignment="1">
      <alignment horizontal="center" vertical="center"/>
    </xf>
    <xf numFmtId="0" fontId="23" fillId="5" borderId="71" xfId="0" applyNumberFormat="1" applyFont="1" applyFill="1" applyBorder="1" applyAlignment="1">
      <alignment horizontal="center" vertical="center" shrinkToFit="1"/>
    </xf>
    <xf numFmtId="0" fontId="23" fillId="5" borderId="8" xfId="0" applyNumberFormat="1" applyFont="1" applyFill="1" applyBorder="1" applyAlignment="1">
      <alignment horizontal="center" vertical="center" shrinkToFit="1"/>
    </xf>
    <xf numFmtId="0" fontId="23" fillId="5" borderId="105" xfId="0" applyNumberFormat="1" applyFont="1" applyFill="1" applyBorder="1" applyAlignment="1">
      <alignment horizontal="center" vertical="center" shrinkToFit="1"/>
    </xf>
    <xf numFmtId="0" fontId="23" fillId="5" borderId="72" xfId="0" applyNumberFormat="1" applyFont="1" applyFill="1" applyBorder="1" applyAlignment="1">
      <alignment horizontal="center" vertical="center" shrinkToFit="1"/>
    </xf>
    <xf numFmtId="0" fontId="23" fillId="5" borderId="4" xfId="0" applyNumberFormat="1" applyFont="1" applyFill="1" applyBorder="1" applyAlignment="1">
      <alignment horizontal="center" vertical="center" shrinkToFit="1"/>
    </xf>
    <xf numFmtId="0" fontId="23" fillId="5" borderId="108" xfId="0" applyNumberFormat="1" applyFont="1" applyFill="1" applyBorder="1" applyAlignment="1">
      <alignment horizontal="center" vertical="center" shrinkToFit="1"/>
    </xf>
    <xf numFmtId="0" fontId="6" fillId="0" borderId="53" xfId="0" applyFont="1" applyFill="1" applyBorder="1" applyAlignment="1">
      <alignment horizontal="center" vertical="center"/>
    </xf>
    <xf numFmtId="0" fontId="6" fillId="0" borderId="5" xfId="0" applyFont="1" applyFill="1" applyBorder="1" applyAlignment="1">
      <alignment horizontal="center" vertical="center"/>
    </xf>
    <xf numFmtId="179" fontId="0" fillId="0" borderId="73" xfId="0" applyNumberFormat="1" applyFont="1" applyFill="1" applyBorder="1" applyAlignment="1">
      <alignment horizontal="center" vertical="center" shrinkToFit="1"/>
    </xf>
    <xf numFmtId="179" fontId="0" fillId="0" borderId="6" xfId="0" applyNumberFormat="1" applyFont="1" applyFill="1" applyBorder="1" applyAlignment="1">
      <alignment horizontal="center" vertical="center" shrinkToFit="1"/>
    </xf>
    <xf numFmtId="184" fontId="4" fillId="0" borderId="66" xfId="0" applyNumberFormat="1" applyFont="1" applyFill="1" applyBorder="1" applyAlignment="1">
      <alignment horizontal="left" vertical="center" shrinkToFit="1"/>
    </xf>
    <xf numFmtId="184" fontId="4" fillId="0" borderId="8" xfId="0" applyNumberFormat="1" applyFont="1" applyFill="1" applyBorder="1" applyAlignment="1">
      <alignment horizontal="left" vertical="center" shrinkToFit="1"/>
    </xf>
    <xf numFmtId="184" fontId="4" fillId="0" borderId="105" xfId="0" applyNumberFormat="1" applyFont="1" applyFill="1" applyBorder="1" applyAlignment="1">
      <alignment horizontal="left" vertical="center" shrinkToFit="1"/>
    </xf>
    <xf numFmtId="184" fontId="4" fillId="0" borderId="33" xfId="0" applyNumberFormat="1" applyFont="1" applyFill="1" applyBorder="1" applyAlignment="1">
      <alignment horizontal="left" vertical="center" shrinkToFit="1"/>
    </xf>
    <xf numFmtId="184" fontId="4" fillId="0" borderId="0" xfId="0" applyNumberFormat="1" applyFont="1" applyFill="1" applyBorder="1" applyAlignment="1">
      <alignment horizontal="left" vertical="center" shrinkToFit="1"/>
    </xf>
    <xf numFmtId="184" fontId="4" fillId="0" borderId="59" xfId="0" applyNumberFormat="1" applyFont="1" applyFill="1" applyBorder="1" applyAlignment="1">
      <alignment horizontal="left" vertical="center" shrinkToFit="1"/>
    </xf>
    <xf numFmtId="184" fontId="4" fillId="0" borderId="14" xfId="0" applyNumberFormat="1" applyFont="1" applyFill="1" applyBorder="1" applyAlignment="1">
      <alignment horizontal="left" vertical="center" shrinkToFit="1"/>
    </xf>
    <xf numFmtId="184" fontId="4" fillId="0" borderId="5" xfId="0" applyNumberFormat="1" applyFont="1" applyFill="1" applyBorder="1" applyAlignment="1">
      <alignment horizontal="left" vertical="center" shrinkToFit="1"/>
    </xf>
    <xf numFmtId="184" fontId="4" fillId="0" borderId="15" xfId="0" applyNumberFormat="1" applyFont="1" applyFill="1" applyBorder="1" applyAlignment="1">
      <alignment horizontal="left" vertical="center" shrinkToFit="1"/>
    </xf>
    <xf numFmtId="181" fontId="6" fillId="0" borderId="53" xfId="0" applyNumberFormat="1" applyFont="1" applyFill="1" applyBorder="1" applyAlignment="1">
      <alignment horizontal="center" vertical="center"/>
    </xf>
    <xf numFmtId="181" fontId="6" fillId="0" borderId="5" xfId="0" applyNumberFormat="1" applyFont="1" applyFill="1" applyBorder="1" applyAlignment="1">
      <alignment horizontal="center" vertical="center"/>
    </xf>
    <xf numFmtId="181" fontId="6" fillId="0" borderId="31" xfId="0" applyNumberFormat="1" applyFont="1" applyFill="1" applyBorder="1" applyAlignment="1">
      <alignment horizontal="center" vertical="center"/>
    </xf>
    <xf numFmtId="181" fontId="6" fillId="0" borderId="55" xfId="0" applyNumberFormat="1" applyFont="1" applyFill="1" applyBorder="1" applyAlignment="1">
      <alignment horizontal="center" vertical="center"/>
    </xf>
    <xf numFmtId="181" fontId="6" fillId="0" borderId="19" xfId="0" applyNumberFormat="1" applyFont="1" applyFill="1" applyBorder="1" applyAlignment="1">
      <alignment horizontal="center" vertical="center"/>
    </xf>
    <xf numFmtId="181" fontId="6" fillId="0" borderId="26" xfId="0" applyNumberFormat="1" applyFont="1" applyFill="1" applyBorder="1" applyAlignment="1">
      <alignment horizontal="center" vertical="center"/>
    </xf>
    <xf numFmtId="0" fontId="0" fillId="0" borderId="79"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4" fillId="0" borderId="79"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24" fillId="0" borderId="61" xfId="0" applyFont="1" applyFill="1" applyBorder="1" applyAlignment="1">
      <alignment horizontal="center" vertical="center" shrinkToFit="1"/>
    </xf>
    <xf numFmtId="0" fontId="24" fillId="0" borderId="8" xfId="0" applyFont="1" applyFill="1" applyBorder="1" applyAlignment="1">
      <alignment horizontal="center" vertical="center" shrinkToFit="1"/>
    </xf>
    <xf numFmtId="0" fontId="24" fillId="0" borderId="9" xfId="0" applyFont="1" applyFill="1" applyBorder="1" applyAlignment="1">
      <alignment horizontal="center" vertical="center" shrinkToFit="1"/>
    </xf>
    <xf numFmtId="0" fontId="24" fillId="0" borderId="62" xfId="0" applyFont="1" applyFill="1" applyBorder="1" applyAlignment="1">
      <alignment horizontal="center" vertical="center" shrinkToFit="1"/>
    </xf>
    <xf numFmtId="0" fontId="24" fillId="0" borderId="4" xfId="0" applyFont="1" applyFill="1" applyBorder="1" applyAlignment="1">
      <alignment horizontal="center" vertical="center" shrinkToFit="1"/>
    </xf>
    <xf numFmtId="0" fontId="24" fillId="0" borderId="63" xfId="0" applyFont="1" applyFill="1" applyBorder="1" applyAlignment="1">
      <alignment horizontal="center" vertical="center" shrinkToFit="1"/>
    </xf>
    <xf numFmtId="0" fontId="20" fillId="0" borderId="71" xfId="0" applyFont="1" applyFill="1" applyBorder="1" applyAlignment="1">
      <alignment horizontal="center" shrinkToFit="1"/>
    </xf>
    <xf numFmtId="0" fontId="20" fillId="0" borderId="8" xfId="0" applyFont="1" applyFill="1" applyBorder="1" applyAlignment="1">
      <alignment horizontal="center" shrinkToFit="1"/>
    </xf>
    <xf numFmtId="0" fontId="20" fillId="0" borderId="9" xfId="0" applyFont="1" applyFill="1" applyBorder="1" applyAlignment="1">
      <alignment horizontal="center" shrinkToFit="1"/>
    </xf>
    <xf numFmtId="0" fontId="20" fillId="0" borderId="78" xfId="0" applyFont="1" applyFill="1" applyBorder="1" applyAlignment="1">
      <alignment horizontal="center" shrinkToFit="1"/>
    </xf>
    <xf numFmtId="0" fontId="20" fillId="0" borderId="0" xfId="0" applyFont="1" applyFill="1" applyBorder="1" applyAlignment="1">
      <alignment horizontal="center" shrinkToFit="1"/>
    </xf>
    <xf numFmtId="0" fontId="20" fillId="0" borderId="89" xfId="0" applyFont="1" applyFill="1" applyBorder="1" applyAlignment="1">
      <alignment horizontal="center" shrinkToFit="1"/>
    </xf>
    <xf numFmtId="0" fontId="4" fillId="0" borderId="71"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7" xfId="0" applyFont="1" applyFill="1" applyBorder="1" applyAlignment="1">
      <alignment horizontal="center" vertical="center" shrinkToFit="1"/>
    </xf>
    <xf numFmtId="0" fontId="4" fillId="0" borderId="78"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7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0" xfId="0" applyFont="1" applyFill="1" applyBorder="1" applyAlignment="1">
      <alignment horizontal="center" vertical="center" shrinkToFit="1"/>
    </xf>
    <xf numFmtId="0" fontId="4" fillId="0" borderId="92" xfId="0" applyNumberFormat="1" applyFont="1" applyFill="1" applyBorder="1" applyAlignment="1">
      <alignment horizontal="center" vertical="center"/>
    </xf>
    <xf numFmtId="0" fontId="4" fillId="0" borderId="84" xfId="0" applyNumberFormat="1" applyFont="1" applyFill="1" applyBorder="1" applyAlignment="1">
      <alignment horizontal="center" vertical="center"/>
    </xf>
    <xf numFmtId="180" fontId="4" fillId="0" borderId="66" xfId="0" applyNumberFormat="1" applyFont="1" applyFill="1" applyBorder="1" applyAlignment="1">
      <alignment horizontal="center" shrinkToFit="1"/>
    </xf>
    <xf numFmtId="180" fontId="4" fillId="0" borderId="8" xfId="0" applyNumberFormat="1" applyFont="1" applyFill="1" applyBorder="1" applyAlignment="1">
      <alignment horizontal="center" shrinkToFit="1"/>
    </xf>
    <xf numFmtId="180" fontId="4" fillId="0" borderId="9" xfId="0" applyNumberFormat="1" applyFont="1" applyFill="1" applyBorder="1" applyAlignment="1">
      <alignment horizontal="center" shrinkToFit="1"/>
    </xf>
    <xf numFmtId="180" fontId="4" fillId="0" borderId="33" xfId="0" applyNumberFormat="1" applyFont="1" applyFill="1" applyBorder="1" applyAlignment="1">
      <alignment horizontal="center" shrinkToFit="1"/>
    </xf>
    <xf numFmtId="180" fontId="4" fillId="0" borderId="0" xfId="0" applyNumberFormat="1" applyFont="1" applyFill="1" applyBorder="1" applyAlignment="1">
      <alignment horizontal="center" shrinkToFit="1"/>
    </xf>
    <xf numFmtId="180" fontId="4" fillId="0" borderId="89" xfId="0" applyNumberFormat="1" applyFont="1" applyFill="1" applyBorder="1" applyAlignment="1">
      <alignment horizontal="center" shrinkToFit="1"/>
    </xf>
    <xf numFmtId="0" fontId="6" fillId="0" borderId="80" xfId="0" applyNumberFormat="1" applyFont="1" applyFill="1" applyBorder="1" applyAlignment="1">
      <alignment horizontal="center" vertical="center" wrapText="1"/>
    </xf>
    <xf numFmtId="0" fontId="25" fillId="0" borderId="28" xfId="0" applyNumberFormat="1" applyFont="1" applyBorder="1" applyAlignment="1">
      <alignment vertical="center" wrapText="1"/>
    </xf>
    <xf numFmtId="0" fontId="25" fillId="0" borderId="107" xfId="0" applyNumberFormat="1" applyFont="1" applyBorder="1" applyAlignment="1">
      <alignment vertical="center" wrapText="1"/>
    </xf>
    <xf numFmtId="0" fontId="25" fillId="0" borderId="84" xfId="0" applyNumberFormat="1" applyFont="1" applyBorder="1" applyAlignment="1">
      <alignment vertical="center" wrapText="1"/>
    </xf>
    <xf numFmtId="0" fontId="0" fillId="3" borderId="79" xfId="0" applyNumberFormat="1" applyFont="1" applyFill="1" applyBorder="1" applyAlignment="1" applyProtection="1">
      <alignment horizontal="center" vertical="center" shrinkToFit="1"/>
      <protection locked="0"/>
    </xf>
    <xf numFmtId="0" fontId="0" fillId="3" borderId="28" xfId="0" applyNumberFormat="1" applyFont="1" applyFill="1" applyBorder="1" applyAlignment="1" applyProtection="1">
      <alignment horizontal="center" vertical="center" shrinkToFit="1"/>
      <protection locked="0"/>
    </xf>
    <xf numFmtId="0" fontId="0" fillId="3" borderId="88" xfId="0" applyNumberFormat="1" applyFont="1" applyFill="1" applyBorder="1" applyAlignment="1" applyProtection="1">
      <alignment horizontal="center" vertical="center" shrinkToFit="1"/>
      <protection locked="0"/>
    </xf>
    <xf numFmtId="0" fontId="25" fillId="0" borderId="53" xfId="0" applyNumberFormat="1" applyFont="1" applyBorder="1" applyAlignment="1">
      <alignment vertical="center" wrapText="1"/>
    </xf>
    <xf numFmtId="0" fontId="25" fillId="0" borderId="5" xfId="0" applyNumberFormat="1" applyFont="1" applyBorder="1" applyAlignment="1">
      <alignment vertical="center" wrapText="1"/>
    </xf>
    <xf numFmtId="0" fontId="4" fillId="0" borderId="14" xfId="0" applyNumberFormat="1" applyFont="1" applyFill="1" applyBorder="1" applyAlignment="1">
      <alignment vertical="center" wrapText="1"/>
    </xf>
    <xf numFmtId="0" fontId="4" fillId="0" borderId="5" xfId="0" applyNumberFormat="1" applyFont="1" applyFill="1" applyBorder="1" applyAlignment="1">
      <alignment vertical="center" wrapText="1"/>
    </xf>
    <xf numFmtId="0" fontId="4" fillId="0" borderId="31" xfId="0" applyNumberFormat="1" applyFont="1" applyFill="1" applyBorder="1" applyAlignment="1">
      <alignment vertical="center" wrapText="1"/>
    </xf>
    <xf numFmtId="0" fontId="24" fillId="0" borderId="53" xfId="0" applyFont="1" applyFill="1" applyBorder="1" applyAlignment="1">
      <alignment horizontal="center" vertical="center" shrinkToFit="1"/>
    </xf>
    <xf numFmtId="0" fontId="24" fillId="0" borderId="5" xfId="0" applyFont="1" applyFill="1" applyBorder="1" applyAlignment="1">
      <alignment horizontal="center" vertical="center" shrinkToFit="1"/>
    </xf>
    <xf numFmtId="0" fontId="24" fillId="0" borderId="70" xfId="0" applyFont="1" applyFill="1" applyBorder="1" applyAlignment="1">
      <alignment horizontal="center" vertical="center" shrinkToFit="1"/>
    </xf>
    <xf numFmtId="0" fontId="24" fillId="0" borderId="54"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24" fillId="0" borderId="89" xfId="0" applyFont="1" applyFill="1" applyBorder="1" applyAlignment="1">
      <alignment horizontal="center" vertical="center" shrinkToFit="1"/>
    </xf>
    <xf numFmtId="0" fontId="4" fillId="0" borderId="27" xfId="0" applyNumberFormat="1" applyFont="1" applyFill="1" applyBorder="1" applyAlignment="1">
      <alignment vertical="center" shrinkToFit="1"/>
    </xf>
    <xf numFmtId="0" fontId="0" fillId="0" borderId="28" xfId="0" applyNumberFormat="1" applyFont="1" applyBorder="1" applyAlignment="1">
      <alignment vertical="center" shrinkToFit="1"/>
    </xf>
    <xf numFmtId="0" fontId="0" fillId="0" borderId="91" xfId="0" applyNumberFormat="1" applyFont="1" applyBorder="1" applyAlignment="1">
      <alignment vertical="center" shrinkToFit="1"/>
    </xf>
    <xf numFmtId="0" fontId="0" fillId="0" borderId="83" xfId="0" applyNumberFormat="1" applyFont="1" applyBorder="1" applyAlignment="1">
      <alignment vertical="center" shrinkToFit="1"/>
    </xf>
    <xf numFmtId="0" fontId="0" fillId="0" borderId="84" xfId="0" applyNumberFormat="1" applyFont="1" applyBorder="1" applyAlignment="1">
      <alignment vertical="center" shrinkToFit="1"/>
    </xf>
    <xf numFmtId="0" fontId="0" fillId="0" borderId="109" xfId="0" applyNumberFormat="1" applyFont="1" applyBorder="1" applyAlignment="1">
      <alignment vertical="center" shrinkToFit="1"/>
    </xf>
    <xf numFmtId="0" fontId="0" fillId="3" borderId="92" xfId="0" applyNumberFormat="1" applyFont="1" applyFill="1" applyBorder="1" applyAlignment="1" applyProtection="1">
      <alignment horizontal="center" vertical="center" shrinkToFit="1"/>
      <protection locked="0"/>
    </xf>
    <xf numFmtId="0" fontId="0" fillId="3" borderId="84" xfId="0" applyNumberFormat="1" applyFont="1" applyFill="1" applyBorder="1" applyAlignment="1" applyProtection="1">
      <alignment horizontal="center" vertical="center" shrinkToFit="1"/>
      <protection locked="0"/>
    </xf>
    <xf numFmtId="0" fontId="0" fillId="3" borderId="85" xfId="0" applyNumberFormat="1" applyFont="1" applyFill="1" applyBorder="1" applyAlignment="1" applyProtection="1">
      <alignment horizontal="center" vertical="center" shrinkToFit="1"/>
      <protection locked="0"/>
    </xf>
    <xf numFmtId="0" fontId="28" fillId="0" borderId="67"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90" xfId="0" applyFont="1" applyFill="1" applyBorder="1" applyAlignment="1">
      <alignment horizontal="center" vertical="center" shrinkToFit="1"/>
    </xf>
    <xf numFmtId="0" fontId="4" fillId="0" borderId="70" xfId="0" applyNumberFormat="1" applyFont="1" applyFill="1" applyBorder="1" applyAlignment="1">
      <alignment horizontal="center" vertical="center"/>
    </xf>
    <xf numFmtId="180" fontId="28" fillId="0" borderId="67" xfId="0" applyNumberFormat="1" applyFont="1" applyFill="1" applyBorder="1" applyAlignment="1">
      <alignment horizontal="center" vertical="center" shrinkToFit="1"/>
    </xf>
    <xf numFmtId="180" fontId="28" fillId="0" borderId="4" xfId="0" applyNumberFormat="1" applyFont="1" applyFill="1" applyBorder="1" applyAlignment="1">
      <alignment horizontal="center" vertical="center" shrinkToFit="1"/>
    </xf>
    <xf numFmtId="180" fontId="28" fillId="0" borderId="63" xfId="0" applyNumberFormat="1" applyFont="1" applyFill="1" applyBorder="1" applyAlignment="1">
      <alignment horizontal="center" vertical="center" shrinkToFit="1"/>
    </xf>
    <xf numFmtId="0" fontId="6" fillId="0" borderId="53" xfId="0" applyNumberFormat="1" applyFont="1" applyFill="1" applyBorder="1" applyAlignment="1">
      <alignment horizontal="center" vertical="center" wrapText="1"/>
    </xf>
    <xf numFmtId="0" fontId="6" fillId="0" borderId="31" xfId="0" applyNumberFormat="1" applyFont="1" applyFill="1" applyBorder="1" applyAlignment="1">
      <alignment horizontal="center" vertical="center" wrapText="1"/>
    </xf>
    <xf numFmtId="0" fontId="4" fillId="0" borderId="66" xfId="0" applyFont="1" applyFill="1" applyBorder="1" applyAlignment="1">
      <alignment horizontal="center" shrinkToFit="1"/>
    </xf>
    <xf numFmtId="0" fontId="4" fillId="0" borderId="8" xfId="0" applyFont="1" applyFill="1" applyBorder="1" applyAlignment="1">
      <alignment horizontal="center" shrinkToFit="1"/>
    </xf>
    <xf numFmtId="0" fontId="4" fillId="0" borderId="33" xfId="0" applyFont="1" applyFill="1" applyBorder="1" applyAlignment="1">
      <alignment horizontal="center" shrinkToFit="1"/>
    </xf>
    <xf numFmtId="0" fontId="4" fillId="0" borderId="0" xfId="0" applyFont="1" applyFill="1" applyBorder="1" applyAlignment="1">
      <alignment horizontal="center" shrinkToFit="1"/>
    </xf>
    <xf numFmtId="0" fontId="4" fillId="0" borderId="44" xfId="0" applyNumberFormat="1" applyFont="1" applyFill="1" applyBorder="1" applyAlignment="1">
      <alignment vertical="center" shrinkToFit="1"/>
    </xf>
    <xf numFmtId="0" fontId="4" fillId="0" borderId="6" xfId="0" applyNumberFormat="1" applyFont="1" applyFill="1" applyBorder="1" applyAlignment="1">
      <alignment vertical="center" shrinkToFit="1"/>
    </xf>
    <xf numFmtId="0" fontId="4" fillId="0" borderId="86" xfId="0" applyNumberFormat="1" applyFont="1" applyFill="1" applyBorder="1" applyAlignment="1">
      <alignment vertical="center" shrinkToFit="1"/>
    </xf>
    <xf numFmtId="0" fontId="6" fillId="0" borderId="53"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70" xfId="0" applyFont="1" applyFill="1" applyBorder="1" applyAlignment="1">
      <alignment horizontal="center" vertical="center" shrinkToFit="1"/>
    </xf>
    <xf numFmtId="0" fontId="4" fillId="0" borderId="44" xfId="0" applyNumberFormat="1" applyFont="1" applyFill="1" applyBorder="1" applyAlignment="1">
      <alignment vertical="center" wrapText="1"/>
    </xf>
    <xf numFmtId="0" fontId="4" fillId="0" borderId="6" xfId="0" applyNumberFormat="1" applyFont="1" applyFill="1" applyBorder="1" applyAlignment="1">
      <alignment vertical="center" wrapText="1"/>
    </xf>
    <xf numFmtId="0" fontId="4" fillId="0" borderId="86" xfId="0" applyNumberFormat="1" applyFont="1" applyFill="1" applyBorder="1" applyAlignment="1">
      <alignment vertical="center" wrapText="1"/>
    </xf>
    <xf numFmtId="0" fontId="6" fillId="0" borderId="61" xfId="0" applyNumberFormat="1" applyFont="1" applyFill="1" applyBorder="1" applyAlignment="1">
      <alignment horizontal="center" vertical="center" wrapText="1"/>
    </xf>
    <xf numFmtId="0" fontId="6" fillId="0" borderId="77" xfId="0" applyNumberFormat="1" applyFont="1" applyFill="1" applyBorder="1" applyAlignment="1">
      <alignment horizontal="center" vertical="center" wrapText="1"/>
    </xf>
    <xf numFmtId="0" fontId="4" fillId="0" borderId="66" xfId="0" applyNumberFormat="1" applyFont="1" applyFill="1" applyBorder="1" applyAlignment="1">
      <alignment vertical="center" wrapText="1"/>
    </xf>
    <xf numFmtId="0" fontId="4" fillId="0" borderId="8" xfId="0" applyNumberFormat="1" applyFont="1" applyFill="1" applyBorder="1" applyAlignment="1">
      <alignment vertical="center" wrapText="1"/>
    </xf>
    <xf numFmtId="0" fontId="4" fillId="0" borderId="77" xfId="0" applyNumberFormat="1" applyFont="1" applyFill="1" applyBorder="1" applyAlignment="1">
      <alignment vertical="center" wrapText="1"/>
    </xf>
    <xf numFmtId="0" fontId="0" fillId="3" borderId="66" xfId="0" applyNumberFormat="1" applyFont="1" applyFill="1" applyBorder="1" applyAlignment="1" applyProtection="1">
      <alignment horizontal="center" vertical="center" shrinkToFit="1"/>
      <protection locked="0"/>
    </xf>
    <xf numFmtId="0" fontId="0" fillId="3" borderId="8" xfId="0" applyNumberFormat="1" applyFont="1" applyFill="1" applyBorder="1" applyAlignment="1" applyProtection="1">
      <alignment horizontal="center" vertical="center" shrinkToFit="1"/>
      <protection locked="0"/>
    </xf>
    <xf numFmtId="0" fontId="0" fillId="3" borderId="105" xfId="0" applyNumberFormat="1" applyFont="1" applyFill="1" applyBorder="1" applyAlignment="1" applyProtection="1">
      <alignment horizontal="center" vertical="center" shrinkToFit="1"/>
      <protection locked="0"/>
    </xf>
    <xf numFmtId="0" fontId="5" fillId="0" borderId="14" xfId="0" applyNumberFormat="1" applyFont="1" applyFill="1" applyBorder="1" applyAlignment="1">
      <alignment vertical="center" wrapText="1"/>
    </xf>
    <xf numFmtId="0" fontId="5" fillId="0" borderId="5" xfId="0" applyNumberFormat="1" applyFont="1" applyFill="1" applyBorder="1" applyAlignment="1">
      <alignment vertical="center" wrapText="1"/>
    </xf>
    <xf numFmtId="0" fontId="5" fillId="0" borderId="31" xfId="0" applyNumberFormat="1" applyFont="1" applyFill="1" applyBorder="1" applyAlignment="1">
      <alignment vertical="center" wrapText="1"/>
    </xf>
    <xf numFmtId="0" fontId="4" fillId="0" borderId="66"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shrinkToFit="1"/>
    </xf>
    <xf numFmtId="0" fontId="0" fillId="0" borderId="28" xfId="0" applyNumberFormat="1" applyFont="1" applyFill="1" applyBorder="1" applyAlignment="1">
      <alignment horizontal="center" vertical="center" shrinkToFit="1"/>
    </xf>
    <xf numFmtId="0" fontId="0" fillId="0" borderId="88" xfId="0" applyNumberFormat="1" applyFont="1" applyFill="1" applyBorder="1" applyAlignment="1">
      <alignment horizontal="center" vertical="center" shrinkToFit="1"/>
    </xf>
    <xf numFmtId="0" fontId="6" fillId="0" borderId="54"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89" xfId="0" applyFont="1" applyFill="1" applyBorder="1" applyAlignment="1">
      <alignment horizontal="center" vertical="center" shrinkToFit="1"/>
    </xf>
    <xf numFmtId="0" fontId="0" fillId="0" borderId="73" xfId="0" applyNumberFormat="1" applyFont="1" applyFill="1" applyBorder="1" applyAlignment="1">
      <alignment horizontal="center" vertical="center" shrinkToFit="1"/>
    </xf>
    <xf numFmtId="0" fontId="0" fillId="0" borderId="6" xfId="0" applyNumberFormat="1" applyFont="1" applyFill="1" applyBorder="1" applyAlignment="1">
      <alignment horizontal="center" vertical="center" shrinkToFit="1"/>
    </xf>
    <xf numFmtId="0" fontId="0" fillId="0" borderId="74" xfId="0" applyNumberFormat="1" applyFont="1" applyFill="1" applyBorder="1" applyAlignment="1">
      <alignment horizontal="center" vertical="center" shrinkToFit="1"/>
    </xf>
    <xf numFmtId="0" fontId="19" fillId="5" borderId="73" xfId="0" applyNumberFormat="1" applyFont="1" applyFill="1" applyBorder="1" applyAlignment="1">
      <alignment horizontal="center" vertical="center" shrinkToFit="1"/>
    </xf>
    <xf numFmtId="0" fontId="19" fillId="5" borderId="6" xfId="0" applyNumberFormat="1" applyFont="1" applyFill="1" applyBorder="1" applyAlignment="1">
      <alignment horizontal="center" vertical="center" shrinkToFit="1"/>
    </xf>
    <xf numFmtId="0" fontId="19" fillId="5" borderId="74" xfId="0" applyNumberFormat="1" applyFont="1" applyFill="1" applyBorder="1" applyAlignment="1">
      <alignment horizontal="center" vertical="center" shrinkToFit="1"/>
    </xf>
    <xf numFmtId="0" fontId="19" fillId="5" borderId="83" xfId="0" applyNumberFormat="1" applyFont="1" applyFill="1" applyBorder="1" applyAlignment="1">
      <alignment horizontal="center" vertical="center" shrinkToFit="1"/>
    </xf>
    <xf numFmtId="0" fontId="19" fillId="5" borderId="84" xfId="0" applyNumberFormat="1" applyFont="1" applyFill="1" applyBorder="1" applyAlignment="1">
      <alignment horizontal="center" vertical="center" shrinkToFit="1"/>
    </xf>
    <xf numFmtId="0" fontId="19" fillId="5" borderId="85" xfId="0" applyNumberFormat="1" applyFont="1" applyFill="1" applyBorder="1" applyAlignment="1">
      <alignment horizontal="center" vertical="center" shrinkToFit="1"/>
    </xf>
    <xf numFmtId="0" fontId="24" fillId="0" borderId="64" xfId="0" applyFont="1" applyFill="1" applyBorder="1" applyAlignment="1">
      <alignment horizontal="center" vertical="center" shrinkToFit="1"/>
    </xf>
    <xf numFmtId="0" fontId="24" fillId="0" borderId="6" xfId="0" applyFont="1" applyFill="1" applyBorder="1" applyAlignment="1">
      <alignment horizontal="center" vertical="center" shrinkToFit="1"/>
    </xf>
    <xf numFmtId="0" fontId="24" fillId="0" borderId="65" xfId="0" applyFont="1" applyFill="1" applyBorder="1" applyAlignment="1">
      <alignment horizontal="center" vertical="center" shrinkToFit="1"/>
    </xf>
    <xf numFmtId="0" fontId="24" fillId="0" borderId="107" xfId="0" applyFont="1" applyFill="1" applyBorder="1" applyAlignment="1">
      <alignment horizontal="center" vertical="center" shrinkToFit="1"/>
    </xf>
    <xf numFmtId="0" fontId="24" fillId="0" borderId="84" xfId="0" applyFont="1" applyFill="1" applyBorder="1" applyAlignment="1">
      <alignment horizontal="center" vertical="center" shrinkToFit="1"/>
    </xf>
    <xf numFmtId="0" fontId="24" fillId="0" borderId="101" xfId="0" applyFont="1" applyFill="1" applyBorder="1" applyAlignment="1">
      <alignment horizontal="center" vertical="center" shrinkToFit="1"/>
    </xf>
    <xf numFmtId="0" fontId="4" fillId="0" borderId="71" xfId="0" applyNumberFormat="1" applyFont="1" applyFill="1" applyBorder="1" applyAlignment="1">
      <alignment vertical="center" shrinkToFit="1"/>
    </xf>
    <xf numFmtId="0" fontId="4" fillId="0" borderId="8" xfId="0" applyNumberFormat="1" applyFont="1" applyFill="1" applyBorder="1" applyAlignment="1">
      <alignment vertical="center" shrinkToFit="1"/>
    </xf>
    <xf numFmtId="0" fontId="4" fillId="0" borderId="77" xfId="0" applyNumberFormat="1" applyFont="1" applyFill="1" applyBorder="1" applyAlignment="1">
      <alignment vertical="center" shrinkToFit="1"/>
    </xf>
    <xf numFmtId="0" fontId="4" fillId="0" borderId="72" xfId="0" applyNumberFormat="1" applyFont="1" applyFill="1" applyBorder="1" applyAlignment="1">
      <alignment vertical="center" shrinkToFit="1"/>
    </xf>
    <xf numFmtId="0" fontId="4" fillId="0" borderId="4" xfId="0" applyNumberFormat="1" applyFont="1" applyFill="1" applyBorder="1" applyAlignment="1">
      <alignment vertical="center" shrinkToFit="1"/>
    </xf>
    <xf numFmtId="0" fontId="4" fillId="0" borderId="90" xfId="0" applyNumberFormat="1" applyFont="1" applyFill="1" applyBorder="1" applyAlignment="1">
      <alignment vertical="center" shrinkToFit="1"/>
    </xf>
    <xf numFmtId="0" fontId="0" fillId="3" borderId="60" xfId="0" applyNumberFormat="1" applyFont="1" applyFill="1" applyBorder="1" applyAlignment="1" applyProtection="1">
      <alignment horizontal="center" vertical="center" shrinkToFit="1"/>
      <protection locked="0"/>
    </xf>
    <xf numFmtId="0" fontId="6" fillId="0" borderId="55" xfId="0" applyNumberFormat="1" applyFont="1" applyFill="1" applyBorder="1" applyAlignment="1">
      <alignment horizontal="center" vertical="center" wrapText="1"/>
    </xf>
    <xf numFmtId="0" fontId="6" fillId="0" borderId="19" xfId="0" applyNumberFormat="1" applyFont="1" applyFill="1" applyBorder="1" applyAlignment="1">
      <alignment horizontal="center" vertical="center" wrapText="1"/>
    </xf>
    <xf numFmtId="0" fontId="6" fillId="0" borderId="107" xfId="0" applyNumberFormat="1" applyFont="1" applyFill="1" applyBorder="1" applyAlignment="1">
      <alignment horizontal="center" vertical="center" wrapText="1"/>
    </xf>
    <xf numFmtId="0" fontId="6" fillId="0" borderId="84" xfId="0" applyNumberFormat="1" applyFont="1" applyFill="1" applyBorder="1" applyAlignment="1">
      <alignment horizontal="center" vertical="center" wrapText="1"/>
    </xf>
    <xf numFmtId="0" fontId="4" fillId="0" borderId="25" xfId="0" applyNumberFormat="1" applyFont="1" applyFill="1" applyBorder="1" applyAlignment="1">
      <alignment horizontal="center" vertical="center"/>
    </xf>
    <xf numFmtId="0" fontId="4" fillId="0" borderId="19" xfId="0" applyNumberFormat="1" applyFont="1" applyFill="1" applyBorder="1" applyAlignment="1">
      <alignment horizontal="center" vertical="center"/>
    </xf>
    <xf numFmtId="0" fontId="19" fillId="5" borderId="27" xfId="0" applyNumberFormat="1" applyFont="1" applyFill="1" applyBorder="1" applyAlignment="1">
      <alignment horizontal="center" vertical="center" shrinkToFit="1"/>
    </xf>
    <xf numFmtId="0" fontId="19" fillId="5" borderId="28" xfId="0" applyNumberFormat="1" applyFont="1" applyFill="1" applyBorder="1" applyAlignment="1">
      <alignment horizontal="center" vertical="center" shrinkToFit="1"/>
    </xf>
    <xf numFmtId="0" fontId="19" fillId="5" borderId="88" xfId="0" applyNumberFormat="1" applyFont="1" applyFill="1" applyBorder="1" applyAlignment="1">
      <alignment horizontal="center" vertical="center" shrinkToFit="1"/>
    </xf>
    <xf numFmtId="0" fontId="4" fillId="0" borderId="1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67"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24" fillId="0" borderId="55" xfId="0" applyFont="1" applyFill="1" applyBorder="1" applyAlignment="1">
      <alignment horizontal="center" vertical="center" shrinkToFit="1"/>
    </xf>
    <xf numFmtId="0" fontId="24" fillId="0" borderId="19" xfId="0" applyFont="1" applyFill="1" applyBorder="1" applyAlignment="1">
      <alignment horizontal="center" vertical="center" shrinkToFit="1"/>
    </xf>
    <xf numFmtId="0" fontId="24" fillId="0" borderId="104" xfId="0" applyFont="1" applyFill="1" applyBorder="1" applyAlignment="1">
      <alignment horizontal="center" vertical="center" shrinkToFit="1"/>
    </xf>
    <xf numFmtId="0" fontId="6" fillId="0" borderId="64"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65" xfId="0" applyFont="1" applyFill="1" applyBorder="1" applyAlignment="1">
      <alignment horizontal="center" vertical="center" shrinkToFit="1"/>
    </xf>
    <xf numFmtId="0" fontId="0" fillId="0" borderId="106" xfId="0" applyNumberFormat="1" applyFont="1" applyBorder="1" applyAlignment="1">
      <alignment vertical="center" shrinkToFit="1"/>
    </xf>
    <xf numFmtId="0" fontId="0" fillId="0" borderId="5" xfId="0" applyNumberFormat="1" applyFont="1" applyBorder="1" applyAlignment="1">
      <alignment vertical="center" shrinkToFit="1"/>
    </xf>
    <xf numFmtId="0" fontId="0" fillId="0" borderId="31" xfId="0" applyNumberFormat="1" applyFont="1" applyBorder="1" applyAlignment="1">
      <alignment vertical="center" shrinkToFit="1"/>
    </xf>
    <xf numFmtId="0" fontId="19" fillId="5" borderId="71" xfId="0" applyNumberFormat="1" applyFont="1" applyFill="1" applyBorder="1" applyAlignment="1">
      <alignment horizontal="center" vertical="center" shrinkToFit="1"/>
    </xf>
    <xf numFmtId="0" fontId="19" fillId="5" borderId="8" xfId="0" applyNumberFormat="1" applyFont="1" applyFill="1" applyBorder="1" applyAlignment="1">
      <alignment horizontal="center" vertical="center" shrinkToFit="1"/>
    </xf>
    <xf numFmtId="0" fontId="19" fillId="5" borderId="105" xfId="0" applyNumberFormat="1" applyFont="1" applyFill="1" applyBorder="1" applyAlignment="1">
      <alignment horizontal="center" vertical="center" shrinkToFit="1"/>
    </xf>
    <xf numFmtId="0" fontId="19" fillId="5" borderId="72" xfId="0" applyNumberFormat="1" applyFont="1" applyFill="1" applyBorder="1" applyAlignment="1">
      <alignment horizontal="center" vertical="center" shrinkToFit="1"/>
    </xf>
    <xf numFmtId="0" fontId="19" fillId="5" borderId="4" xfId="0" applyNumberFormat="1" applyFont="1" applyFill="1" applyBorder="1" applyAlignment="1">
      <alignment horizontal="center" vertical="center" shrinkToFit="1"/>
    </xf>
    <xf numFmtId="0" fontId="19" fillId="5" borderId="108" xfId="0" applyNumberFormat="1" applyFont="1" applyFill="1" applyBorder="1" applyAlignment="1">
      <alignment horizontal="center" vertical="center" shrinkToFit="1"/>
    </xf>
    <xf numFmtId="0" fontId="28" fillId="0" borderId="72" xfId="0" applyFont="1" applyFill="1" applyBorder="1" applyAlignment="1">
      <alignment horizontal="center" vertical="center" shrinkToFit="1"/>
    </xf>
    <xf numFmtId="0" fontId="28" fillId="0" borderId="63" xfId="0" applyFont="1" applyFill="1" applyBorder="1" applyAlignment="1">
      <alignment horizontal="center" vertical="center" shrinkToFit="1"/>
    </xf>
    <xf numFmtId="179" fontId="0" fillId="0" borderId="74" xfId="0" applyNumberFormat="1" applyFont="1" applyFill="1" applyBorder="1" applyAlignment="1">
      <alignment horizontal="center" vertical="center" shrinkToFit="1"/>
    </xf>
    <xf numFmtId="181" fontId="6" fillId="0" borderId="75" xfId="0" applyNumberFormat="1" applyFont="1" applyFill="1" applyBorder="1" applyAlignment="1">
      <alignment horizontal="center" vertical="center" shrinkToFit="1"/>
    </xf>
    <xf numFmtId="181" fontId="6" fillId="0" borderId="44" xfId="0" applyNumberFormat="1" applyFont="1" applyFill="1" applyBorder="1" applyAlignment="1">
      <alignment horizontal="center" vertical="center" shrinkToFit="1"/>
    </xf>
    <xf numFmtId="177" fontId="4" fillId="0" borderId="25" xfId="0" applyNumberFormat="1" applyFont="1" applyFill="1" applyBorder="1" applyAlignment="1">
      <alignment horizontal="right" vertical="center" shrinkToFit="1"/>
    </xf>
    <xf numFmtId="177" fontId="4" fillId="0" borderId="19" xfId="0" applyNumberFormat="1" applyFont="1" applyFill="1" applyBorder="1" applyAlignment="1">
      <alignment horizontal="right" vertical="center" shrinkToFit="1"/>
    </xf>
    <xf numFmtId="177" fontId="4" fillId="0" borderId="60" xfId="0" applyNumberFormat="1" applyFont="1" applyFill="1" applyBorder="1" applyAlignment="1">
      <alignment horizontal="right" vertical="center" shrinkToFit="1"/>
    </xf>
    <xf numFmtId="188" fontId="4" fillId="0" borderId="14" xfId="0" quotePrefix="1" applyNumberFormat="1" applyFont="1" applyFill="1" applyBorder="1" applyAlignment="1">
      <alignment horizontal="center" vertical="center" shrinkToFit="1"/>
    </xf>
    <xf numFmtId="188" fontId="4" fillId="0" borderId="5" xfId="0" applyNumberFormat="1" applyFont="1" applyFill="1" applyBorder="1" applyAlignment="1">
      <alignment horizontal="center" vertical="center" shrinkToFit="1"/>
    </xf>
    <xf numFmtId="188" fontId="4" fillId="0" borderId="31" xfId="0" applyNumberFormat="1" applyFont="1" applyFill="1" applyBorder="1" applyAlignment="1">
      <alignment horizontal="center" vertical="center" shrinkToFit="1"/>
    </xf>
    <xf numFmtId="188" fontId="4" fillId="0" borderId="25" xfId="0" applyNumberFormat="1" applyFont="1" applyFill="1" applyBorder="1" applyAlignment="1">
      <alignment horizontal="center" vertical="center" shrinkToFit="1"/>
    </xf>
    <xf numFmtId="188" fontId="4" fillId="0" borderId="19" xfId="0" applyNumberFormat="1" applyFont="1" applyFill="1" applyBorder="1" applyAlignment="1">
      <alignment horizontal="center" vertical="center" shrinkToFit="1"/>
    </xf>
    <xf numFmtId="188" fontId="4" fillId="0" borderId="26" xfId="0" applyNumberFormat="1" applyFont="1" applyFill="1" applyBorder="1" applyAlignment="1">
      <alignment horizontal="center" vertical="center" shrinkToFit="1"/>
    </xf>
    <xf numFmtId="0" fontId="6" fillId="0" borderId="55"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104" xfId="0" applyFont="1" applyFill="1" applyBorder="1" applyAlignment="1">
      <alignment horizontal="center" vertical="center" shrinkToFit="1"/>
    </xf>
    <xf numFmtId="179" fontId="0" fillId="0" borderId="27" xfId="0" applyNumberFormat="1" applyFont="1" applyFill="1" applyBorder="1" applyAlignment="1">
      <alignment horizontal="center" vertical="center" shrinkToFit="1"/>
    </xf>
    <xf numFmtId="179" fontId="0" fillId="0" borderId="28" xfId="0" applyNumberFormat="1" applyFont="1" applyFill="1" applyBorder="1" applyAlignment="1">
      <alignment horizontal="center" vertical="center" shrinkToFit="1"/>
    </xf>
    <xf numFmtId="181" fontId="6" fillId="0" borderId="53" xfId="0" applyNumberFormat="1" applyFont="1" applyFill="1" applyBorder="1" applyAlignment="1">
      <alignment horizontal="center" vertical="center" shrinkToFit="1"/>
    </xf>
    <xf numFmtId="181" fontId="6" fillId="0" borderId="5" xfId="0" applyNumberFormat="1" applyFont="1" applyFill="1" applyBorder="1" applyAlignment="1">
      <alignment horizontal="center" vertical="center" shrinkToFit="1"/>
    </xf>
    <xf numFmtId="181" fontId="6" fillId="0" borderId="31" xfId="0" applyNumberFormat="1" applyFont="1" applyFill="1" applyBorder="1" applyAlignment="1">
      <alignment horizontal="center" vertical="center" shrinkToFit="1"/>
    </xf>
    <xf numFmtId="181" fontId="6" fillId="0" borderId="55" xfId="0" applyNumberFormat="1" applyFont="1" applyFill="1" applyBorder="1" applyAlignment="1">
      <alignment horizontal="center" vertical="center" shrinkToFit="1"/>
    </xf>
    <xf numFmtId="181" fontId="6" fillId="0" borderId="19" xfId="0" applyNumberFormat="1" applyFont="1" applyFill="1" applyBorder="1" applyAlignment="1">
      <alignment horizontal="center" vertical="center" shrinkToFit="1"/>
    </xf>
    <xf numFmtId="181" fontId="6" fillId="0" borderId="26" xfId="0" applyNumberFormat="1" applyFont="1" applyFill="1" applyBorder="1" applyAlignment="1">
      <alignment horizontal="center" vertical="center" shrinkToFit="1"/>
    </xf>
    <xf numFmtId="0" fontId="19" fillId="0" borderId="106" xfId="0" applyNumberFormat="1" applyFont="1" applyFill="1" applyBorder="1" applyAlignment="1">
      <alignment horizontal="center" vertical="center" shrinkToFit="1"/>
    </xf>
    <xf numFmtId="0" fontId="19" fillId="0" borderId="5" xfId="0" applyNumberFormat="1" applyFont="1" applyFill="1" applyBorder="1" applyAlignment="1">
      <alignment horizontal="center" vertical="center" shrinkToFit="1"/>
    </xf>
    <xf numFmtId="0" fontId="19" fillId="0" borderId="15" xfId="0" applyNumberFormat="1" applyFont="1" applyFill="1" applyBorder="1" applyAlignment="1">
      <alignment horizontal="center" vertical="center" shrinkToFit="1"/>
    </xf>
    <xf numFmtId="0" fontId="19" fillId="0" borderId="78" xfId="0" applyNumberFormat="1" applyFont="1" applyFill="1" applyBorder="1" applyAlignment="1">
      <alignment horizontal="center" vertical="center" shrinkToFit="1"/>
    </xf>
    <xf numFmtId="0" fontId="19" fillId="0" borderId="0" xfId="0" applyNumberFormat="1" applyFont="1" applyFill="1" applyBorder="1" applyAlignment="1">
      <alignment horizontal="center" vertical="center" shrinkToFit="1"/>
    </xf>
    <xf numFmtId="0" fontId="19" fillId="0" borderId="59" xfId="0" applyNumberFormat="1" applyFont="1" applyFill="1" applyBorder="1" applyAlignment="1">
      <alignment horizontal="center" vertical="center" shrinkToFit="1"/>
    </xf>
    <xf numFmtId="0" fontId="6" fillId="0" borderId="61"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77"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6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9" xfId="0" applyFont="1" applyFill="1" applyBorder="1" applyAlignment="1">
      <alignment horizontal="center" vertical="center" shrinkToFit="1"/>
    </xf>
    <xf numFmtId="180" fontId="4" fillId="0" borderId="30" xfId="0" applyNumberFormat="1" applyFont="1" applyFill="1" applyBorder="1" applyAlignment="1">
      <alignment horizontal="center" vertical="center" shrinkToFit="1"/>
    </xf>
    <xf numFmtId="180" fontId="4" fillId="0" borderId="44" xfId="0" applyNumberFormat="1" applyFont="1" applyFill="1" applyBorder="1" applyAlignment="1">
      <alignment horizontal="center" vertical="center" shrinkToFit="1"/>
    </xf>
    <xf numFmtId="181" fontId="6" fillId="0" borderId="70" xfId="0" applyNumberFormat="1" applyFont="1" applyFill="1" applyBorder="1" applyAlignment="1">
      <alignment horizontal="center" vertical="center" shrinkToFit="1"/>
    </xf>
    <xf numFmtId="181" fontId="6" fillId="0" borderId="104" xfId="0" applyNumberFormat="1" applyFont="1" applyFill="1" applyBorder="1" applyAlignment="1">
      <alignment horizontal="center" vertical="center" shrinkToFit="1"/>
    </xf>
    <xf numFmtId="0" fontId="5" fillId="0" borderId="44" xfId="0" applyFont="1" applyFill="1" applyBorder="1" applyAlignment="1">
      <alignment vertical="center" wrapText="1"/>
    </xf>
    <xf numFmtId="182" fontId="4" fillId="0" borderId="30" xfId="0" applyNumberFormat="1" applyFont="1" applyFill="1" applyBorder="1" applyAlignment="1">
      <alignment horizontal="center" vertical="center" shrinkToFit="1"/>
    </xf>
    <xf numFmtId="182" fontId="4" fillId="0" borderId="44" xfId="0" applyNumberFormat="1" applyFont="1" applyFill="1" applyBorder="1" applyAlignment="1">
      <alignment horizontal="center" vertical="center" shrinkToFit="1"/>
    </xf>
    <xf numFmtId="0" fontId="6" fillId="0" borderId="80" xfId="0" applyFont="1" applyFill="1" applyBorder="1" applyAlignment="1">
      <alignment horizontal="center" vertical="center"/>
    </xf>
    <xf numFmtId="0" fontId="6" fillId="0" borderId="28" xfId="0" applyFont="1" applyFill="1" applyBorder="1" applyAlignment="1">
      <alignment horizontal="center" vertical="center"/>
    </xf>
    <xf numFmtId="187" fontId="4" fillId="0" borderId="14" xfId="0" applyNumberFormat="1" applyFont="1" applyFill="1" applyBorder="1" applyAlignment="1">
      <alignment horizontal="center" vertical="center" shrinkToFit="1"/>
    </xf>
    <xf numFmtId="187" fontId="4" fillId="0" borderId="5" xfId="0" applyNumberFormat="1" applyFont="1" applyFill="1" applyBorder="1" applyAlignment="1">
      <alignment horizontal="center" vertical="center" shrinkToFit="1"/>
    </xf>
    <xf numFmtId="187" fontId="4" fillId="0" borderId="25" xfId="0" applyNumberFormat="1" applyFont="1" applyFill="1" applyBorder="1" applyAlignment="1">
      <alignment horizontal="center" vertical="center" shrinkToFit="1"/>
    </xf>
    <xf numFmtId="187" fontId="4" fillId="0" borderId="19" xfId="0" applyNumberFormat="1" applyFont="1" applyFill="1" applyBorder="1" applyAlignment="1">
      <alignment horizontal="center" vertical="center" shrinkToFit="1"/>
    </xf>
    <xf numFmtId="180" fontId="4" fillId="0" borderId="10" xfId="0" applyNumberFormat="1" applyFont="1" applyFill="1" applyBorder="1" applyAlignment="1">
      <alignment horizontal="center" vertical="center" shrinkToFit="1"/>
    </xf>
    <xf numFmtId="180" fontId="4" fillId="0" borderId="14" xfId="0" applyNumberFormat="1" applyFont="1" applyFill="1" applyBorder="1" applyAlignment="1">
      <alignment horizontal="center" vertical="center" shrinkToFit="1"/>
    </xf>
    <xf numFmtId="0" fontId="57" fillId="0" borderId="25" xfId="44" applyFont="1" applyFill="1" applyBorder="1" applyAlignment="1">
      <alignment horizontal="center" vertical="center" shrinkToFit="1"/>
    </xf>
    <xf numFmtId="0" fontId="57" fillId="0" borderId="19" xfId="44" applyFont="1" applyFill="1" applyBorder="1" applyAlignment="1">
      <alignment horizontal="center" vertical="center" shrinkToFit="1"/>
    </xf>
    <xf numFmtId="0" fontId="57" fillId="0" borderId="26" xfId="44" applyFont="1" applyFill="1" applyBorder="1" applyAlignment="1">
      <alignment horizontal="center" vertical="center" shrinkToFit="1"/>
    </xf>
    <xf numFmtId="181" fontId="6" fillId="0" borderId="87" xfId="0" applyNumberFormat="1" applyFont="1" applyFill="1" applyBorder="1" applyAlignment="1">
      <alignment horizontal="center" vertical="center" shrinkToFit="1"/>
    </xf>
    <xf numFmtId="181" fontId="6" fillId="0" borderId="25" xfId="0" applyNumberFormat="1" applyFont="1" applyFill="1" applyBorder="1" applyAlignment="1">
      <alignment horizontal="center" vertical="center" shrinkToFit="1"/>
    </xf>
    <xf numFmtId="177" fontId="4" fillId="0" borderId="14" xfId="0" applyNumberFormat="1" applyFont="1" applyFill="1" applyBorder="1" applyAlignment="1">
      <alignment horizontal="left" vertical="center" shrinkToFit="1"/>
    </xf>
    <xf numFmtId="177" fontId="4" fillId="0" borderId="5" xfId="0" applyNumberFormat="1" applyFont="1" applyFill="1" applyBorder="1" applyAlignment="1">
      <alignment horizontal="left" vertical="center" shrinkToFit="1"/>
    </xf>
    <xf numFmtId="177" fontId="4" fillId="0" borderId="15" xfId="0" applyNumberFormat="1" applyFont="1" applyFill="1" applyBorder="1" applyAlignment="1">
      <alignment horizontal="left" vertical="center" shrinkToFit="1"/>
    </xf>
    <xf numFmtId="0" fontId="4" fillId="0" borderId="79" xfId="0" applyFont="1" applyFill="1" applyBorder="1" applyAlignment="1">
      <alignment vertical="center" wrapText="1"/>
    </xf>
    <xf numFmtId="0" fontId="4" fillId="0" borderId="14" xfId="0" applyFont="1" applyFill="1" applyBorder="1" applyAlignment="1">
      <alignment vertical="center" wrapText="1"/>
    </xf>
    <xf numFmtId="0" fontId="9" fillId="0" borderId="44" xfId="0" applyFont="1" applyFill="1" applyBorder="1" applyAlignment="1">
      <alignment vertical="center" wrapText="1"/>
    </xf>
    <xf numFmtId="0" fontId="53" fillId="0" borderId="25" xfId="44" applyFont="1" applyFill="1" applyBorder="1" applyAlignment="1">
      <alignment horizontal="center" vertical="center" wrapText="1"/>
    </xf>
    <xf numFmtId="0" fontId="53" fillId="0" borderId="26" xfId="44" applyFont="1" applyFill="1" applyBorder="1" applyAlignment="1">
      <alignment horizontal="center" vertical="center" wrapText="1"/>
    </xf>
    <xf numFmtId="0" fontId="0" fillId="0" borderId="8" xfId="0" applyFont="1" applyBorder="1" applyAlignment="1">
      <alignment shrinkToFit="1"/>
    </xf>
    <xf numFmtId="0" fontId="0" fillId="0" borderId="77" xfId="0" applyFont="1" applyBorder="1" applyAlignment="1">
      <alignment shrinkToFit="1"/>
    </xf>
    <xf numFmtId="0" fontId="0" fillId="0" borderId="33" xfId="0" applyFont="1" applyBorder="1" applyAlignment="1">
      <alignment shrinkToFit="1"/>
    </xf>
    <xf numFmtId="0" fontId="0" fillId="0" borderId="0" xfId="0" applyFont="1" applyBorder="1" applyAlignment="1">
      <alignment shrinkToFit="1"/>
    </xf>
    <xf numFmtId="0" fontId="0" fillId="0" borderId="34" xfId="0" applyFont="1" applyBorder="1" applyAlignment="1">
      <alignment shrinkToFit="1"/>
    </xf>
    <xf numFmtId="0" fontId="28" fillId="0" borderId="67"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90" xfId="0" applyFont="1" applyBorder="1" applyAlignment="1">
      <alignment horizontal="center" vertical="center" shrinkToFit="1"/>
    </xf>
    <xf numFmtId="0" fontId="0" fillId="0" borderId="8" xfId="0" applyFont="1" applyBorder="1" applyAlignment="1">
      <alignment vertical="center" shrinkToFit="1"/>
    </xf>
    <xf numFmtId="0" fontId="0" fillId="0" borderId="9" xfId="0" applyFont="1" applyBorder="1" applyAlignment="1">
      <alignment vertical="center" shrinkToFit="1"/>
    </xf>
    <xf numFmtId="0" fontId="0" fillId="0" borderId="78" xfId="0" applyFont="1" applyBorder="1" applyAlignment="1">
      <alignment vertical="center" shrinkToFit="1"/>
    </xf>
    <xf numFmtId="0" fontId="0" fillId="0" borderId="0" xfId="0" applyFont="1" applyBorder="1" applyAlignment="1">
      <alignment vertical="center" shrinkToFit="1"/>
    </xf>
    <xf numFmtId="0" fontId="0" fillId="0" borderId="89" xfId="0" applyFont="1" applyBorder="1" applyAlignment="1">
      <alignment vertical="center" shrinkToFit="1"/>
    </xf>
    <xf numFmtId="0" fontId="0" fillId="0" borderId="4" xfId="0" applyFont="1" applyBorder="1" applyAlignment="1">
      <alignment vertical="center" shrinkToFit="1"/>
    </xf>
    <xf numFmtId="0" fontId="0" fillId="0" borderId="63" xfId="0" applyFont="1" applyBorder="1" applyAlignment="1">
      <alignment vertical="center" shrinkToFit="1"/>
    </xf>
    <xf numFmtId="179" fontId="0" fillId="0" borderId="88" xfId="0" applyNumberFormat="1" applyFont="1" applyFill="1" applyBorder="1" applyAlignment="1">
      <alignment horizontal="center" vertical="center" shrinkToFit="1"/>
    </xf>
    <xf numFmtId="179" fontId="0" fillId="0" borderId="106" xfId="0" applyNumberFormat="1" applyFont="1" applyFill="1" applyBorder="1" applyAlignment="1">
      <alignment horizontal="center" vertical="center" shrinkToFit="1"/>
    </xf>
    <xf numFmtId="179" fontId="0" fillId="0" borderId="5" xfId="0" applyNumberFormat="1" applyFont="1" applyFill="1" applyBorder="1" applyAlignment="1">
      <alignment horizontal="center" vertical="center" shrinkToFit="1"/>
    </xf>
    <xf numFmtId="179" fontId="0" fillId="0" borderId="15" xfId="0" applyNumberFormat="1" applyFont="1" applyFill="1" applyBorder="1" applyAlignment="1">
      <alignment horizontal="center" vertical="center" shrinkToFit="1"/>
    </xf>
    <xf numFmtId="177" fontId="4" fillId="0" borderId="66" xfId="0" applyNumberFormat="1" applyFont="1" applyFill="1" applyBorder="1" applyAlignment="1">
      <alignment horizontal="left" vertical="center" shrinkToFit="1"/>
    </xf>
    <xf numFmtId="177" fontId="4" fillId="0" borderId="8" xfId="0" applyNumberFormat="1" applyFont="1" applyFill="1" applyBorder="1" applyAlignment="1">
      <alignment horizontal="left" vertical="center" shrinkToFit="1"/>
    </xf>
    <xf numFmtId="177" fontId="4" fillId="0" borderId="105" xfId="0" applyNumberFormat="1" applyFont="1" applyFill="1" applyBorder="1" applyAlignment="1">
      <alignment horizontal="left" vertical="center" shrinkToFit="1"/>
    </xf>
    <xf numFmtId="180" fontId="4" fillId="0" borderId="23" xfId="0" applyNumberFormat="1" applyFont="1" applyFill="1" applyBorder="1" applyAlignment="1">
      <alignment horizontal="center" vertical="center" shrinkToFit="1"/>
    </xf>
    <xf numFmtId="180" fontId="4" fillId="0" borderId="79" xfId="0" applyNumberFormat="1" applyFont="1" applyFill="1" applyBorder="1" applyAlignment="1">
      <alignment horizontal="center" vertical="center" shrinkToFit="1"/>
    </xf>
    <xf numFmtId="182" fontId="4" fillId="0" borderId="39" xfId="0" applyNumberFormat="1" applyFont="1" applyFill="1" applyBorder="1" applyAlignment="1">
      <alignment horizontal="center" vertical="center" shrinkToFit="1"/>
    </xf>
    <xf numFmtId="182" fontId="4" fillId="0" borderId="25" xfId="0" applyNumberFormat="1" applyFont="1" applyFill="1" applyBorder="1" applyAlignment="1">
      <alignment horizontal="center" vertical="center" shrinkToFit="1"/>
    </xf>
    <xf numFmtId="180" fontId="28" fillId="0" borderId="90" xfId="0" applyNumberFormat="1" applyFont="1" applyFill="1" applyBorder="1" applyAlignment="1">
      <alignment horizontal="center" vertical="center" shrinkToFit="1"/>
    </xf>
    <xf numFmtId="0" fontId="4" fillId="0" borderId="44" xfId="0" applyNumberFormat="1" applyFont="1" applyFill="1" applyBorder="1" applyAlignment="1">
      <alignment horizontal="left" vertical="center" wrapText="1"/>
    </xf>
    <xf numFmtId="0" fontId="4" fillId="0" borderId="6" xfId="0" applyNumberFormat="1" applyFont="1" applyFill="1" applyBorder="1" applyAlignment="1">
      <alignment horizontal="left" vertical="center" wrapText="1"/>
    </xf>
    <xf numFmtId="0" fontId="4" fillId="0" borderId="86" xfId="0" applyNumberFormat="1" applyFont="1" applyFill="1" applyBorder="1" applyAlignment="1">
      <alignment horizontal="left" vertical="center" wrapText="1"/>
    </xf>
    <xf numFmtId="0" fontId="57" fillId="0" borderId="14" xfId="44" applyFont="1" applyBorder="1" applyAlignment="1">
      <alignment horizontal="center" vertical="center" textRotation="255" wrapText="1"/>
    </xf>
    <xf numFmtId="0" fontId="57" fillId="0" borderId="31" xfId="44" applyFont="1" applyBorder="1" applyAlignment="1">
      <alignment horizontal="center" vertical="center" textRotation="255" wrapText="1"/>
    </xf>
    <xf numFmtId="0" fontId="57" fillId="0" borderId="33" xfId="44" applyFont="1" applyBorder="1" applyAlignment="1">
      <alignment horizontal="center" vertical="center" textRotation="255" wrapText="1"/>
    </xf>
    <xf numFmtId="0" fontId="57" fillId="0" borderId="34" xfId="44" applyFont="1" applyBorder="1" applyAlignment="1">
      <alignment horizontal="center" vertical="center" textRotation="255" wrapText="1"/>
    </xf>
    <xf numFmtId="0" fontId="57" fillId="0" borderId="25" xfId="44" applyFont="1" applyBorder="1" applyAlignment="1">
      <alignment horizontal="center" vertical="center" textRotation="255" wrapText="1"/>
    </xf>
    <xf numFmtId="0" fontId="57" fillId="0" borderId="26" xfId="44" applyFont="1" applyBorder="1" applyAlignment="1">
      <alignment horizontal="center" vertical="center" textRotation="255" wrapText="1"/>
    </xf>
    <xf numFmtId="0" fontId="14" fillId="0" borderId="14" xfId="44" applyFont="1" applyBorder="1" applyAlignment="1">
      <alignment horizontal="center" vertical="center" shrinkToFit="1"/>
    </xf>
    <xf numFmtId="0" fontId="14" fillId="0" borderId="31" xfId="44" applyFont="1" applyBorder="1" applyAlignment="1">
      <alignment horizontal="center" vertical="center" shrinkToFit="1"/>
    </xf>
    <xf numFmtId="0" fontId="4" fillId="0" borderId="44" xfId="0" applyFont="1" applyFill="1" applyBorder="1" applyAlignment="1">
      <alignment vertical="center" wrapText="1"/>
    </xf>
    <xf numFmtId="179" fontId="4" fillId="0" borderId="30" xfId="0" applyNumberFormat="1" applyFont="1" applyFill="1" applyBorder="1" applyAlignment="1">
      <alignment horizontal="center" vertical="center" shrinkToFit="1"/>
    </xf>
    <xf numFmtId="179" fontId="4" fillId="0" borderId="44" xfId="0" applyNumberFormat="1" applyFont="1" applyFill="1" applyBorder="1" applyAlignment="1">
      <alignment horizontal="center" vertical="center" shrinkToFit="1"/>
    </xf>
    <xf numFmtId="0" fontId="0" fillId="0" borderId="88" xfId="0" applyFont="1" applyFill="1" applyBorder="1" applyAlignment="1">
      <alignment horizontal="center" vertical="center" shrinkToFit="1"/>
    </xf>
    <xf numFmtId="181" fontId="6" fillId="0" borderId="80" xfId="0" applyNumberFormat="1" applyFont="1" applyFill="1" applyBorder="1" applyAlignment="1">
      <alignment horizontal="center" vertical="center" shrinkToFit="1"/>
    </xf>
    <xf numFmtId="181" fontId="6" fillId="0" borderId="28" xfId="0" applyNumberFormat="1" applyFont="1" applyFill="1" applyBorder="1" applyAlignment="1">
      <alignment horizontal="center" vertical="center" shrinkToFit="1"/>
    </xf>
    <xf numFmtId="181" fontId="6" fillId="0" borderId="29" xfId="0" applyNumberFormat="1" applyFont="1" applyFill="1" applyBorder="1" applyAlignment="1">
      <alignment horizontal="center" vertical="center" shrinkToFit="1"/>
    </xf>
    <xf numFmtId="0" fontId="4" fillId="0" borderId="71" xfId="0" applyNumberFormat="1" applyFont="1" applyFill="1" applyBorder="1" applyAlignment="1">
      <alignment horizontal="center" vertical="center" textRotation="255" wrapText="1"/>
    </xf>
    <xf numFmtId="0" fontId="4" fillId="0" borderId="77" xfId="0" applyNumberFormat="1" applyFont="1" applyFill="1" applyBorder="1" applyAlignment="1">
      <alignment horizontal="center" vertical="center" textRotation="255" wrapText="1"/>
    </xf>
    <xf numFmtId="0" fontId="4" fillId="0" borderId="78" xfId="0" applyNumberFormat="1" applyFont="1" applyFill="1" applyBorder="1" applyAlignment="1">
      <alignment horizontal="center" vertical="center" textRotation="255" wrapText="1"/>
    </xf>
    <xf numFmtId="0" fontId="4" fillId="0" borderId="34" xfId="0" applyNumberFormat="1" applyFont="1" applyFill="1" applyBorder="1" applyAlignment="1">
      <alignment horizontal="center" vertical="center" textRotation="255" wrapText="1"/>
    </xf>
    <xf numFmtId="0" fontId="4" fillId="0" borderId="72" xfId="0" applyNumberFormat="1" applyFont="1" applyFill="1" applyBorder="1" applyAlignment="1">
      <alignment horizontal="center" vertical="center" textRotation="255" wrapText="1"/>
    </xf>
    <xf numFmtId="0" fontId="4" fillId="0" borderId="90" xfId="0" applyNumberFormat="1" applyFont="1" applyFill="1" applyBorder="1" applyAlignment="1">
      <alignment horizontal="center" vertical="center" textRotation="255" wrapText="1"/>
    </xf>
    <xf numFmtId="0" fontId="19" fillId="5" borderId="82" xfId="0" applyNumberFormat="1" applyFont="1" applyFill="1" applyBorder="1" applyAlignment="1">
      <alignment horizontal="center" vertical="center" shrinkToFit="1"/>
    </xf>
    <xf numFmtId="0" fontId="19" fillId="5" borderId="19" xfId="0" applyNumberFormat="1" applyFont="1" applyFill="1" applyBorder="1" applyAlignment="1">
      <alignment horizontal="center" vertical="center" shrinkToFit="1"/>
    </xf>
    <xf numFmtId="0" fontId="19" fillId="5" borderId="60" xfId="0" applyNumberFormat="1" applyFont="1" applyFill="1" applyBorder="1" applyAlignment="1">
      <alignment horizontal="center" vertical="center" shrinkToFit="1"/>
    </xf>
    <xf numFmtId="0" fontId="4" fillId="0" borderId="66" xfId="0" applyNumberFormat="1" applyFont="1" applyFill="1" applyBorder="1" applyAlignment="1">
      <alignment horizontal="center" vertical="center" shrinkToFit="1"/>
    </xf>
    <xf numFmtId="0" fontId="4" fillId="0" borderId="8" xfId="0" applyNumberFormat="1" applyFont="1" applyFill="1" applyBorder="1" applyAlignment="1">
      <alignment horizontal="center" vertical="center" shrinkToFit="1"/>
    </xf>
    <xf numFmtId="0" fontId="4" fillId="0" borderId="33" xfId="0" applyNumberFormat="1" applyFont="1" applyFill="1" applyBorder="1" applyAlignment="1">
      <alignment horizontal="center" vertical="center" shrinkToFit="1"/>
    </xf>
    <xf numFmtId="0" fontId="4" fillId="0" borderId="0" xfId="0" applyNumberFormat="1" applyFont="1" applyFill="1" applyBorder="1" applyAlignment="1">
      <alignment horizontal="center" vertical="center" shrinkToFit="1"/>
    </xf>
    <xf numFmtId="0" fontId="0" fillId="3" borderId="110" xfId="0" applyFont="1" applyFill="1" applyBorder="1" applyAlignment="1" applyProtection="1">
      <alignment horizontal="center" vertical="center"/>
      <protection locked="0"/>
    </xf>
    <xf numFmtId="0" fontId="0" fillId="3" borderId="111" xfId="0" applyFont="1" applyFill="1" applyBorder="1" applyAlignment="1" applyProtection="1">
      <alignment horizontal="center" vertical="center"/>
      <protection locked="0"/>
    </xf>
    <xf numFmtId="0" fontId="0" fillId="3" borderId="112" xfId="0" applyFont="1" applyFill="1" applyBorder="1" applyAlignment="1" applyProtection="1">
      <alignment horizontal="center" vertical="center"/>
      <protection locked="0"/>
    </xf>
    <xf numFmtId="0" fontId="0" fillId="3" borderId="113" xfId="0" applyFont="1" applyFill="1" applyBorder="1" applyAlignment="1" applyProtection="1">
      <alignment horizontal="center" vertical="center"/>
      <protection locked="0"/>
    </xf>
    <xf numFmtId="0" fontId="4" fillId="0" borderId="111"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3" xfId="0" applyFont="1" applyFill="1" applyBorder="1" applyAlignment="1">
      <alignment horizontal="center" vertical="center"/>
    </xf>
    <xf numFmtId="0" fontId="4" fillId="0" borderId="87" xfId="0" applyFont="1" applyFill="1" applyBorder="1" applyAlignment="1">
      <alignment horizontal="center" vertical="center"/>
    </xf>
    <xf numFmtId="181" fontId="4" fillId="0" borderId="115" xfId="0" applyNumberFormat="1" applyFont="1" applyFill="1" applyBorder="1" applyAlignment="1">
      <alignment horizontal="center" vertical="center"/>
    </xf>
    <xf numFmtId="181" fontId="4" fillId="0" borderId="116" xfId="0" applyNumberFormat="1" applyFont="1" applyFill="1" applyBorder="1" applyAlignment="1">
      <alignment horizontal="center" vertical="center"/>
    </xf>
    <xf numFmtId="181" fontId="4" fillId="0" borderId="117" xfId="0" applyNumberFormat="1" applyFont="1" applyFill="1" applyBorder="1" applyAlignment="1">
      <alignment horizontal="center" vertical="center"/>
    </xf>
    <xf numFmtId="181" fontId="4" fillId="0" borderId="118" xfId="0" applyNumberFormat="1" applyFont="1" applyFill="1" applyBorder="1" applyAlignment="1">
      <alignment horizontal="center" vertical="center"/>
    </xf>
    <xf numFmtId="181" fontId="4" fillId="0" borderId="119" xfId="0" applyNumberFormat="1" applyFont="1" applyFill="1" applyBorder="1" applyAlignment="1">
      <alignment horizontal="center" vertical="center"/>
    </xf>
    <xf numFmtId="181" fontId="4" fillId="0" borderId="120" xfId="0" applyNumberFormat="1" applyFont="1" applyFill="1" applyBorder="1" applyAlignment="1">
      <alignment horizontal="center" vertical="center"/>
    </xf>
    <xf numFmtId="0" fontId="0" fillId="3" borderId="15" xfId="0" applyNumberFormat="1" applyFont="1" applyFill="1" applyBorder="1" applyAlignment="1" applyProtection="1">
      <alignment horizontal="center" vertical="center"/>
      <protection locked="0"/>
    </xf>
    <xf numFmtId="0" fontId="0" fillId="3" borderId="25" xfId="0" applyNumberFormat="1" applyFont="1" applyFill="1" applyBorder="1" applyAlignment="1" applyProtection="1">
      <alignment horizontal="center" vertical="center"/>
      <protection locked="0"/>
    </xf>
    <xf numFmtId="0" fontId="0" fillId="3" borderId="19" xfId="0" applyNumberFormat="1" applyFont="1" applyFill="1" applyBorder="1" applyAlignment="1" applyProtection="1">
      <alignment horizontal="center" vertical="center"/>
      <protection locked="0"/>
    </xf>
    <xf numFmtId="0" fontId="0" fillId="3" borderId="60" xfId="0" applyNumberFormat="1" applyFont="1" applyFill="1" applyBorder="1" applyAlignment="1" applyProtection="1">
      <alignment horizontal="center" vertical="center"/>
      <protection locked="0"/>
    </xf>
    <xf numFmtId="0" fontId="0" fillId="3" borderId="1" xfId="0" applyFont="1" applyFill="1" applyBorder="1" applyAlignment="1" applyProtection="1">
      <alignment vertical="center" wrapText="1"/>
      <protection locked="0"/>
    </xf>
    <xf numFmtId="0" fontId="0" fillId="3" borderId="135" xfId="0" applyFont="1" applyFill="1" applyBorder="1" applyAlignment="1" applyProtection="1">
      <alignment vertical="center" wrapText="1"/>
      <protection locked="0"/>
    </xf>
    <xf numFmtId="0" fontId="4" fillId="0" borderId="67"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147" xfId="0" applyFont="1" applyFill="1" applyBorder="1" applyAlignment="1">
      <alignment horizontal="left" vertical="center" shrinkToFit="1"/>
    </xf>
    <xf numFmtId="181" fontId="4" fillId="0" borderId="127" xfId="0" applyNumberFormat="1" applyFont="1" applyFill="1" applyBorder="1" applyAlignment="1">
      <alignment horizontal="center" vertical="center"/>
    </xf>
    <xf numFmtId="181" fontId="4" fillId="0" borderId="128" xfId="0" applyNumberFormat="1" applyFont="1" applyFill="1" applyBorder="1" applyAlignment="1">
      <alignment horizontal="center" vertical="center"/>
    </xf>
    <xf numFmtId="181" fontId="4" fillId="0" borderId="129" xfId="0" applyNumberFormat="1" applyFont="1" applyFill="1" applyBorder="1" applyAlignment="1">
      <alignment horizontal="center" vertical="center"/>
    </xf>
    <xf numFmtId="181" fontId="4" fillId="0" borderId="130" xfId="0" applyNumberFormat="1" applyFont="1" applyFill="1" applyBorder="1" applyAlignment="1">
      <alignment horizontal="center" vertical="center"/>
    </xf>
    <xf numFmtId="181" fontId="4" fillId="0" borderId="131" xfId="0" applyNumberFormat="1" applyFont="1" applyFill="1" applyBorder="1" applyAlignment="1">
      <alignment horizontal="center" vertical="center"/>
    </xf>
    <xf numFmtId="181" fontId="4" fillId="0" borderId="132" xfId="0" applyNumberFormat="1" applyFont="1" applyFill="1" applyBorder="1" applyAlignment="1">
      <alignment horizontal="center" vertical="center"/>
    </xf>
    <xf numFmtId="180" fontId="4" fillId="0" borderId="23" xfId="0" applyNumberFormat="1" applyFont="1" applyFill="1" applyBorder="1" applyAlignment="1">
      <alignment horizontal="center" vertical="center" wrapText="1"/>
    </xf>
    <xf numFmtId="180" fontId="4" fillId="0" borderId="23" xfId="0" applyNumberFormat="1" applyFont="1" applyFill="1" applyBorder="1" applyAlignment="1">
      <alignment horizontal="center" vertical="center"/>
    </xf>
    <xf numFmtId="180" fontId="4" fillId="0" borderId="79" xfId="0" applyNumberFormat="1" applyFont="1" applyFill="1" applyBorder="1" applyAlignment="1">
      <alignment horizontal="center" vertical="center"/>
    </xf>
    <xf numFmtId="180" fontId="4" fillId="0" borderId="10" xfId="0" applyNumberFormat="1" applyFont="1" applyFill="1" applyBorder="1" applyAlignment="1">
      <alignment horizontal="center" vertical="center"/>
    </xf>
    <xf numFmtId="180" fontId="4" fillId="0" borderId="14" xfId="0" applyNumberFormat="1" applyFont="1" applyFill="1" applyBorder="1" applyAlignment="1">
      <alignment horizontal="center" vertical="center"/>
    </xf>
    <xf numFmtId="0" fontId="0" fillId="3" borderId="133" xfId="0" applyFont="1" applyFill="1" applyBorder="1" applyAlignment="1" applyProtection="1">
      <alignment vertical="center" wrapText="1"/>
      <protection locked="0"/>
    </xf>
    <xf numFmtId="0" fontId="0" fillId="3" borderId="134" xfId="0" applyFont="1" applyFill="1" applyBorder="1" applyAlignment="1" applyProtection="1">
      <alignment vertical="center" wrapText="1"/>
      <protection locked="0"/>
    </xf>
    <xf numFmtId="0" fontId="4" fillId="0" borderId="66" xfId="0" applyFont="1" applyFill="1" applyBorder="1" applyAlignment="1">
      <alignment horizontal="left" vertical="center"/>
    </xf>
    <xf numFmtId="0" fontId="4" fillId="0" borderId="8" xfId="0" applyFont="1" applyFill="1" applyBorder="1" applyAlignment="1">
      <alignment horizontal="left" vertical="center"/>
    </xf>
    <xf numFmtId="0" fontId="4" fillId="0" borderId="103" xfId="0" applyFont="1" applyFill="1" applyBorder="1" applyAlignment="1">
      <alignment horizontal="left" vertical="center"/>
    </xf>
    <xf numFmtId="0" fontId="4" fillId="0" borderId="106" xfId="0" applyFont="1" applyFill="1" applyBorder="1" applyAlignment="1">
      <alignment horizontal="center" vertical="center"/>
    </xf>
    <xf numFmtId="176" fontId="21" fillId="2" borderId="106" xfId="0" applyNumberFormat="1" applyFont="1" applyFill="1" applyBorder="1" applyAlignment="1">
      <alignment horizontal="center" vertical="center"/>
    </xf>
    <xf numFmtId="176" fontId="21" fillId="2" borderId="5" xfId="0" applyNumberFormat="1" applyFont="1" applyFill="1" applyBorder="1" applyAlignment="1">
      <alignment horizontal="center" vertical="center"/>
    </xf>
    <xf numFmtId="0" fontId="20" fillId="0" borderId="53" xfId="0" applyFont="1" applyFill="1" applyBorder="1" applyAlignment="1">
      <alignment horizontal="center" vertical="center"/>
    </xf>
    <xf numFmtId="0" fontId="20" fillId="0" borderId="70" xfId="0" applyFont="1" applyFill="1" applyBorder="1" applyAlignment="1">
      <alignment horizontal="center" vertical="center"/>
    </xf>
    <xf numFmtId="0" fontId="4" fillId="0" borderId="136" xfId="0" applyFont="1" applyFill="1" applyBorder="1" applyAlignment="1">
      <alignment horizontal="center" vertical="center"/>
    </xf>
    <xf numFmtId="38" fontId="0" fillId="3" borderId="15" xfId="45" applyFont="1" applyFill="1" applyBorder="1" applyAlignment="1" applyProtection="1">
      <alignment horizontal="center" vertical="center"/>
      <protection locked="0"/>
    </xf>
    <xf numFmtId="178" fontId="4" fillId="0" borderId="14" xfId="0" applyNumberFormat="1" applyFont="1" applyFill="1" applyBorder="1" applyAlignment="1">
      <alignment horizontal="center" vertical="center"/>
    </xf>
    <xf numFmtId="178" fontId="4" fillId="0" borderId="5" xfId="0" applyNumberFormat="1" applyFont="1" applyFill="1" applyBorder="1" applyAlignment="1">
      <alignment horizontal="center" vertical="center"/>
    </xf>
    <xf numFmtId="178" fontId="4" fillId="0" borderId="15" xfId="0" applyNumberFormat="1" applyFont="1" applyFill="1" applyBorder="1" applyAlignment="1">
      <alignment horizontal="center" vertical="center"/>
    </xf>
    <xf numFmtId="0" fontId="33" fillId="3" borderId="142" xfId="28" applyFill="1" applyBorder="1" applyAlignment="1" applyProtection="1">
      <alignment vertical="center" wrapText="1"/>
      <protection locked="0"/>
    </xf>
    <xf numFmtId="0" fontId="33" fillId="3" borderId="143" xfId="28" applyFill="1" applyBorder="1" applyAlignment="1" applyProtection="1">
      <alignment vertical="center" wrapText="1"/>
      <protection locked="0"/>
    </xf>
    <xf numFmtId="0" fontId="4" fillId="0" borderId="22" xfId="0" applyFont="1" applyFill="1" applyBorder="1" applyAlignment="1">
      <alignment horizontal="center" vertical="center"/>
    </xf>
    <xf numFmtId="0" fontId="4" fillId="0" borderId="138" xfId="0" applyFont="1" applyFill="1" applyBorder="1" applyAlignment="1">
      <alignment horizontal="center" vertical="center"/>
    </xf>
    <xf numFmtId="0" fontId="0" fillId="3" borderId="66"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77" xfId="0" applyFont="1" applyFill="1" applyBorder="1" applyAlignment="1" applyProtection="1">
      <alignment horizontal="center" vertical="center"/>
      <protection locked="0"/>
    </xf>
    <xf numFmtId="0" fontId="0" fillId="3" borderId="26" xfId="0" applyFont="1" applyFill="1" applyBorder="1" applyAlignment="1" applyProtection="1">
      <alignment horizontal="center" vertical="center"/>
      <protection locked="0"/>
    </xf>
    <xf numFmtId="0" fontId="2" fillId="3" borderId="14"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2" fillId="3" borderId="70" xfId="0" applyFont="1" applyFill="1" applyBorder="1" applyAlignment="1" applyProtection="1">
      <alignment vertical="center"/>
      <protection locked="0"/>
    </xf>
    <xf numFmtId="0" fontId="2" fillId="3" borderId="25" xfId="0" applyFont="1" applyFill="1" applyBorder="1" applyAlignment="1" applyProtection="1">
      <alignment vertical="center"/>
      <protection locked="0"/>
    </xf>
    <xf numFmtId="0" fontId="2" fillId="3" borderId="19" xfId="0" applyFont="1" applyFill="1" applyBorder="1" applyAlignment="1" applyProtection="1">
      <alignment vertical="center"/>
      <protection locked="0"/>
    </xf>
    <xf numFmtId="0" fontId="2" fillId="3" borderId="104" xfId="0" applyFont="1" applyFill="1" applyBorder="1" applyAlignment="1" applyProtection="1">
      <alignment vertical="center"/>
      <protection locked="0"/>
    </xf>
    <xf numFmtId="0" fontId="4" fillId="3" borderId="44" xfId="0" applyFont="1" applyFill="1" applyBorder="1" applyAlignment="1">
      <alignment horizontal="left" vertical="center"/>
    </xf>
    <xf numFmtId="0" fontId="4" fillId="3" borderId="6" xfId="0" applyFont="1" applyFill="1" applyBorder="1" applyAlignment="1">
      <alignment horizontal="left" vertical="center"/>
    </xf>
    <xf numFmtId="0" fontId="4" fillId="3" borderId="86" xfId="0" applyFont="1" applyFill="1" applyBorder="1" applyAlignment="1">
      <alignment horizontal="left" vertical="center"/>
    </xf>
    <xf numFmtId="0" fontId="5" fillId="0" borderId="1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6"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70" xfId="0" applyFont="1" applyFill="1" applyBorder="1" applyAlignment="1">
      <alignment horizontal="center" vertical="center"/>
    </xf>
    <xf numFmtId="0" fontId="4" fillId="3" borderId="104" xfId="0" applyFont="1" applyFill="1" applyBorder="1" applyAlignment="1">
      <alignment horizontal="center" vertical="center"/>
    </xf>
    <xf numFmtId="0" fontId="2" fillId="3" borderId="44"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145" xfId="0" applyFont="1" applyFill="1" applyBorder="1" applyAlignment="1" applyProtection="1">
      <alignment horizontal="center" vertical="center"/>
      <protection locked="0"/>
    </xf>
    <xf numFmtId="0" fontId="29" fillId="0" borderId="44"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86" xfId="0" applyFont="1" applyFill="1" applyBorder="1" applyAlignment="1">
      <alignment horizontal="center" vertical="center"/>
    </xf>
    <xf numFmtId="0" fontId="0" fillId="3" borderId="44"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145" xfId="0" applyFont="1" applyFill="1" applyBorder="1" applyAlignment="1" applyProtection="1">
      <alignment horizontal="center" vertical="center"/>
      <protection locked="0"/>
    </xf>
    <xf numFmtId="0" fontId="0" fillId="3" borderId="144" xfId="0" applyFont="1" applyFill="1" applyBorder="1" applyAlignment="1" applyProtection="1">
      <alignment horizontal="center" vertical="center"/>
      <protection locked="0"/>
    </xf>
    <xf numFmtId="0" fontId="4" fillId="0" borderId="33" xfId="0" applyFont="1" applyFill="1" applyBorder="1" applyAlignment="1">
      <alignment horizontal="left" vertical="center"/>
    </xf>
    <xf numFmtId="0" fontId="4" fillId="0" borderId="0" xfId="0" applyFont="1" applyFill="1" applyBorder="1" applyAlignment="1">
      <alignment horizontal="left" vertical="center"/>
    </xf>
    <xf numFmtId="0" fontId="4" fillId="0" borderId="51" xfId="0" applyFont="1" applyFill="1" applyBorder="1" applyAlignment="1">
      <alignment horizontal="left" vertical="center"/>
    </xf>
    <xf numFmtId="176" fontId="4" fillId="0" borderId="137" xfId="0" applyNumberFormat="1" applyFont="1" applyFill="1" applyBorder="1" applyAlignment="1">
      <alignment horizontal="center" vertical="center"/>
    </xf>
    <xf numFmtId="176" fontId="4" fillId="0" borderId="121" xfId="0" applyNumberFormat="1" applyFont="1" applyFill="1" applyBorder="1" applyAlignment="1">
      <alignment horizontal="center" vertical="center"/>
    </xf>
    <xf numFmtId="179" fontId="4" fillId="0" borderId="81" xfId="0" applyNumberFormat="1" applyFont="1" applyFill="1" applyBorder="1" applyAlignment="1">
      <alignment horizontal="center" vertical="center"/>
    </xf>
    <xf numFmtId="179" fontId="4" fillId="0" borderId="23" xfId="0" applyNumberFormat="1" applyFont="1" applyFill="1" applyBorder="1" applyAlignment="1">
      <alignment horizontal="center" vertical="center"/>
    </xf>
    <xf numFmtId="179" fontId="4" fillId="0" borderId="79" xfId="0" applyNumberFormat="1" applyFont="1" applyFill="1" applyBorder="1" applyAlignment="1">
      <alignment horizontal="center" vertical="center"/>
    </xf>
    <xf numFmtId="0" fontId="53" fillId="0" borderId="106" xfId="44" applyFont="1" applyBorder="1" applyAlignment="1">
      <alignment horizontal="center" vertical="center" textRotation="255" wrapText="1"/>
    </xf>
    <xf numFmtId="0" fontId="53" fillId="0" borderId="78" xfId="44" applyFont="1" applyBorder="1" applyAlignment="1">
      <alignment horizontal="center" vertical="center" textRotation="255" wrapText="1"/>
    </xf>
    <xf numFmtId="0" fontId="53" fillId="0" borderId="82" xfId="44" applyFont="1" applyBorder="1" applyAlignment="1">
      <alignment horizontal="center" vertical="center" textRotation="255"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38"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0" fillId="3" borderId="122" xfId="0" applyFont="1" applyFill="1" applyBorder="1" applyAlignment="1" applyProtection="1">
      <alignment horizontal="center" vertical="center"/>
      <protection locked="0"/>
    </xf>
    <xf numFmtId="0" fontId="0" fillId="3" borderId="123" xfId="0" applyFont="1" applyFill="1" applyBorder="1" applyAlignment="1" applyProtection="1">
      <alignment horizontal="center" vertical="center"/>
      <protection locked="0"/>
    </xf>
    <xf numFmtId="0" fontId="0" fillId="3" borderId="124" xfId="0" applyFont="1" applyFill="1" applyBorder="1" applyAlignment="1" applyProtection="1">
      <alignment horizontal="center" vertical="center"/>
      <protection locked="0"/>
    </xf>
    <xf numFmtId="0" fontId="0" fillId="3" borderId="125" xfId="0" applyFont="1" applyFill="1" applyBorder="1" applyAlignment="1" applyProtection="1">
      <alignment horizontal="center" vertical="center"/>
      <protection locked="0"/>
    </xf>
    <xf numFmtId="0" fontId="4" fillId="0" borderId="123"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126" xfId="0" applyFont="1" applyFill="1" applyBorder="1" applyAlignment="1">
      <alignment horizontal="center" vertical="center"/>
    </xf>
    <xf numFmtId="181" fontId="4" fillId="0" borderId="53" xfId="0" applyNumberFormat="1" applyFont="1" applyFill="1" applyBorder="1" applyAlignment="1">
      <alignment horizontal="center" vertical="center"/>
    </xf>
    <xf numFmtId="181" fontId="4" fillId="0" borderId="5" xfId="0" applyNumberFormat="1" applyFont="1" applyFill="1" applyBorder="1" applyAlignment="1">
      <alignment horizontal="center" vertical="center"/>
    </xf>
    <xf numFmtId="181" fontId="4" fillId="0" borderId="31" xfId="0" applyNumberFormat="1" applyFont="1" applyFill="1" applyBorder="1" applyAlignment="1">
      <alignment horizontal="center" vertical="center"/>
    </xf>
    <xf numFmtId="0" fontId="14" fillId="0" borderId="106" xfId="44" applyFont="1" applyBorder="1" applyAlignment="1">
      <alignment horizontal="center" vertical="center" wrapText="1"/>
    </xf>
    <xf numFmtId="0" fontId="55" fillId="0" borderId="82" xfId="44" applyFont="1" applyFill="1" applyBorder="1" applyAlignment="1">
      <alignment horizontal="center" vertical="center" shrinkToFit="1"/>
    </xf>
    <xf numFmtId="0" fontId="55" fillId="0" borderId="19" xfId="44" applyFont="1" applyFill="1" applyBorder="1" applyAlignment="1">
      <alignment horizontal="center" vertical="center" shrinkToFit="1"/>
    </xf>
    <xf numFmtId="0" fontId="55" fillId="0" borderId="26" xfId="44" applyFont="1" applyFill="1" applyBorder="1" applyAlignment="1">
      <alignment horizontal="center" vertical="center" shrinkToFit="1"/>
    </xf>
    <xf numFmtId="0" fontId="0" fillId="3" borderId="9" xfId="0" applyFont="1" applyFill="1" applyBorder="1" applyAlignment="1" applyProtection="1">
      <alignment horizontal="center" vertical="center"/>
      <protection locked="0"/>
    </xf>
    <xf numFmtId="0" fontId="0" fillId="3" borderId="104" xfId="0" applyFont="1" applyFill="1" applyBorder="1" applyAlignment="1" applyProtection="1">
      <alignment horizontal="center" vertical="center"/>
      <protection locked="0"/>
    </xf>
    <xf numFmtId="0" fontId="4" fillId="3" borderId="56" xfId="0" applyFont="1" applyFill="1" applyBorder="1" applyAlignment="1">
      <alignment vertical="center"/>
    </xf>
    <xf numFmtId="0" fontId="4" fillId="3" borderId="7" xfId="0" applyFont="1" applyFill="1" applyBorder="1" applyAlignment="1">
      <alignment vertical="center"/>
    </xf>
    <xf numFmtId="0" fontId="0" fillId="3" borderId="7" xfId="0" applyFont="1" applyFill="1" applyBorder="1" applyAlignment="1" applyProtection="1">
      <alignment horizontal="center" vertical="center"/>
      <protection locked="0"/>
    </xf>
    <xf numFmtId="0" fontId="4" fillId="3" borderId="57" xfId="0" applyFont="1" applyFill="1" applyBorder="1" applyAlignment="1">
      <alignment vertical="center"/>
    </xf>
    <xf numFmtId="0" fontId="4" fillId="3" borderId="146" xfId="0" applyFont="1" applyFill="1" applyBorder="1" applyAlignment="1">
      <alignment vertical="center"/>
    </xf>
    <xf numFmtId="0" fontId="4" fillId="0" borderId="6" xfId="0" applyFont="1" applyFill="1" applyBorder="1" applyAlignment="1">
      <alignment vertical="center"/>
    </xf>
    <xf numFmtId="0" fontId="4" fillId="0" borderId="65" xfId="0" applyFont="1" applyFill="1" applyBorder="1" applyAlignment="1">
      <alignment vertical="center"/>
    </xf>
    <xf numFmtId="0" fontId="2" fillId="3" borderId="144" xfId="0" applyFont="1" applyFill="1" applyBorder="1" applyAlignment="1" applyProtection="1">
      <alignment horizontal="center" vertical="center"/>
      <protection locked="0"/>
    </xf>
    <xf numFmtId="0" fontId="4" fillId="0" borderId="5" xfId="0" applyFont="1" applyFill="1" applyBorder="1" applyAlignment="1">
      <alignment vertical="center"/>
    </xf>
    <xf numFmtId="0" fontId="4" fillId="0" borderId="70" xfId="0" applyFont="1" applyFill="1" applyBorder="1" applyAlignment="1">
      <alignment vertical="center"/>
    </xf>
    <xf numFmtId="0" fontId="4" fillId="3" borderId="5" xfId="0" applyFont="1" applyFill="1" applyBorder="1" applyAlignment="1">
      <alignment vertical="center"/>
    </xf>
    <xf numFmtId="0" fontId="4" fillId="0" borderId="32" xfId="0" applyFont="1" applyFill="1" applyBorder="1" applyAlignment="1">
      <alignment horizontal="center" vertical="center"/>
    </xf>
    <xf numFmtId="0" fontId="4" fillId="0" borderId="12" xfId="0" applyFont="1" applyFill="1" applyBorder="1" applyAlignment="1">
      <alignment horizontal="center" vertical="center"/>
    </xf>
    <xf numFmtId="0" fontId="53" fillId="0" borderId="78" xfId="44" applyFont="1" applyBorder="1" applyAlignment="1">
      <alignment horizontal="center" vertical="center" wrapText="1"/>
    </xf>
    <xf numFmtId="0" fontId="53" fillId="0" borderId="0" xfId="44" applyFont="1" applyBorder="1" applyAlignment="1">
      <alignment horizontal="center" vertical="center" wrapText="1"/>
    </xf>
    <xf numFmtId="0" fontId="53" fillId="0" borderId="82" xfId="44" applyFont="1" applyBorder="1" applyAlignment="1">
      <alignment horizontal="center" vertical="center" wrapText="1"/>
    </xf>
    <xf numFmtId="38" fontId="0" fillId="3" borderId="6" xfId="45" applyFont="1" applyFill="1" applyBorder="1" applyAlignment="1" applyProtection="1">
      <alignment horizontal="center" vertical="center"/>
      <protection locked="0"/>
    </xf>
    <xf numFmtId="0" fontId="20" fillId="0" borderId="95" xfId="0" applyFont="1" applyFill="1" applyBorder="1" applyAlignment="1">
      <alignment horizontal="center" vertical="center" wrapText="1"/>
    </xf>
    <xf numFmtId="0" fontId="20" fillId="0" borderId="96" xfId="0" applyFont="1" applyFill="1" applyBorder="1" applyAlignment="1">
      <alignment horizontal="center" vertical="center"/>
    </xf>
    <xf numFmtId="0" fontId="20" fillId="0" borderId="97" xfId="0" applyFont="1" applyFill="1" applyBorder="1" applyAlignment="1">
      <alignment horizontal="center" vertical="center"/>
    </xf>
    <xf numFmtId="0" fontId="20" fillId="0" borderId="98" xfId="0" applyFont="1" applyFill="1" applyBorder="1" applyAlignment="1">
      <alignment horizontal="center" vertical="center"/>
    </xf>
    <xf numFmtId="0" fontId="20" fillId="0" borderId="99" xfId="0" applyFont="1" applyFill="1" applyBorder="1" applyAlignment="1">
      <alignment horizontal="center" vertical="center"/>
    </xf>
    <xf numFmtId="0" fontId="20" fillId="0" borderId="100" xfId="0" applyFont="1" applyFill="1" applyBorder="1" applyAlignment="1">
      <alignment horizontal="center" vertical="center"/>
    </xf>
    <xf numFmtId="0" fontId="0" fillId="3" borderId="133" xfId="0" applyFill="1" applyBorder="1" applyAlignment="1" applyProtection="1">
      <alignment vertical="center" wrapText="1"/>
      <protection locked="0"/>
    </xf>
    <xf numFmtId="0" fontId="0" fillId="3" borderId="134" xfId="0" applyFill="1" applyBorder="1" applyAlignment="1" applyProtection="1">
      <alignment vertical="center" wrapText="1"/>
      <protection locked="0"/>
    </xf>
    <xf numFmtId="0" fontId="0" fillId="3" borderId="1" xfId="0" applyFill="1" applyBorder="1" applyAlignment="1" applyProtection="1">
      <alignment vertical="center" wrapText="1"/>
      <protection locked="0"/>
    </xf>
    <xf numFmtId="0" fontId="0" fillId="3" borderId="135" xfId="0" applyFill="1" applyBorder="1" applyAlignment="1" applyProtection="1">
      <alignment vertical="center" wrapText="1"/>
      <protection locked="0"/>
    </xf>
    <xf numFmtId="0" fontId="0" fillId="3" borderId="66"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77"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6"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4" xfId="0"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4" fillId="0" borderId="86" xfId="0" applyFont="1" applyFill="1" applyBorder="1" applyAlignment="1">
      <alignment horizontal="center" vertical="center"/>
    </xf>
    <xf numFmtId="38" fontId="2" fillId="3" borderId="44" xfId="45" applyFont="1" applyFill="1" applyBorder="1" applyAlignment="1" applyProtection="1">
      <alignment horizontal="center" vertical="center"/>
      <protection locked="0"/>
    </xf>
    <xf numFmtId="38" fontId="2" fillId="3" borderId="6" xfId="45" applyFont="1" applyFill="1" applyBorder="1" applyAlignment="1" applyProtection="1">
      <alignment horizontal="center" vertical="center"/>
      <protection locked="0"/>
    </xf>
    <xf numFmtId="38" fontId="2" fillId="3" borderId="145" xfId="45" applyFont="1" applyFill="1" applyBorder="1" applyAlignment="1" applyProtection="1">
      <alignment horizontal="center" vertical="center"/>
      <protection locked="0"/>
    </xf>
    <xf numFmtId="0" fontId="4" fillId="3" borderId="6" xfId="0" applyFont="1" applyFill="1" applyBorder="1" applyAlignment="1">
      <alignment vertical="center"/>
    </xf>
    <xf numFmtId="0" fontId="4" fillId="3" borderId="86" xfId="0" applyFont="1" applyFill="1" applyBorder="1" applyAlignment="1">
      <alignment vertical="center"/>
    </xf>
    <xf numFmtId="0" fontId="2" fillId="3" borderId="14" xfId="0" applyFont="1" applyFill="1" applyBorder="1" applyProtection="1">
      <alignment vertical="center"/>
      <protection locked="0"/>
    </xf>
    <xf numFmtId="0" fontId="2" fillId="3" borderId="5" xfId="0" applyFont="1" applyFill="1" applyBorder="1" applyProtection="1">
      <alignment vertical="center"/>
      <protection locked="0"/>
    </xf>
    <xf numFmtId="0" fontId="2" fillId="3" borderId="70" xfId="0" applyFont="1" applyFill="1" applyBorder="1" applyProtection="1">
      <alignment vertical="center"/>
      <protection locked="0"/>
    </xf>
    <xf numFmtId="0" fontId="2" fillId="3" borderId="25" xfId="0" applyFont="1" applyFill="1" applyBorder="1" applyProtection="1">
      <alignment vertical="center"/>
      <protection locked="0"/>
    </xf>
    <xf numFmtId="0" fontId="2" fillId="3" borderId="19" xfId="0" applyFont="1" applyFill="1" applyBorder="1" applyProtection="1">
      <alignment vertical="center"/>
      <protection locked="0"/>
    </xf>
    <xf numFmtId="0" fontId="2" fillId="3" borderId="104" xfId="0" applyFont="1" applyFill="1" applyBorder="1" applyProtection="1">
      <alignment vertical="center"/>
      <protection locked="0"/>
    </xf>
    <xf numFmtId="0" fontId="4" fillId="3" borderId="44" xfId="0" applyFont="1" applyFill="1" applyBorder="1" applyAlignment="1">
      <alignment vertical="center"/>
    </xf>
    <xf numFmtId="0" fontId="4" fillId="3" borderId="14"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63" xfId="0" applyFont="1" applyFill="1" applyBorder="1" applyAlignment="1">
      <alignment horizontal="center" vertical="center"/>
    </xf>
    <xf numFmtId="0" fontId="5" fillId="0" borderId="10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29" fillId="0" borderId="138"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10" xfId="0" applyFont="1" applyFill="1" applyBorder="1" applyAlignment="1">
      <alignment horizontal="center" vertical="center"/>
    </xf>
    <xf numFmtId="0" fontId="4" fillId="0" borderId="8" xfId="0" applyFont="1" applyFill="1" applyBorder="1" applyAlignment="1">
      <alignment horizontal="center" vertical="center" textRotation="255" wrapText="1"/>
    </xf>
    <xf numFmtId="0" fontId="4" fillId="0" borderId="0"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5" fillId="0" borderId="138" xfId="0" applyFont="1" applyFill="1" applyBorder="1" applyAlignment="1">
      <alignment vertical="center" wrapText="1"/>
    </xf>
    <xf numFmtId="0" fontId="4" fillId="0" borderId="138" xfId="0" applyFont="1" applyFill="1" applyBorder="1" applyAlignment="1">
      <alignment vertical="center" wrapText="1"/>
    </xf>
    <xf numFmtId="0" fontId="4" fillId="0" borderId="22" xfId="0" applyFont="1" applyFill="1" applyBorder="1" applyAlignment="1">
      <alignment vertical="center" wrapText="1"/>
    </xf>
    <xf numFmtId="0" fontId="4" fillId="0" borderId="21" xfId="0" applyFont="1" applyFill="1" applyBorder="1" applyAlignment="1">
      <alignment vertical="center" wrapText="1"/>
    </xf>
    <xf numFmtId="38" fontId="0" fillId="3" borderId="8" xfId="45" applyFont="1" applyFill="1" applyBorder="1" applyAlignment="1" applyProtection="1">
      <alignment horizontal="center" vertical="center"/>
      <protection locked="0"/>
    </xf>
    <xf numFmtId="0" fontId="9" fillId="0" borderId="138" xfId="0" applyFont="1" applyFill="1" applyBorder="1" applyAlignment="1">
      <alignment vertical="center" wrapText="1"/>
    </xf>
    <xf numFmtId="0" fontId="57" fillId="0" borderId="82" xfId="44" applyFont="1" applyFill="1" applyBorder="1" applyAlignment="1">
      <alignment horizontal="center" vertical="center" shrinkToFit="1"/>
    </xf>
    <xf numFmtId="38" fontId="0" fillId="3" borderId="60" xfId="45" applyFont="1" applyFill="1" applyBorder="1" applyAlignment="1" applyProtection="1">
      <alignment horizontal="center" vertical="center"/>
      <protection locked="0"/>
    </xf>
    <xf numFmtId="38" fontId="54" fillId="3" borderId="14" xfId="45" applyFont="1" applyFill="1" applyBorder="1" applyAlignment="1" applyProtection="1">
      <alignment horizontal="center" vertical="center"/>
      <protection locked="0"/>
    </xf>
    <xf numFmtId="38" fontId="54" fillId="3" borderId="5" xfId="45" applyFont="1" applyFill="1" applyBorder="1" applyAlignment="1" applyProtection="1">
      <alignment horizontal="center" vertical="center"/>
      <protection locked="0"/>
    </xf>
    <xf numFmtId="38" fontId="54" fillId="3" borderId="15" xfId="45" applyFont="1" applyFill="1" applyBorder="1" applyAlignment="1" applyProtection="1">
      <alignment horizontal="center" vertical="center"/>
      <protection locked="0"/>
    </xf>
    <xf numFmtId="0" fontId="54" fillId="3" borderId="44" xfId="44" applyFont="1" applyFill="1" applyBorder="1" applyAlignment="1" applyProtection="1">
      <alignment horizontal="center" vertical="center"/>
      <protection locked="0"/>
    </xf>
    <xf numFmtId="0" fontId="54" fillId="3" borderId="6" xfId="44" applyFont="1" applyFill="1" applyBorder="1" applyAlignment="1" applyProtection="1">
      <alignment horizontal="center" vertical="center"/>
      <protection locked="0"/>
    </xf>
    <xf numFmtId="0" fontId="54" fillId="3" borderId="74" xfId="44" applyFont="1" applyFill="1" applyBorder="1" applyAlignment="1" applyProtection="1">
      <alignment horizontal="center" vertical="center"/>
      <protection locked="0"/>
    </xf>
    <xf numFmtId="178" fontId="14" fillId="0" borderId="6" xfId="44" applyNumberFormat="1" applyFont="1" applyBorder="1" applyAlignment="1">
      <alignment horizontal="center" vertical="center"/>
    </xf>
    <xf numFmtId="178" fontId="14" fillId="0" borderId="74" xfId="44" applyNumberFormat="1" applyFont="1" applyBorder="1" applyAlignment="1">
      <alignment horizontal="center" vertical="center"/>
    </xf>
    <xf numFmtId="179" fontId="14" fillId="0" borderId="64" xfId="44" applyNumberFormat="1" applyFont="1" applyBorder="1" applyAlignment="1">
      <alignment horizontal="center" vertical="center"/>
    </xf>
    <xf numFmtId="179" fontId="14" fillId="0" borderId="6" xfId="44" applyNumberFormat="1" applyFont="1" applyBorder="1" applyAlignment="1">
      <alignment horizontal="center" vertical="center"/>
    </xf>
    <xf numFmtId="179" fontId="14" fillId="0" borderId="86" xfId="44" applyNumberFormat="1" applyFont="1" applyBorder="1" applyAlignment="1">
      <alignment horizontal="center" vertical="center"/>
    </xf>
    <xf numFmtId="0" fontId="6" fillId="0" borderId="31" xfId="0" applyFont="1" applyFill="1" applyBorder="1" applyAlignment="1">
      <alignment horizontal="center" vertical="center"/>
    </xf>
    <xf numFmtId="0" fontId="4" fillId="0" borderId="31" xfId="0" applyFont="1" applyFill="1" applyBorder="1" applyAlignment="1">
      <alignment vertical="center"/>
    </xf>
    <xf numFmtId="0" fontId="4" fillId="0" borderId="19" xfId="0" applyFont="1" applyFill="1" applyBorder="1" applyAlignment="1">
      <alignment vertical="center"/>
    </xf>
    <xf numFmtId="0" fontId="4" fillId="0" borderId="26" xfId="0" applyFont="1" applyFill="1" applyBorder="1" applyAlignment="1">
      <alignment vertical="center"/>
    </xf>
    <xf numFmtId="0" fontId="4" fillId="0" borderId="33" xfId="0" applyFont="1" applyFill="1" applyBorder="1" applyAlignment="1">
      <alignment vertical="center"/>
    </xf>
    <xf numFmtId="0" fontId="4" fillId="0" borderId="34" xfId="0" applyFont="1" applyFill="1" applyBorder="1" applyAlignment="1">
      <alignment vertical="center"/>
    </xf>
    <xf numFmtId="0" fontId="4" fillId="0" borderId="25" xfId="0" applyFont="1" applyFill="1" applyBorder="1" applyAlignment="1">
      <alignment vertical="center"/>
    </xf>
    <xf numFmtId="38" fontId="0" fillId="0" borderId="14" xfId="45" applyFont="1" applyFill="1" applyBorder="1" applyAlignment="1" applyProtection="1">
      <alignment horizontal="center" vertical="center"/>
      <protection locked="0"/>
    </xf>
    <xf numFmtId="38" fontId="0" fillId="0" borderId="5" xfId="45" applyFont="1" applyFill="1" applyBorder="1" applyAlignment="1" applyProtection="1">
      <alignment horizontal="center" vertical="center"/>
      <protection locked="0"/>
    </xf>
    <xf numFmtId="38" fontId="0" fillId="0" borderId="17" xfId="45" applyFont="1" applyFill="1" applyBorder="1" applyAlignment="1" applyProtection="1">
      <alignment horizontal="center" vertical="center"/>
      <protection locked="0"/>
    </xf>
    <xf numFmtId="38" fontId="0" fillId="0" borderId="25" xfId="45" applyFont="1" applyFill="1" applyBorder="1" applyAlignment="1" applyProtection="1">
      <alignment horizontal="center" vertical="center"/>
      <protection locked="0"/>
    </xf>
    <xf numFmtId="38" fontId="0" fillId="0" borderId="19" xfId="45" applyFont="1" applyFill="1" applyBorder="1" applyAlignment="1" applyProtection="1">
      <alignment horizontal="center" vertical="center"/>
      <protection locked="0"/>
    </xf>
    <xf numFmtId="38" fontId="0" fillId="0" borderId="20" xfId="45" applyFont="1" applyFill="1" applyBorder="1" applyAlignment="1" applyProtection="1">
      <alignment horizontal="center" vertical="center"/>
      <protection locked="0"/>
    </xf>
    <xf numFmtId="185" fontId="0" fillId="2" borderId="14" xfId="0" applyNumberFormat="1" applyFont="1" applyFill="1" applyBorder="1" applyAlignment="1">
      <alignment horizontal="center" vertical="center"/>
    </xf>
    <xf numFmtId="185" fontId="0" fillId="2" borderId="5" xfId="0" applyNumberFormat="1" applyFont="1" applyFill="1" applyBorder="1" applyAlignment="1">
      <alignment horizontal="center" vertical="center"/>
    </xf>
    <xf numFmtId="185" fontId="0" fillId="2" borderId="33" xfId="0" applyNumberFormat="1" applyFont="1" applyFill="1" applyBorder="1" applyAlignment="1">
      <alignment horizontal="center" vertical="center"/>
    </xf>
    <xf numFmtId="185" fontId="0" fillId="2" borderId="0" xfId="0" applyNumberFormat="1" applyFont="1" applyFill="1" applyBorder="1" applyAlignment="1">
      <alignment horizontal="center" vertical="center"/>
    </xf>
    <xf numFmtId="185" fontId="0" fillId="2" borderId="25" xfId="0" applyNumberFormat="1" applyFont="1" applyFill="1" applyBorder="1" applyAlignment="1">
      <alignment horizontal="center" vertical="center"/>
    </xf>
    <xf numFmtId="185" fontId="0" fillId="2" borderId="19" xfId="0" applyNumberFormat="1" applyFont="1" applyFill="1" applyBorder="1" applyAlignment="1">
      <alignment horizontal="center" vertical="center"/>
    </xf>
    <xf numFmtId="0" fontId="4" fillId="0" borderId="16" xfId="0" applyNumberFormat="1" applyFont="1" applyFill="1" applyBorder="1" applyAlignment="1">
      <alignment horizontal="center" vertical="center" wrapText="1"/>
    </xf>
    <xf numFmtId="0" fontId="4" fillId="0" borderId="31" xfId="0" applyNumberFormat="1" applyFont="1" applyFill="1" applyBorder="1" applyAlignment="1">
      <alignment horizontal="center" vertical="center"/>
    </xf>
    <xf numFmtId="0" fontId="4" fillId="0" borderId="45" xfId="0" applyNumberFormat="1" applyFont="1" applyFill="1" applyBorder="1" applyAlignment="1">
      <alignment horizontal="center" vertical="center"/>
    </xf>
    <xf numFmtId="0" fontId="4" fillId="0" borderId="34" xfId="0" applyNumberFormat="1" applyFont="1" applyFill="1" applyBorder="1" applyAlignment="1">
      <alignment horizontal="center" vertical="center"/>
    </xf>
    <xf numFmtId="0" fontId="4" fillId="0" borderId="18" xfId="0" applyNumberFormat="1" applyFont="1" applyFill="1" applyBorder="1" applyAlignment="1">
      <alignment horizontal="center" vertical="center"/>
    </xf>
    <xf numFmtId="0" fontId="4" fillId="0" borderId="26" xfId="0" applyNumberFormat="1" applyFont="1" applyFill="1" applyBorder="1" applyAlignment="1">
      <alignment horizontal="center" vertical="center"/>
    </xf>
    <xf numFmtId="0" fontId="0" fillId="5" borderId="33" xfId="0" applyNumberFormat="1" applyFont="1" applyFill="1" applyBorder="1" applyAlignment="1">
      <alignment horizontal="center" vertical="center"/>
    </xf>
    <xf numFmtId="0" fontId="0" fillId="5" borderId="0" xfId="0" applyNumberFormat="1" applyFont="1" applyFill="1" applyBorder="1" applyAlignment="1">
      <alignment horizontal="center" vertical="center"/>
    </xf>
    <xf numFmtId="0" fontId="0" fillId="5" borderId="25" xfId="0" applyNumberFormat="1" applyFont="1" applyFill="1" applyBorder="1" applyAlignment="1">
      <alignment horizontal="center" vertical="center"/>
    </xf>
    <xf numFmtId="0" fontId="0" fillId="5" borderId="19" xfId="0" applyNumberFormat="1" applyFont="1" applyFill="1" applyBorder="1" applyAlignment="1">
      <alignment horizontal="center" vertical="center"/>
    </xf>
    <xf numFmtId="0" fontId="6" fillId="5" borderId="0" xfId="0" applyNumberFormat="1" applyFont="1" applyFill="1" applyBorder="1" applyAlignment="1">
      <alignment horizontal="center"/>
    </xf>
    <xf numFmtId="0" fontId="6" fillId="5" borderId="34" xfId="0" applyNumberFormat="1" applyFont="1" applyFill="1" applyBorder="1" applyAlignment="1">
      <alignment horizontal="center"/>
    </xf>
    <xf numFmtId="0" fontId="6" fillId="5" borderId="19" xfId="0" applyNumberFormat="1" applyFont="1" applyFill="1" applyBorder="1" applyAlignment="1">
      <alignment horizontal="center"/>
    </xf>
    <xf numFmtId="0" fontId="6" fillId="5" borderId="26" xfId="0" applyNumberFormat="1" applyFont="1" applyFill="1" applyBorder="1" applyAlignment="1">
      <alignment horizontal="center"/>
    </xf>
    <xf numFmtId="0" fontId="4" fillId="0" borderId="14" xfId="0" applyFont="1" applyFill="1" applyBorder="1" applyAlignment="1">
      <alignment vertical="center"/>
    </xf>
    <xf numFmtId="0" fontId="12" fillId="0" borderId="2" xfId="28" applyFont="1" applyFill="1" applyBorder="1" applyAlignment="1" applyProtection="1">
      <alignment vertical="center" wrapText="1"/>
      <protection locked="0"/>
    </xf>
    <xf numFmtId="0" fontId="12" fillId="0" borderId="35" xfId="0" applyFont="1" applyFill="1" applyBorder="1" applyAlignment="1" applyProtection="1">
      <alignment vertical="center" wrapText="1"/>
      <protection locked="0"/>
    </xf>
    <xf numFmtId="0" fontId="12" fillId="0" borderId="52" xfId="0" applyFont="1" applyFill="1" applyBorder="1" applyAlignment="1" applyProtection="1">
      <alignment vertical="center" wrapText="1"/>
      <protection locked="0"/>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0" fillId="0" borderId="5"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4" fillId="0" borderId="0" xfId="0" applyFont="1" applyFill="1" applyAlignment="1">
      <alignment horizontal="right" vertical="center"/>
    </xf>
    <xf numFmtId="0" fontId="4" fillId="0" borderId="39" xfId="0" applyFont="1" applyFill="1" applyBorder="1" applyAlignment="1">
      <alignment horizontal="center" vertical="center"/>
    </xf>
    <xf numFmtId="0" fontId="4" fillId="0" borderId="25" xfId="0" applyFont="1" applyFill="1" applyBorder="1" applyAlignment="1">
      <alignment horizontal="center" vertical="top" shrinkToFit="1"/>
    </xf>
    <xf numFmtId="0" fontId="4" fillId="0" borderId="19" xfId="0" applyFont="1" applyFill="1" applyBorder="1" applyAlignment="1">
      <alignment horizontal="center" vertical="top" shrinkToFit="1"/>
    </xf>
    <xf numFmtId="0" fontId="4" fillId="0" borderId="14" xfId="0" applyFont="1" applyFill="1" applyBorder="1" applyAlignment="1">
      <alignment horizontal="center"/>
    </xf>
    <xf numFmtId="0" fontId="4" fillId="0" borderId="5" xfId="0" applyFont="1" applyFill="1" applyBorder="1" applyAlignment="1">
      <alignment horizontal="center"/>
    </xf>
    <xf numFmtId="0" fontId="0" fillId="3" borderId="14" xfId="0" applyFont="1" applyFill="1" applyBorder="1" applyAlignment="1" applyProtection="1">
      <alignment vertical="center"/>
      <protection locked="0"/>
    </xf>
    <xf numFmtId="0" fontId="0" fillId="3" borderId="5" xfId="0" applyFont="1" applyFill="1" applyBorder="1" applyAlignment="1" applyProtection="1">
      <alignment vertical="center"/>
      <protection locked="0"/>
    </xf>
    <xf numFmtId="0" fontId="0" fillId="3" borderId="31" xfId="0" applyFont="1" applyFill="1" applyBorder="1" applyAlignment="1" applyProtection="1">
      <alignment vertical="center"/>
      <protection locked="0"/>
    </xf>
    <xf numFmtId="0" fontId="0" fillId="3" borderId="25" xfId="0" applyFont="1" applyFill="1" applyBorder="1" applyAlignment="1" applyProtection="1">
      <alignment vertical="center"/>
      <protection locked="0"/>
    </xf>
    <xf numFmtId="0" fontId="0" fillId="3" borderId="19" xfId="0" applyFont="1" applyFill="1" applyBorder="1" applyAlignment="1" applyProtection="1">
      <alignment vertical="center"/>
      <protection locked="0"/>
    </xf>
    <xf numFmtId="0" fontId="0" fillId="3" borderId="26" xfId="0" applyFont="1" applyFill="1" applyBorder="1" applyAlignment="1" applyProtection="1">
      <alignment vertical="center"/>
      <protection locked="0"/>
    </xf>
    <xf numFmtId="0" fontId="6" fillId="0" borderId="14" xfId="0" applyFont="1" applyFill="1" applyBorder="1" applyAlignment="1">
      <alignment horizontal="center" vertical="center"/>
    </xf>
    <xf numFmtId="0" fontId="6" fillId="0" borderId="25" xfId="0" applyFont="1" applyFill="1" applyBorder="1" applyAlignment="1">
      <alignment horizontal="center" vertical="center"/>
    </xf>
    <xf numFmtId="0" fontId="0" fillId="0" borderId="46" xfId="0" applyFont="1" applyFill="1" applyBorder="1" applyAlignment="1" applyProtection="1">
      <alignment vertical="center" wrapText="1"/>
      <protection locked="0"/>
    </xf>
    <xf numFmtId="0" fontId="0" fillId="0" borderId="3" xfId="0" applyFont="1" applyFill="1" applyBorder="1" applyAlignment="1" applyProtection="1">
      <alignment vertical="center" wrapText="1"/>
      <protection locked="0"/>
    </xf>
    <xf numFmtId="0" fontId="0" fillId="0" borderId="47" xfId="0" applyFont="1" applyFill="1" applyBorder="1" applyAlignment="1" applyProtection="1">
      <alignment vertical="center" wrapText="1"/>
      <protection locked="0"/>
    </xf>
    <xf numFmtId="0" fontId="6" fillId="5" borderId="14" xfId="0" applyNumberFormat="1" applyFont="1" applyFill="1" applyBorder="1" applyAlignment="1">
      <alignment vertical="center"/>
    </xf>
    <xf numFmtId="0" fontId="6" fillId="5" borderId="5" xfId="0" applyNumberFormat="1" applyFont="1" applyFill="1" applyBorder="1" applyAlignment="1">
      <alignment vertical="center"/>
    </xf>
    <xf numFmtId="0" fontId="6" fillId="5" borderId="31" xfId="0" applyNumberFormat="1" applyFont="1" applyFill="1" applyBorder="1" applyAlignment="1">
      <alignment vertical="center"/>
    </xf>
    <xf numFmtId="0" fontId="0" fillId="0" borderId="37" xfId="0" applyFont="1" applyFill="1" applyBorder="1" applyAlignment="1" applyProtection="1">
      <alignment vertical="center" wrapText="1"/>
      <protection locked="0"/>
    </xf>
    <xf numFmtId="0" fontId="4" fillId="0" borderId="30" xfId="0" applyFont="1" applyFill="1" applyBorder="1" applyAlignment="1">
      <alignment horizontal="center" vertical="center" textRotation="255"/>
    </xf>
    <xf numFmtId="0" fontId="4" fillId="0" borderId="44" xfId="0" applyFont="1" applyFill="1" applyBorder="1" applyAlignment="1">
      <alignment horizontal="center" vertical="center" textRotation="255"/>
    </xf>
    <xf numFmtId="0" fontId="4" fillId="0" borderId="33" xfId="0" applyFont="1" applyFill="1" applyBorder="1" applyAlignment="1">
      <alignment vertical="center" shrinkToFit="1"/>
    </xf>
    <xf numFmtId="0" fontId="4" fillId="0" borderId="0" xfId="0" applyFont="1" applyFill="1" applyBorder="1" applyAlignment="1">
      <alignment vertical="center" shrinkToFit="1"/>
    </xf>
    <xf numFmtId="0" fontId="4" fillId="0" borderId="39"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38" fontId="0" fillId="0" borderId="39" xfId="45" applyFont="1" applyFill="1" applyBorder="1" applyAlignment="1" applyProtection="1">
      <alignment horizontal="center" vertical="center"/>
      <protection locked="0"/>
    </xf>
    <xf numFmtId="38" fontId="0" fillId="0" borderId="10" xfId="45" applyFont="1" applyFill="1" applyBorder="1" applyAlignment="1" applyProtection="1">
      <alignment horizontal="center" vertical="center"/>
      <protection locked="0"/>
    </xf>
    <xf numFmtId="0" fontId="0" fillId="0" borderId="41" xfId="0" applyFont="1" applyFill="1" applyBorder="1" applyAlignment="1" applyProtection="1">
      <alignment vertical="center" wrapText="1"/>
      <protection locked="0"/>
    </xf>
    <xf numFmtId="0" fontId="0" fillId="0" borderId="42" xfId="0" applyFont="1" applyFill="1" applyBorder="1" applyAlignment="1" applyProtection="1">
      <alignment vertical="center" wrapText="1"/>
      <protection locked="0"/>
    </xf>
    <xf numFmtId="0" fontId="0" fillId="0" borderId="43" xfId="0" applyFont="1" applyFill="1" applyBorder="1" applyAlignment="1" applyProtection="1">
      <alignment vertical="center" wrapText="1"/>
      <protection locked="0"/>
    </xf>
    <xf numFmtId="0" fontId="54" fillId="0" borderId="2" xfId="0" applyFont="1" applyFill="1" applyBorder="1" applyAlignment="1" applyProtection="1">
      <alignment vertical="center" wrapText="1"/>
      <protection locked="0"/>
    </xf>
    <xf numFmtId="0" fontId="54" fillId="0" borderId="35" xfId="0" applyFont="1" applyFill="1" applyBorder="1" applyAlignment="1" applyProtection="1">
      <alignment vertical="center" wrapText="1"/>
      <protection locked="0"/>
    </xf>
    <xf numFmtId="0" fontId="54" fillId="0" borderId="52" xfId="0" applyFont="1" applyFill="1" applyBorder="1" applyAlignment="1" applyProtection="1">
      <alignment vertical="center" wrapText="1"/>
      <protection locked="0"/>
    </xf>
    <xf numFmtId="0" fontId="4" fillId="0" borderId="38" xfId="0" applyNumberFormat="1" applyFont="1" applyFill="1" applyBorder="1" applyAlignment="1">
      <alignment horizontal="center" vertical="center"/>
    </xf>
    <xf numFmtId="0" fontId="4" fillId="0" borderId="40" xfId="0" applyNumberFormat="1" applyFont="1" applyFill="1" applyBorder="1" applyAlignment="1">
      <alignment horizontal="center" vertical="center"/>
    </xf>
    <xf numFmtId="0" fontId="0" fillId="0" borderId="46" xfId="0" applyFont="1" applyFill="1" applyBorder="1" applyAlignment="1" applyProtection="1">
      <alignment vertical="center"/>
      <protection locked="0"/>
    </xf>
    <xf numFmtId="0" fontId="0" fillId="0" borderId="3" xfId="0" applyFont="1" applyFill="1" applyBorder="1" applyAlignment="1" applyProtection="1">
      <alignment vertical="center"/>
      <protection locked="0"/>
    </xf>
    <xf numFmtId="0" fontId="0" fillId="0" borderId="47" xfId="0" applyFont="1" applyFill="1" applyBorder="1" applyAlignment="1" applyProtection="1">
      <alignment vertical="center"/>
      <protection locked="0"/>
    </xf>
    <xf numFmtId="0" fontId="0" fillId="0" borderId="48" xfId="0" applyFont="1" applyFill="1" applyBorder="1" applyAlignment="1" applyProtection="1">
      <alignment vertical="center"/>
      <protection locked="0"/>
    </xf>
    <xf numFmtId="0" fontId="0" fillId="0" borderId="49" xfId="0" applyFont="1" applyFill="1" applyBorder="1" applyAlignment="1" applyProtection="1">
      <alignment vertical="center"/>
      <protection locked="0"/>
    </xf>
    <xf numFmtId="0" fontId="0" fillId="0" borderId="50" xfId="0" applyFont="1" applyFill="1" applyBorder="1" applyAlignment="1" applyProtection="1">
      <alignment vertical="center"/>
      <protection locked="0"/>
    </xf>
    <xf numFmtId="0" fontId="4" fillId="0" borderId="0" xfId="0" applyFont="1" applyFill="1" applyAlignment="1">
      <alignment horizontal="distributed" vertical="center"/>
    </xf>
    <xf numFmtId="0" fontId="2" fillId="0" borderId="5" xfId="0" applyNumberFormat="1" applyFont="1" applyFill="1" applyBorder="1" applyAlignment="1" applyProtection="1">
      <alignment horizontal="center" vertical="center"/>
      <protection locked="0"/>
    </xf>
    <xf numFmtId="0" fontId="2" fillId="0" borderId="19" xfId="0" applyNumberFormat="1" applyFont="1" applyFill="1" applyBorder="1" applyAlignment="1" applyProtection="1">
      <alignment horizontal="center" vertical="center"/>
      <protection locked="0"/>
    </xf>
    <xf numFmtId="0" fontId="0" fillId="0" borderId="5" xfId="0" applyFont="1" applyBorder="1" applyAlignment="1">
      <alignment vertical="center"/>
    </xf>
    <xf numFmtId="0" fontId="0" fillId="0" borderId="31" xfId="0" applyFont="1" applyBorder="1" applyAlignment="1">
      <alignment vertical="center"/>
    </xf>
    <xf numFmtId="0" fontId="0" fillId="0" borderId="33" xfId="0" applyFont="1" applyBorder="1" applyAlignment="1">
      <alignment vertical="center"/>
    </xf>
    <xf numFmtId="0" fontId="0" fillId="0" borderId="0" xfId="0" applyFont="1" applyBorder="1" applyAlignment="1">
      <alignment vertical="center"/>
    </xf>
    <xf numFmtId="0" fontId="0" fillId="0" borderId="34" xfId="0" applyFont="1" applyBorder="1" applyAlignment="1">
      <alignment vertical="center"/>
    </xf>
    <xf numFmtId="0" fontId="0" fillId="0" borderId="25" xfId="0" applyFont="1" applyBorder="1" applyAlignment="1">
      <alignment vertical="center"/>
    </xf>
    <xf numFmtId="0" fontId="0" fillId="0" borderId="19" xfId="0" applyFont="1" applyBorder="1" applyAlignment="1">
      <alignment vertical="center"/>
    </xf>
    <xf numFmtId="0" fontId="0" fillId="0" borderId="26" xfId="0" applyFont="1" applyBorder="1" applyAlignment="1">
      <alignment vertical="center"/>
    </xf>
    <xf numFmtId="0" fontId="6" fillId="5" borderId="14" xfId="0" applyNumberFormat="1" applyFont="1" applyFill="1" applyBorder="1" applyAlignment="1">
      <alignment vertical="center" shrinkToFit="1"/>
    </xf>
    <xf numFmtId="0" fontId="6" fillId="5" borderId="5" xfId="0" applyNumberFormat="1" applyFont="1" applyFill="1" applyBorder="1" applyAlignment="1">
      <alignment vertical="center" shrinkToFit="1"/>
    </xf>
    <xf numFmtId="0" fontId="6" fillId="5" borderId="31" xfId="0" applyNumberFormat="1" applyFont="1" applyFill="1" applyBorder="1" applyAlignment="1">
      <alignment vertical="center" shrinkToFit="1"/>
    </xf>
    <xf numFmtId="0" fontId="0" fillId="5" borderId="5" xfId="0" applyNumberFormat="1" applyFont="1" applyFill="1" applyBorder="1" applyAlignment="1">
      <alignment vertical="center"/>
    </xf>
    <xf numFmtId="0" fontId="0" fillId="5" borderId="31" xfId="0" applyNumberFormat="1" applyFont="1" applyFill="1" applyBorder="1" applyAlignment="1">
      <alignment vertical="center"/>
    </xf>
    <xf numFmtId="38" fontId="0" fillId="0" borderId="33" xfId="45" applyFont="1" applyFill="1" applyBorder="1" applyAlignment="1" applyProtection="1">
      <alignment horizontal="center" vertical="center"/>
      <protection locked="0"/>
    </xf>
    <xf numFmtId="38" fontId="0" fillId="0" borderId="0" xfId="45" applyFont="1" applyFill="1" applyBorder="1" applyAlignment="1" applyProtection="1">
      <alignment horizontal="center" vertical="center"/>
      <protection locked="0"/>
    </xf>
    <xf numFmtId="0" fontId="4" fillId="0" borderId="16"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51" xfId="0" applyFont="1" applyFill="1" applyBorder="1" applyAlignment="1">
      <alignment horizontal="center" vertical="center"/>
    </xf>
    <xf numFmtId="0" fontId="6" fillId="0" borderId="1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33"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34" xfId="0" applyNumberFormat="1" applyFont="1" applyFill="1" applyBorder="1" applyAlignment="1">
      <alignment horizontal="center" vertical="center" wrapText="1"/>
    </xf>
    <xf numFmtId="0" fontId="6" fillId="0" borderId="25" xfId="0" applyNumberFormat="1" applyFont="1" applyFill="1" applyBorder="1" applyAlignment="1">
      <alignment horizontal="center" vertical="center" wrapText="1"/>
    </xf>
    <xf numFmtId="0" fontId="6" fillId="0" borderId="26" xfId="0" applyNumberFormat="1" applyFont="1" applyFill="1" applyBorder="1" applyAlignment="1">
      <alignment horizontal="center" vertical="center" wrapText="1"/>
    </xf>
    <xf numFmtId="0" fontId="5" fillId="0" borderId="0" xfId="0" applyFont="1" applyFill="1" applyAlignment="1">
      <alignment horizontal="center" vertical="center"/>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0" fillId="0" borderId="35" xfId="0" applyFont="1" applyFill="1" applyBorder="1" applyAlignment="1" applyProtection="1">
      <alignment vertical="center"/>
      <protection locked="0"/>
    </xf>
    <xf numFmtId="0" fontId="0" fillId="0" borderId="36" xfId="0" applyFont="1" applyFill="1" applyBorder="1" applyAlignment="1" applyProtection="1">
      <alignment vertical="center"/>
      <protection locked="0"/>
    </xf>
    <xf numFmtId="0" fontId="0" fillId="0" borderId="48" xfId="0" applyFont="1" applyFill="1" applyBorder="1" applyAlignment="1" applyProtection="1">
      <alignment vertical="center" wrapText="1"/>
      <protection locked="0"/>
    </xf>
    <xf numFmtId="0" fontId="0" fillId="0" borderId="49" xfId="0" applyFont="1" applyFill="1" applyBorder="1" applyAlignment="1" applyProtection="1">
      <alignment vertical="center" wrapText="1"/>
      <protection locked="0"/>
    </xf>
    <xf numFmtId="0" fontId="0" fillId="0" borderId="50" xfId="0" applyFont="1" applyFill="1" applyBorder="1" applyAlignment="1" applyProtection="1">
      <alignment vertical="center" wrapText="1"/>
      <protection locked="0"/>
    </xf>
    <xf numFmtId="0" fontId="0" fillId="0" borderId="2" xfId="0" applyFont="1" applyFill="1" applyBorder="1" applyAlignment="1" applyProtection="1">
      <alignment vertical="center"/>
      <protection locked="0"/>
    </xf>
    <xf numFmtId="0" fontId="27" fillId="0" borderId="14"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wrapText="1"/>
      <protection locked="0"/>
    </xf>
    <xf numFmtId="0" fontId="27" fillId="0" borderId="25"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14" xfId="0" applyFont="1" applyFill="1" applyBorder="1" applyAlignment="1" applyProtection="1">
      <alignment horizontal="center" vertical="top" textRotation="255" wrapText="1"/>
      <protection locked="0"/>
    </xf>
    <xf numFmtId="0" fontId="27" fillId="0" borderId="5" xfId="0" applyFont="1" applyFill="1" applyBorder="1" applyAlignment="1" applyProtection="1">
      <alignment horizontal="center" vertical="top" textRotation="255" wrapText="1"/>
      <protection locked="0"/>
    </xf>
    <xf numFmtId="0" fontId="27" fillId="0" borderId="31" xfId="0" applyFont="1" applyBorder="1" applyAlignment="1" applyProtection="1">
      <alignment horizontal="center" vertical="top"/>
      <protection locked="0"/>
    </xf>
    <xf numFmtId="0" fontId="27" fillId="0" borderId="33" xfId="0" applyFont="1" applyBorder="1" applyAlignment="1" applyProtection="1">
      <alignment horizontal="center" vertical="top"/>
      <protection locked="0"/>
    </xf>
    <xf numFmtId="0" fontId="27" fillId="0" borderId="0" xfId="0" applyFont="1" applyBorder="1" applyAlignment="1" applyProtection="1">
      <alignment horizontal="center" vertical="top"/>
      <protection locked="0"/>
    </xf>
    <xf numFmtId="0" fontId="27" fillId="0" borderId="34" xfId="0" applyFont="1" applyBorder="1" applyAlignment="1" applyProtection="1">
      <alignment horizontal="center" vertical="top"/>
      <protection locked="0"/>
    </xf>
    <xf numFmtId="0" fontId="27" fillId="0" borderId="25" xfId="0" applyFont="1" applyBorder="1" applyAlignment="1" applyProtection="1">
      <alignment horizontal="center" vertical="top"/>
      <protection locked="0"/>
    </xf>
    <xf numFmtId="0" fontId="27" fillId="0" borderId="19" xfId="0" applyFont="1" applyBorder="1" applyAlignment="1" applyProtection="1">
      <alignment horizontal="center" vertical="top"/>
      <protection locked="0"/>
    </xf>
    <xf numFmtId="0" fontId="27" fillId="0" borderId="26" xfId="0" applyFont="1" applyBorder="1" applyAlignment="1" applyProtection="1">
      <alignment horizontal="center" vertical="top"/>
      <protection locked="0"/>
    </xf>
    <xf numFmtId="0" fontId="27" fillId="0" borderId="14" xfId="0" applyFont="1" applyFill="1" applyBorder="1" applyAlignment="1" applyProtection="1">
      <alignment vertical="center" wrapText="1"/>
      <protection locked="0"/>
    </xf>
    <xf numFmtId="0" fontId="27" fillId="0" borderId="5" xfId="0" applyFont="1" applyFill="1" applyBorder="1" applyAlignment="1" applyProtection="1">
      <alignment vertical="center" wrapText="1"/>
      <protection locked="0"/>
    </xf>
    <xf numFmtId="0" fontId="27" fillId="0" borderId="31"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19"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0" fillId="0" borderId="56" xfId="0" applyNumberFormat="1" applyFont="1" applyFill="1" applyBorder="1" applyAlignment="1">
      <alignment horizontal="center" vertical="center" shrinkToFit="1"/>
    </xf>
    <xf numFmtId="0" fontId="0" fillId="0" borderId="58" xfId="0" applyNumberFormat="1" applyFont="1" applyFill="1" applyBorder="1" applyAlignment="1">
      <alignment horizontal="center" vertical="center" shrinkToFit="1"/>
    </xf>
    <xf numFmtId="0" fontId="0" fillId="0" borderId="14" xfId="0" applyNumberFormat="1" applyFont="1" applyFill="1" applyBorder="1" applyAlignment="1">
      <alignment horizontal="center" vertical="center" shrinkToFit="1"/>
    </xf>
    <xf numFmtId="0" fontId="0" fillId="0" borderId="5" xfId="0" applyNumberFormat="1" applyFont="1" applyFill="1" applyBorder="1" applyAlignment="1">
      <alignment horizontal="center" vertical="center" shrinkToFit="1"/>
    </xf>
    <xf numFmtId="0" fontId="0" fillId="0" borderId="33" xfId="0" applyNumberFormat="1" applyFont="1" applyFill="1" applyBorder="1" applyAlignment="1">
      <alignment horizontal="center" vertical="center" shrinkToFit="1"/>
    </xf>
    <xf numFmtId="0" fontId="0" fillId="0" borderId="0" xfId="0" applyNumberFormat="1" applyFont="1" applyFill="1" applyBorder="1" applyAlignment="1">
      <alignment horizontal="center" vertical="center" shrinkToFit="1"/>
    </xf>
    <xf numFmtId="0" fontId="0" fillId="0" borderId="7" xfId="0" applyNumberFormat="1" applyFont="1" applyFill="1" applyBorder="1" applyAlignment="1">
      <alignment horizontal="center" vertical="center" shrinkToFit="1"/>
    </xf>
    <xf numFmtId="183" fontId="0" fillId="0" borderId="14" xfId="0" applyNumberFormat="1" applyFont="1" applyFill="1" applyBorder="1" applyAlignment="1">
      <alignment horizontal="center" vertical="center" shrinkToFit="1"/>
    </xf>
    <xf numFmtId="183" fontId="0" fillId="0" borderId="31" xfId="0" applyNumberFormat="1" applyFont="1" applyFill="1" applyBorder="1" applyAlignment="1">
      <alignment horizontal="center" vertical="center" shrinkToFit="1"/>
    </xf>
    <xf numFmtId="183" fontId="0" fillId="0" borderId="33" xfId="0" applyNumberFormat="1" applyFont="1" applyFill="1" applyBorder="1" applyAlignment="1">
      <alignment horizontal="center" vertical="center" shrinkToFit="1"/>
    </xf>
    <xf numFmtId="183" fontId="0" fillId="0" borderId="34" xfId="0" applyNumberFormat="1" applyFont="1" applyFill="1" applyBorder="1" applyAlignment="1">
      <alignment horizontal="center" vertical="center" shrinkToFit="1"/>
    </xf>
    <xf numFmtId="0" fontId="0" fillId="0" borderId="14" xfId="0" applyNumberFormat="1" applyFont="1" applyFill="1" applyBorder="1" applyAlignment="1" applyProtection="1">
      <alignment vertical="center" wrapText="1"/>
      <protection locked="0"/>
    </xf>
    <xf numFmtId="0" fontId="0" fillId="0" borderId="5" xfId="0" applyNumberFormat="1" applyFont="1" applyFill="1" applyBorder="1" applyAlignment="1" applyProtection="1">
      <alignment vertical="center" wrapText="1"/>
      <protection locked="0"/>
    </xf>
    <xf numFmtId="0" fontId="0" fillId="0" borderId="31" xfId="0" applyNumberFormat="1" applyFont="1" applyFill="1" applyBorder="1" applyAlignment="1" applyProtection="1">
      <alignment vertical="center" wrapText="1"/>
      <protection locked="0"/>
    </xf>
    <xf numFmtId="0" fontId="0" fillId="0" borderId="33" xfId="0" applyNumberFormat="1" applyFont="1" applyFill="1" applyBorder="1" applyAlignment="1" applyProtection="1">
      <alignment vertical="center" wrapText="1"/>
      <protection locked="0"/>
    </xf>
    <xf numFmtId="0" fontId="0" fillId="0" borderId="0" xfId="0" applyNumberFormat="1" applyFont="1" applyFill="1" applyBorder="1" applyAlignment="1" applyProtection="1">
      <alignment vertical="center" wrapText="1"/>
      <protection locked="0"/>
    </xf>
    <xf numFmtId="0" fontId="0" fillId="0" borderId="34" xfId="0" applyNumberFormat="1" applyFont="1" applyFill="1" applyBorder="1" applyAlignment="1" applyProtection="1">
      <alignment vertical="center" wrapText="1"/>
      <protection locked="0"/>
    </xf>
    <xf numFmtId="0" fontId="0" fillId="0" borderId="25" xfId="0" applyNumberFormat="1" applyFont="1" applyFill="1" applyBorder="1" applyAlignment="1" applyProtection="1">
      <alignment vertical="center" wrapText="1"/>
      <protection locked="0"/>
    </xf>
    <xf numFmtId="0" fontId="0" fillId="0" borderId="19" xfId="0" applyNumberFormat="1" applyFont="1" applyFill="1" applyBorder="1" applyAlignment="1" applyProtection="1">
      <alignment vertical="center" wrapText="1"/>
      <protection locked="0"/>
    </xf>
    <xf numFmtId="0" fontId="0" fillId="0" borderId="26" xfId="0" applyNumberFormat="1" applyFont="1" applyFill="1" applyBorder="1" applyAlignment="1" applyProtection="1">
      <alignment vertical="center" wrapText="1"/>
      <protection locked="0"/>
    </xf>
    <xf numFmtId="0" fontId="27" fillId="3" borderId="30" xfId="0" applyFont="1" applyFill="1" applyBorder="1" applyAlignment="1" applyProtection="1">
      <alignment vertical="center" wrapText="1"/>
      <protection locked="0"/>
    </xf>
    <xf numFmtId="0" fontId="27" fillId="0" borderId="14" xfId="0" applyFont="1" applyFill="1" applyBorder="1" applyAlignment="1">
      <alignment vertical="center" wrapText="1"/>
    </xf>
    <xf numFmtId="0" fontId="27" fillId="0" borderId="5" xfId="0" applyFont="1" applyFill="1" applyBorder="1" applyAlignment="1">
      <alignment vertical="center" wrapText="1"/>
    </xf>
    <xf numFmtId="0" fontId="27" fillId="0" borderId="31" xfId="0" applyFont="1" applyFill="1" applyBorder="1" applyAlignment="1">
      <alignment vertical="center" wrapText="1"/>
    </xf>
    <xf numFmtId="0" fontId="27" fillId="0" borderId="25" xfId="0" applyFont="1" applyFill="1" applyBorder="1" applyAlignment="1">
      <alignment vertical="center" wrapText="1"/>
    </xf>
    <xf numFmtId="0" fontId="27" fillId="0" borderId="19" xfId="0" applyFont="1" applyFill="1" applyBorder="1" applyAlignment="1">
      <alignment vertical="center" wrapText="1"/>
    </xf>
    <xf numFmtId="0" fontId="27" fillId="0" borderId="26" xfId="0" applyFont="1" applyFill="1" applyBorder="1" applyAlignment="1">
      <alignment vertical="center" wrapText="1"/>
    </xf>
    <xf numFmtId="0" fontId="0" fillId="0" borderId="14" xfId="0" applyNumberFormat="1" applyFont="1" applyFill="1" applyBorder="1" applyAlignment="1" applyProtection="1">
      <alignment horizontal="center" vertical="center" shrinkToFit="1"/>
      <protection locked="0"/>
    </xf>
    <xf numFmtId="0" fontId="0" fillId="0" borderId="5" xfId="0" applyNumberFormat="1" applyFont="1" applyFill="1" applyBorder="1" applyAlignment="1" applyProtection="1">
      <alignment horizontal="center" vertical="center" shrinkToFit="1"/>
      <protection locked="0"/>
    </xf>
    <xf numFmtId="0" fontId="0" fillId="0" borderId="33" xfId="0" applyNumberFormat="1" applyFont="1" applyFill="1" applyBorder="1" applyAlignment="1" applyProtection="1">
      <alignment horizontal="center" vertical="center" shrinkToFit="1"/>
      <protection locked="0"/>
    </xf>
    <xf numFmtId="0" fontId="0" fillId="0" borderId="0" xfId="0" applyNumberFormat="1" applyFont="1" applyFill="1" applyBorder="1" applyAlignment="1" applyProtection="1">
      <alignment horizontal="center" vertical="center" shrinkToFit="1"/>
      <protection locked="0"/>
    </xf>
    <xf numFmtId="183" fontId="0" fillId="0" borderId="148" xfId="0" applyNumberFormat="1" applyFont="1" applyFill="1" applyBorder="1" applyAlignment="1">
      <alignment horizontal="center" vertical="center" shrinkToFit="1"/>
    </xf>
    <xf numFmtId="183" fontId="0" fillId="0" borderId="149" xfId="0" applyNumberFormat="1" applyFont="1" applyFill="1" applyBorder="1" applyAlignment="1">
      <alignment horizontal="center" vertical="center" shrinkToFit="1"/>
    </xf>
    <xf numFmtId="0" fontId="0" fillId="0" borderId="11" xfId="0" applyNumberFormat="1" applyFont="1" applyFill="1" applyBorder="1" applyAlignment="1">
      <alignment horizontal="center" vertical="center" shrinkToFit="1"/>
    </xf>
    <xf numFmtId="0" fontId="0" fillId="0" borderId="100" xfId="0" applyNumberFormat="1" applyFont="1" applyFill="1" applyBorder="1" applyAlignment="1">
      <alignment horizontal="center" vertical="center" shrinkToFit="1"/>
    </xf>
    <xf numFmtId="0" fontId="0" fillId="0" borderId="151" xfId="0" applyNumberFormat="1" applyFont="1" applyFill="1" applyBorder="1" applyAlignment="1">
      <alignment horizontal="center" vertical="center" shrinkToFit="1"/>
    </xf>
    <xf numFmtId="0" fontId="0" fillId="0" borderId="31" xfId="0" applyNumberFormat="1" applyFont="1" applyFill="1" applyBorder="1" applyAlignment="1">
      <alignment horizontal="center" vertical="center" shrinkToFit="1"/>
    </xf>
    <xf numFmtId="0" fontId="0" fillId="0" borderId="34" xfId="0" applyNumberFormat="1" applyFont="1" applyFill="1" applyBorder="1" applyAlignment="1">
      <alignment horizontal="center" vertical="center" shrinkToFit="1"/>
    </xf>
    <xf numFmtId="0" fontId="0" fillId="0" borderId="26" xfId="0" applyNumberFormat="1" applyFont="1" applyFill="1" applyBorder="1" applyAlignment="1">
      <alignment horizontal="center" vertical="center" shrinkToFit="1"/>
    </xf>
    <xf numFmtId="0" fontId="0" fillId="0" borderId="56" xfId="0" applyNumberFormat="1" applyFont="1" applyFill="1" applyBorder="1" applyAlignment="1" applyProtection="1">
      <alignment horizontal="center" vertical="center" shrinkToFit="1"/>
      <protection locked="0"/>
    </xf>
    <xf numFmtId="0" fontId="0" fillId="0" borderId="7" xfId="0" applyNumberFormat="1" applyFont="1" applyFill="1" applyBorder="1" applyAlignment="1" applyProtection="1">
      <alignment horizontal="center" vertical="center" shrinkToFit="1"/>
      <protection locked="0"/>
    </xf>
    <xf numFmtId="0" fontId="0" fillId="0" borderId="58" xfId="0" applyNumberFormat="1" applyFont="1" applyFill="1" applyBorder="1" applyAlignment="1" applyProtection="1">
      <alignment horizontal="center" vertical="center" shrinkToFit="1"/>
      <protection locked="0"/>
    </xf>
    <xf numFmtId="0" fontId="2" fillId="0" borderId="14"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0" fillId="0" borderId="150" xfId="0" applyNumberFormat="1" applyFont="1" applyFill="1" applyBorder="1" applyAlignment="1">
      <alignment horizontal="center" vertical="center" shrinkToFit="1"/>
    </xf>
    <xf numFmtId="0" fontId="0" fillId="3" borderId="106" xfId="0" applyNumberFormat="1" applyFont="1" applyFill="1" applyBorder="1" applyAlignment="1" applyProtection="1">
      <alignment horizontal="center" vertical="center" shrinkToFit="1"/>
      <protection locked="0"/>
    </xf>
    <xf numFmtId="0" fontId="0" fillId="3" borderId="78" xfId="0" applyNumberFormat="1" applyFont="1" applyFill="1" applyBorder="1" applyAlignment="1" applyProtection="1">
      <alignment horizontal="center" vertical="center" shrinkToFit="1"/>
      <protection locked="0"/>
    </xf>
    <xf numFmtId="0" fontId="4" fillId="0" borderId="31" xfId="0" applyFont="1" applyFill="1" applyBorder="1" applyAlignment="1">
      <alignment horizontal="center" vertical="center" textRotation="255"/>
    </xf>
    <xf numFmtId="0" fontId="4" fillId="0" borderId="26" xfId="0" applyFont="1" applyFill="1" applyBorder="1" applyAlignment="1">
      <alignment horizontal="center" vertical="center" textRotation="255"/>
    </xf>
    <xf numFmtId="0" fontId="4" fillId="0" borderId="70" xfId="0" applyFont="1" applyFill="1" applyBorder="1" applyAlignment="1">
      <alignment horizontal="center" vertical="center" textRotation="255"/>
    </xf>
    <xf numFmtId="0" fontId="4" fillId="0" borderId="104" xfId="0" applyFont="1" applyFill="1" applyBorder="1" applyAlignment="1">
      <alignment horizontal="center" vertical="center" textRotation="255"/>
    </xf>
    <xf numFmtId="0" fontId="4" fillId="0" borderId="24" xfId="0" applyFont="1" applyFill="1" applyBorder="1" applyAlignment="1">
      <alignment horizontal="center" vertical="center"/>
    </xf>
    <xf numFmtId="0" fontId="4" fillId="0" borderId="82" xfId="0" applyFont="1" applyFill="1" applyBorder="1" applyAlignment="1">
      <alignment horizontal="center" vertical="center"/>
    </xf>
    <xf numFmtId="0" fontId="0" fillId="0" borderId="70" xfId="0" applyNumberFormat="1" applyFont="1" applyFill="1" applyBorder="1" applyAlignment="1">
      <alignment horizontal="center" vertical="center" shrinkToFit="1"/>
    </xf>
    <xf numFmtId="0" fontId="0" fillId="0" borderId="89" xfId="0" applyNumberFormat="1" applyFont="1" applyFill="1" applyBorder="1" applyAlignment="1">
      <alignment horizontal="center" vertical="center" shrinkToFit="1"/>
    </xf>
    <xf numFmtId="0" fontId="0" fillId="0" borderId="104" xfId="0" applyNumberFormat="1" applyFont="1" applyFill="1" applyBorder="1" applyAlignment="1">
      <alignment horizontal="center" vertical="center" shrinkToFit="1"/>
    </xf>
    <xf numFmtId="0" fontId="0" fillId="0" borderId="152" xfId="0" applyNumberFormat="1" applyFont="1" applyFill="1" applyBorder="1" applyAlignment="1">
      <alignment horizontal="center" vertical="center" shrinkToFit="1"/>
    </xf>
    <xf numFmtId="0" fontId="0" fillId="0" borderId="153" xfId="0" applyNumberFormat="1" applyFont="1" applyFill="1" applyBorder="1" applyAlignment="1">
      <alignment horizontal="center" vertical="center" shrinkToFit="1"/>
    </xf>
    <xf numFmtId="0" fontId="0" fillId="0" borderId="154" xfId="0" applyNumberFormat="1" applyFont="1" applyFill="1" applyBorder="1" applyAlignment="1">
      <alignment horizontal="center" vertical="center" shrinkToFit="1"/>
    </xf>
    <xf numFmtId="0" fontId="0" fillId="0" borderId="155" xfId="0" applyNumberFormat="1" applyFont="1" applyFill="1" applyBorder="1" applyAlignment="1">
      <alignment horizontal="center" vertical="center" shrinkToFit="1"/>
    </xf>
    <xf numFmtId="0" fontId="0" fillId="0" borderId="156" xfId="0" applyNumberFormat="1" applyFont="1" applyFill="1" applyBorder="1" applyAlignment="1">
      <alignment horizontal="center" vertical="center" shrinkToFit="1"/>
    </xf>
    <xf numFmtId="0" fontId="14" fillId="0" borderId="14" xfId="44" applyFont="1" applyFill="1" applyBorder="1" applyAlignment="1">
      <alignment horizontal="center" vertical="center" shrinkToFit="1"/>
    </xf>
    <xf numFmtId="0" fontId="14" fillId="0" borderId="31" xfId="44" applyFont="1" applyFill="1" applyBorder="1" applyAlignment="1">
      <alignment horizontal="center" vertical="center" shrinkToFit="1"/>
    </xf>
    <xf numFmtId="0" fontId="55" fillId="0" borderId="174" xfId="44" applyFont="1" applyBorder="1" applyAlignment="1">
      <alignment horizontal="center" vertical="center" shrinkToFit="1"/>
    </xf>
    <xf numFmtId="0" fontId="55" fillId="0" borderId="175" xfId="44" applyFont="1" applyBorder="1" applyAlignment="1">
      <alignment horizontal="center" vertical="center" shrinkToFit="1"/>
    </xf>
    <xf numFmtId="0" fontId="0" fillId="0" borderId="8" xfId="0" applyFont="1" applyBorder="1" applyAlignment="1">
      <alignment vertical="center"/>
    </xf>
    <xf numFmtId="0" fontId="0" fillId="0" borderId="105" xfId="0" applyFont="1" applyBorder="1" applyAlignment="1">
      <alignment vertical="center"/>
    </xf>
    <xf numFmtId="0" fontId="0" fillId="0" borderId="59" xfId="0" applyFont="1" applyBorder="1" applyAlignment="1">
      <alignment vertical="center"/>
    </xf>
    <xf numFmtId="0" fontId="24" fillId="0" borderId="80" xfId="0" applyFont="1" applyFill="1" applyBorder="1" applyAlignment="1">
      <alignment horizontal="center" vertical="center" shrinkToFit="1"/>
    </xf>
    <xf numFmtId="0" fontId="24" fillId="0" borderId="28" xfId="0" applyFont="1" applyFill="1" applyBorder="1" applyAlignment="1">
      <alignment horizontal="center" vertical="center" shrinkToFit="1"/>
    </xf>
    <xf numFmtId="0" fontId="24" fillId="0" borderId="29" xfId="0" applyFont="1" applyFill="1" applyBorder="1" applyAlignment="1">
      <alignment horizontal="center" vertical="center" shrinkToFit="1"/>
    </xf>
    <xf numFmtId="181" fontId="6" fillId="0" borderId="61" xfId="0" applyNumberFormat="1" applyFont="1" applyFill="1" applyBorder="1" applyAlignment="1">
      <alignment horizontal="center" vertical="center" shrinkToFit="1"/>
    </xf>
    <xf numFmtId="181" fontId="6" fillId="0" borderId="8" xfId="0" applyNumberFormat="1" applyFont="1" applyFill="1" applyBorder="1" applyAlignment="1">
      <alignment horizontal="center" vertical="center" shrinkToFit="1"/>
    </xf>
    <xf numFmtId="181" fontId="6" fillId="0" borderId="9" xfId="0" applyNumberFormat="1" applyFont="1" applyFill="1" applyBorder="1" applyAlignment="1">
      <alignment horizontal="center" vertical="center" shrinkToFit="1"/>
    </xf>
    <xf numFmtId="0" fontId="4" fillId="0" borderId="82" xfId="0" applyNumberFormat="1" applyFont="1" applyFill="1" applyBorder="1" applyAlignment="1">
      <alignment vertical="center" wrapText="1"/>
    </xf>
    <xf numFmtId="0" fontId="0" fillId="0" borderId="19" xfId="0" applyNumberFormat="1" applyFont="1" applyBorder="1" applyAlignment="1">
      <alignment vertical="center" wrapText="1"/>
    </xf>
    <xf numFmtId="0" fontId="0" fillId="0" borderId="26" xfId="0" applyNumberFormat="1" applyFont="1" applyBorder="1" applyAlignment="1">
      <alignment vertical="center" wrapText="1"/>
    </xf>
    <xf numFmtId="0" fontId="0" fillId="0" borderId="83" xfId="0" applyNumberFormat="1" applyFont="1" applyBorder="1" applyAlignment="1">
      <alignment vertical="center" wrapText="1"/>
    </xf>
    <xf numFmtId="0" fontId="0" fillId="0" borderId="84" xfId="0" applyNumberFormat="1" applyFont="1" applyBorder="1" applyAlignment="1">
      <alignment vertical="center" wrapText="1"/>
    </xf>
    <xf numFmtId="0" fontId="0" fillId="0" borderId="109" xfId="0" applyNumberFormat="1" applyFont="1" applyBorder="1" applyAlignment="1">
      <alignment vertical="center" wrapText="1"/>
    </xf>
    <xf numFmtId="0" fontId="4" fillId="0" borderId="44"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4" fillId="0" borderId="65" xfId="0" applyNumberFormat="1" applyFont="1" applyFill="1" applyBorder="1" applyAlignment="1">
      <alignment horizontal="center" vertical="center"/>
    </xf>
    <xf numFmtId="0" fontId="4" fillId="0" borderId="29" xfId="0" applyNumberFormat="1" applyFont="1" applyFill="1" applyBorder="1" applyAlignment="1">
      <alignment horizontal="center" vertical="center"/>
    </xf>
    <xf numFmtId="0" fontId="0" fillId="3" borderId="44" xfId="0" applyNumberFormat="1" applyFont="1" applyFill="1" applyBorder="1" applyAlignment="1" applyProtection="1">
      <alignment horizontal="center" vertical="center" shrinkToFit="1"/>
      <protection locked="0"/>
    </xf>
    <xf numFmtId="0" fontId="0" fillId="3" borderId="6" xfId="0" applyNumberFormat="1" applyFont="1" applyFill="1" applyBorder="1" applyAlignment="1" applyProtection="1">
      <alignment horizontal="center" vertical="center" shrinkToFit="1"/>
      <protection locked="0"/>
    </xf>
    <xf numFmtId="0" fontId="0" fillId="3" borderId="74" xfId="0" applyNumberFormat="1" applyFont="1" applyFill="1" applyBorder="1" applyAlignment="1" applyProtection="1">
      <alignment horizontal="center" vertical="center" shrinkToFit="1"/>
      <protection locked="0"/>
    </xf>
    <xf numFmtId="0" fontId="20" fillId="0" borderId="71" xfId="0" applyFont="1" applyFill="1" applyBorder="1" applyAlignment="1">
      <alignment horizontal="center" wrapText="1"/>
    </xf>
    <xf numFmtId="0" fontId="20" fillId="0" borderId="8" xfId="0" applyFont="1" applyFill="1" applyBorder="1" applyAlignment="1">
      <alignment horizontal="center" wrapText="1"/>
    </xf>
    <xf numFmtId="0" fontId="20" fillId="0" borderId="9" xfId="0" applyFont="1" applyFill="1" applyBorder="1" applyAlignment="1">
      <alignment horizontal="center" wrapText="1"/>
    </xf>
    <xf numFmtId="0" fontId="20" fillId="0" borderId="78" xfId="0" applyFont="1" applyFill="1" applyBorder="1" applyAlignment="1">
      <alignment horizontal="center" wrapText="1"/>
    </xf>
    <xf numFmtId="0" fontId="20" fillId="0" borderId="0" xfId="0" applyFont="1" applyFill="1" applyBorder="1" applyAlignment="1">
      <alignment horizontal="center" wrapText="1"/>
    </xf>
    <xf numFmtId="0" fontId="20" fillId="0" borderId="89" xfId="0" applyFont="1" applyFill="1" applyBorder="1" applyAlignment="1">
      <alignment horizontal="center" wrapText="1"/>
    </xf>
    <xf numFmtId="0" fontId="28" fillId="0" borderId="67"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90" xfId="0" applyFont="1" applyFill="1" applyBorder="1" applyAlignment="1">
      <alignment horizontal="center" vertical="center" wrapText="1"/>
    </xf>
    <xf numFmtId="180" fontId="28" fillId="0" borderId="63" xfId="0" applyNumberFormat="1" applyFont="1" applyFill="1" applyBorder="1" applyAlignment="1">
      <alignment horizontal="center" vertical="center"/>
    </xf>
    <xf numFmtId="0" fontId="28" fillId="0" borderId="72"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78"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66" xfId="0" applyFont="1" applyFill="1" applyBorder="1" applyAlignment="1">
      <alignment horizontal="center" wrapText="1"/>
    </xf>
    <xf numFmtId="0" fontId="4" fillId="0" borderId="8" xfId="0" applyFont="1" applyFill="1" applyBorder="1" applyAlignment="1">
      <alignment horizontal="center" wrapText="1"/>
    </xf>
    <xf numFmtId="0" fontId="4" fillId="0" borderId="33" xfId="0" applyFont="1" applyFill="1" applyBorder="1" applyAlignment="1">
      <alignment horizontal="center" wrapText="1"/>
    </xf>
    <xf numFmtId="0" fontId="4" fillId="0" borderId="0" xfId="0" applyFont="1" applyFill="1" applyBorder="1" applyAlignment="1">
      <alignment horizontal="center" wrapText="1"/>
    </xf>
    <xf numFmtId="180" fontId="4" fillId="0" borderId="66" xfId="0" applyNumberFormat="1" applyFont="1" applyFill="1" applyBorder="1" applyAlignment="1">
      <alignment horizontal="center"/>
    </xf>
    <xf numFmtId="180" fontId="4" fillId="0" borderId="8" xfId="0" applyNumberFormat="1" applyFont="1" applyFill="1" applyBorder="1" applyAlignment="1">
      <alignment horizontal="center"/>
    </xf>
    <xf numFmtId="180" fontId="4" fillId="0" borderId="9" xfId="0" applyNumberFormat="1" applyFont="1" applyFill="1" applyBorder="1" applyAlignment="1">
      <alignment horizontal="center"/>
    </xf>
    <xf numFmtId="180" fontId="4" fillId="0" borderId="33" xfId="0" applyNumberFormat="1" applyFont="1" applyFill="1" applyBorder="1" applyAlignment="1">
      <alignment horizontal="center"/>
    </xf>
    <xf numFmtId="180" fontId="4" fillId="0" borderId="0" xfId="0" applyNumberFormat="1" applyFont="1" applyFill="1" applyBorder="1" applyAlignment="1">
      <alignment horizontal="center"/>
    </xf>
    <xf numFmtId="180" fontId="4" fillId="0" borderId="89" xfId="0" applyNumberFormat="1" applyFont="1" applyFill="1" applyBorder="1" applyAlignment="1">
      <alignment horizontal="center"/>
    </xf>
    <xf numFmtId="0" fontId="4" fillId="0" borderId="27" xfId="0" applyNumberFormat="1" applyFont="1" applyFill="1" applyBorder="1" applyAlignment="1">
      <alignment vertical="center" wrapText="1"/>
    </xf>
    <xf numFmtId="0" fontId="0" fillId="0" borderId="28" xfId="0" applyNumberFormat="1" applyFont="1" applyBorder="1" applyAlignment="1">
      <alignment vertical="center" wrapText="1"/>
    </xf>
    <xf numFmtId="0" fontId="0" fillId="0" borderId="91" xfId="0" applyNumberFormat="1" applyFont="1" applyBorder="1" applyAlignment="1">
      <alignment vertical="center" wrapText="1"/>
    </xf>
    <xf numFmtId="0" fontId="0" fillId="0" borderId="106" xfId="0" applyNumberFormat="1" applyFont="1" applyBorder="1" applyAlignment="1">
      <alignment vertical="center" wrapText="1"/>
    </xf>
    <xf numFmtId="0" fontId="0" fillId="0" borderId="5" xfId="0" applyNumberFormat="1" applyFont="1" applyBorder="1" applyAlignment="1">
      <alignment vertical="center" wrapText="1"/>
    </xf>
    <xf numFmtId="0" fontId="0" fillId="0" borderId="31" xfId="0" applyNumberFormat="1" applyFont="1" applyBorder="1" applyAlignment="1">
      <alignment vertical="center" wrapText="1"/>
    </xf>
    <xf numFmtId="0" fontId="4" fillId="0" borderId="101" xfId="0" applyNumberFormat="1" applyFont="1" applyFill="1" applyBorder="1" applyAlignment="1">
      <alignment horizontal="center" vertical="center"/>
    </xf>
    <xf numFmtId="0" fontId="0" fillId="0" borderId="2" xfId="0" applyFont="1" applyFill="1" applyBorder="1" applyAlignment="1" applyProtection="1">
      <alignment vertical="center" wrapText="1"/>
      <protection locked="0"/>
    </xf>
    <xf numFmtId="0" fontId="0" fillId="0" borderId="35" xfId="0" applyFont="1" applyFill="1" applyBorder="1" applyAlignment="1" applyProtection="1">
      <alignment vertical="center" wrapText="1"/>
      <protection locked="0"/>
    </xf>
    <xf numFmtId="0" fontId="0" fillId="0" borderId="52" xfId="0" applyFont="1" applyFill="1" applyBorder="1" applyAlignment="1" applyProtection="1">
      <alignment vertical="center" wrapText="1"/>
      <protection locked="0"/>
    </xf>
    <xf numFmtId="0" fontId="0" fillId="3" borderId="46" xfId="0" applyFont="1" applyFill="1" applyBorder="1" applyAlignment="1" applyProtection="1">
      <alignment vertical="top" wrapText="1"/>
      <protection locked="0"/>
    </xf>
    <xf numFmtId="0" fontId="0" fillId="3" borderId="3" xfId="0" applyFont="1" applyFill="1" applyBorder="1" applyAlignment="1" applyProtection="1">
      <alignment vertical="top" wrapText="1"/>
      <protection locked="0"/>
    </xf>
    <xf numFmtId="0" fontId="0" fillId="3" borderId="47" xfId="0" applyFont="1" applyFill="1" applyBorder="1" applyAlignment="1" applyProtection="1">
      <alignment vertical="top" wrapText="1"/>
      <protection locked="0"/>
    </xf>
    <xf numFmtId="0" fontId="0" fillId="3" borderId="45" xfId="0" applyFont="1" applyFill="1" applyBorder="1" applyAlignment="1" applyProtection="1">
      <alignment vertical="top" wrapText="1"/>
      <protection locked="0"/>
    </xf>
    <xf numFmtId="0" fontId="0" fillId="3" borderId="0" xfId="0" applyFont="1" applyFill="1" applyBorder="1" applyAlignment="1" applyProtection="1">
      <alignment vertical="top" wrapText="1"/>
      <protection locked="0"/>
    </xf>
    <xf numFmtId="0" fontId="0" fillId="3" borderId="51" xfId="0" applyFont="1" applyFill="1" applyBorder="1" applyAlignment="1" applyProtection="1">
      <alignment vertical="top" wrapText="1"/>
      <protection locked="0"/>
    </xf>
    <xf numFmtId="0" fontId="0" fillId="3" borderId="48" xfId="0" applyFont="1" applyFill="1" applyBorder="1" applyAlignment="1" applyProtection="1">
      <alignment vertical="top" wrapText="1"/>
      <protection locked="0"/>
    </xf>
    <xf numFmtId="0" fontId="0" fillId="3" borderId="49" xfId="0" applyFont="1" applyFill="1" applyBorder="1" applyAlignment="1" applyProtection="1">
      <alignment vertical="top" wrapText="1"/>
      <protection locked="0"/>
    </xf>
    <xf numFmtId="0" fontId="0" fillId="3" borderId="50" xfId="0" applyFont="1" applyFill="1" applyBorder="1" applyAlignment="1" applyProtection="1">
      <alignment vertical="top" wrapText="1"/>
      <protection locked="0"/>
    </xf>
    <xf numFmtId="0" fontId="0" fillId="0" borderId="10" xfId="0" applyNumberFormat="1" applyFont="1" applyFill="1" applyBorder="1" applyAlignment="1">
      <alignment horizontal="center" vertical="center" shrinkToFit="1"/>
    </xf>
    <xf numFmtId="0" fontId="0" fillId="0" borderId="99" xfId="0" applyNumberFormat="1" applyFont="1" applyFill="1" applyBorder="1" applyAlignment="1">
      <alignment horizontal="center" vertical="center" shrinkToFit="1"/>
    </xf>
    <xf numFmtId="0" fontId="0" fillId="0" borderId="39" xfId="0" applyNumberFormat="1" applyFont="1" applyFill="1" applyBorder="1" applyAlignment="1">
      <alignment horizontal="center" vertical="center" shrinkToFit="1"/>
    </xf>
    <xf numFmtId="183" fontId="0" fillId="0" borderId="155" xfId="0" applyNumberFormat="1" applyFont="1" applyFill="1" applyBorder="1" applyAlignment="1">
      <alignment horizontal="center" vertical="center" shrinkToFit="1"/>
    </xf>
    <xf numFmtId="183" fontId="0" fillId="0" borderId="156" xfId="0" applyNumberFormat="1" applyFont="1" applyFill="1" applyBorder="1" applyAlignment="1">
      <alignment horizontal="center" vertical="center" shrinkToFit="1"/>
    </xf>
    <xf numFmtId="0" fontId="0" fillId="0" borderId="63" xfId="0" applyNumberFormat="1" applyFont="1" applyFill="1" applyBorder="1" applyAlignment="1">
      <alignment horizontal="center" vertical="center" shrinkToFit="1"/>
    </xf>
    <xf numFmtId="183" fontId="0" fillId="0" borderId="14" xfId="0" applyNumberFormat="1" applyFont="1" applyFill="1" applyBorder="1" applyAlignment="1" applyProtection="1">
      <alignment horizontal="center" vertical="center" shrinkToFit="1"/>
      <protection locked="0"/>
    </xf>
    <xf numFmtId="183" fontId="0" fillId="0" borderId="5" xfId="0" applyNumberFormat="1" applyFont="1" applyFill="1" applyBorder="1" applyAlignment="1" applyProtection="1">
      <alignment horizontal="center" vertical="center" shrinkToFit="1"/>
      <protection locked="0"/>
    </xf>
    <xf numFmtId="183" fontId="0" fillId="0" borderId="33" xfId="0" applyNumberFormat="1" applyFont="1" applyFill="1" applyBorder="1" applyAlignment="1" applyProtection="1">
      <alignment horizontal="center" vertical="center" shrinkToFit="1"/>
      <protection locked="0"/>
    </xf>
    <xf numFmtId="183" fontId="0" fillId="0" borderId="0" xfId="0" applyNumberFormat="1" applyFont="1" applyFill="1" applyBorder="1" applyAlignment="1" applyProtection="1">
      <alignment horizontal="center" vertical="center" shrinkToFit="1"/>
      <protection locked="0"/>
    </xf>
    <xf numFmtId="183" fontId="0" fillId="0" borderId="56" xfId="0" applyNumberFormat="1" applyFont="1" applyFill="1" applyBorder="1" applyAlignment="1">
      <alignment horizontal="center" vertical="center" shrinkToFit="1"/>
    </xf>
    <xf numFmtId="183" fontId="0" fillId="0" borderId="7" xfId="0" applyNumberFormat="1" applyFont="1" applyFill="1" applyBorder="1" applyAlignment="1">
      <alignment horizontal="center" vertical="center" shrinkToFit="1"/>
    </xf>
    <xf numFmtId="183" fontId="0" fillId="0" borderId="58" xfId="0" applyNumberFormat="1" applyFont="1" applyFill="1" applyBorder="1" applyAlignment="1">
      <alignment horizontal="center" vertical="center" shrinkToFit="1"/>
    </xf>
    <xf numFmtId="0" fontId="0" fillId="3" borderId="106" xfId="0" quotePrefix="1" applyNumberFormat="1" applyFont="1" applyFill="1" applyBorder="1" applyAlignment="1" applyProtection="1">
      <alignment horizontal="center" vertical="center" shrinkToFit="1"/>
      <protection locked="0"/>
    </xf>
    <xf numFmtId="0" fontId="4" fillId="0" borderId="5"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0" fillId="0" borderId="14" xfId="0" applyNumberFormat="1" applyFont="1" applyFill="1" applyBorder="1" applyAlignment="1" applyProtection="1">
      <alignment horizontal="center" vertical="center"/>
      <protection locked="0"/>
    </xf>
    <xf numFmtId="0" fontId="0" fillId="0" borderId="5" xfId="0" applyNumberFormat="1" applyFont="1" applyFill="1" applyBorder="1" applyAlignment="1" applyProtection="1">
      <alignment horizontal="center" vertical="center"/>
      <protection locked="0"/>
    </xf>
    <xf numFmtId="0" fontId="0" fillId="0" borderId="17" xfId="0" applyNumberFormat="1" applyFont="1" applyFill="1" applyBorder="1" applyAlignment="1" applyProtection="1">
      <alignment horizontal="center" vertical="center"/>
      <protection locked="0"/>
    </xf>
    <xf numFmtId="0" fontId="0" fillId="0" borderId="25" xfId="0" applyNumberFormat="1" applyFont="1" applyFill="1" applyBorder="1" applyAlignment="1" applyProtection="1">
      <alignment horizontal="center" vertical="center"/>
      <protection locked="0"/>
    </xf>
    <xf numFmtId="0" fontId="0" fillId="0" borderId="19" xfId="0" applyNumberFormat="1" applyFont="1" applyFill="1" applyBorder="1" applyAlignment="1" applyProtection="1">
      <alignment horizontal="center" vertical="center"/>
      <protection locked="0"/>
    </xf>
    <xf numFmtId="0" fontId="0" fillId="0" borderId="20" xfId="0" applyNumberFormat="1" applyFont="1" applyFill="1" applyBorder="1" applyAlignment="1" applyProtection="1">
      <alignment horizontal="center" vertical="center"/>
      <protection locked="0"/>
    </xf>
    <xf numFmtId="0" fontId="0" fillId="0" borderId="33"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horizontal="center" vertical="center"/>
      <protection locked="0"/>
    </xf>
    <xf numFmtId="0" fontId="0" fillId="0" borderId="39" xfId="0" applyNumberFormat="1" applyFont="1" applyFill="1" applyBorder="1" applyAlignment="1" applyProtection="1">
      <alignment horizontal="center" vertical="center"/>
      <protection locked="0"/>
    </xf>
    <xf numFmtId="0" fontId="0" fillId="0" borderId="10" xfId="0" applyNumberFormat="1" applyFont="1" applyFill="1" applyBorder="1" applyAlignment="1" applyProtection="1">
      <alignment horizontal="center" vertical="center"/>
      <protection locked="0"/>
    </xf>
    <xf numFmtId="0" fontId="0" fillId="0" borderId="25" xfId="0" applyNumberFormat="1" applyFont="1" applyFill="1" applyBorder="1" applyAlignment="1">
      <alignment horizontal="center"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45"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8DFDC77C-9DA7-4A61-A299-E698EA6F7EE4}"/>
    <cellStyle name="標準 7" xfId="44" xr:uid="{05C07B5F-7120-46C3-83C1-1EB1B5F518D3}"/>
    <cellStyle name="良い" xfId="42"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fmlaLink="$BE$42"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計画提出書!$BE$40" lockText="1" noThreeD="1"/>
</file>

<file path=xl/ctrlProps/ctrlProp101.xml><?xml version="1.0" encoding="utf-8"?>
<formControlPr xmlns="http://schemas.microsoft.com/office/spreadsheetml/2009/9/main" objectType="CheckBox" fmlaLink="計画提出書!$BE$42" lockText="1" noThreeD="1"/>
</file>

<file path=xl/ctrlProps/ctrlProp102.xml><?xml version="1.0" encoding="utf-8"?>
<formControlPr xmlns="http://schemas.microsoft.com/office/spreadsheetml/2009/9/main" objectType="CheckBox" fmlaLink="計画提出書!$BI$42" lockText="1" noThreeD="1"/>
</file>

<file path=xl/ctrlProps/ctrlProp103.xml><?xml version="1.0" encoding="utf-8"?>
<formControlPr xmlns="http://schemas.microsoft.com/office/spreadsheetml/2009/9/main" objectType="CheckBox" fmlaLink="計画提出書!$BI$40" lockText="1" noThreeD="1"/>
</file>

<file path=xl/ctrlProps/ctrlProp104.xml><?xml version="1.0" encoding="utf-8"?>
<formControlPr xmlns="http://schemas.microsoft.com/office/spreadsheetml/2009/9/main" objectType="CheckBox" fmlaLink="計画提出書!$BE$40" lockText="1" noThreeD="1"/>
</file>

<file path=xl/ctrlProps/ctrlProp105.xml><?xml version="1.0" encoding="utf-8"?>
<formControlPr xmlns="http://schemas.microsoft.com/office/spreadsheetml/2009/9/main" objectType="CheckBox" fmlaLink="計画提出書!$BE$42" lockText="1" noThreeD="1"/>
</file>

<file path=xl/ctrlProps/ctrlProp106.xml><?xml version="1.0" encoding="utf-8"?>
<formControlPr xmlns="http://schemas.microsoft.com/office/spreadsheetml/2009/9/main" objectType="CheckBox" fmlaLink="計画提出書!$BI$42" lockText="1" noThreeD="1"/>
</file>

<file path=xl/ctrlProps/ctrlProp107.xml><?xml version="1.0" encoding="utf-8"?>
<formControlPr xmlns="http://schemas.microsoft.com/office/spreadsheetml/2009/9/main" objectType="CheckBox" fmlaLink="計画提出書!$BI$40" lockText="1" noThreeD="1"/>
</file>

<file path=xl/ctrlProps/ctrlProp108.xml><?xml version="1.0" encoding="utf-8"?>
<formControlPr xmlns="http://schemas.microsoft.com/office/spreadsheetml/2009/9/main" objectType="CheckBox" fmlaLink="計画提出書!$BE$40"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BI$42"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BI$4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BE$40"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計画提出書!$BE$42" lockText="1" noThreeD="1"/>
</file>

<file path=xl/ctrlProps/ctrlProp98.xml><?xml version="1.0" encoding="utf-8"?>
<formControlPr xmlns="http://schemas.microsoft.com/office/spreadsheetml/2009/9/main" objectType="CheckBox" fmlaLink="計画提出書!$BI$42" lockText="1" noThreeD="1"/>
</file>

<file path=xl/ctrlProps/ctrlProp99.xml><?xml version="1.0" encoding="utf-8"?>
<formControlPr xmlns="http://schemas.microsoft.com/office/spreadsheetml/2009/9/main" objectType="CheckBox" fmlaLink="計画提出書!$BI$40" lockText="1" noThreeD="1"/>
</file>

<file path=xl/drawings/drawing1.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4</xdr:row>
      <xdr:rowOff>123824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19075" y="47625"/>
          <a:ext cx="66294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40</xdr:row>
          <xdr:rowOff>47625</xdr:rowOff>
        </xdr:from>
        <xdr:to>
          <xdr:col>28</xdr:col>
          <xdr:colOff>180975</xdr:colOff>
          <xdr:row>41</xdr:row>
          <xdr:rowOff>142875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40</xdr:row>
          <xdr:rowOff>47625</xdr:rowOff>
        </xdr:from>
        <xdr:to>
          <xdr:col>32</xdr:col>
          <xdr:colOff>180975</xdr:colOff>
          <xdr:row>41</xdr:row>
          <xdr:rowOff>142875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38</xdr:row>
          <xdr:rowOff>47625</xdr:rowOff>
        </xdr:from>
        <xdr:to>
          <xdr:col>32</xdr:col>
          <xdr:colOff>180975</xdr:colOff>
          <xdr:row>39</xdr:row>
          <xdr:rowOff>142875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50</xdr:row>
          <xdr:rowOff>47625</xdr:rowOff>
        </xdr:from>
        <xdr:to>
          <xdr:col>15</xdr:col>
          <xdr:colOff>47625</xdr:colOff>
          <xdr:row>51</xdr:row>
          <xdr:rowOff>142875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50</xdr:row>
          <xdr:rowOff>47625</xdr:rowOff>
        </xdr:from>
        <xdr:to>
          <xdr:col>34</xdr:col>
          <xdr:colOff>19050</xdr:colOff>
          <xdr:row>51</xdr:row>
          <xdr:rowOff>142875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38</xdr:row>
          <xdr:rowOff>47625</xdr:rowOff>
        </xdr:from>
        <xdr:to>
          <xdr:col>28</xdr:col>
          <xdr:colOff>180975</xdr:colOff>
          <xdr:row>39</xdr:row>
          <xdr:rowOff>142875</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5</xdr:row>
      <xdr:rowOff>123824</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219075" y="47625"/>
          <a:ext cx="6629400" cy="93344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計画書から変更した項目があれば、赤字で上書きしてください。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45</xdr:row>
          <xdr:rowOff>47625</xdr:rowOff>
        </xdr:from>
        <xdr:to>
          <xdr:col>28</xdr:col>
          <xdr:colOff>180975</xdr:colOff>
          <xdr:row>46</xdr:row>
          <xdr:rowOff>142875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9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45</xdr:row>
          <xdr:rowOff>47625</xdr:rowOff>
        </xdr:from>
        <xdr:to>
          <xdr:col>32</xdr:col>
          <xdr:colOff>180975</xdr:colOff>
          <xdr:row>46</xdr:row>
          <xdr:rowOff>142875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9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43</xdr:row>
          <xdr:rowOff>47625</xdr:rowOff>
        </xdr:from>
        <xdr:to>
          <xdr:col>32</xdr:col>
          <xdr:colOff>180975</xdr:colOff>
          <xdr:row>44</xdr:row>
          <xdr:rowOff>142875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9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43</xdr:row>
          <xdr:rowOff>47625</xdr:rowOff>
        </xdr:from>
        <xdr:to>
          <xdr:col>28</xdr:col>
          <xdr:colOff>180975</xdr:colOff>
          <xdr:row>44</xdr:row>
          <xdr:rowOff>142875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9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4</xdr:row>
      <xdr:rowOff>135030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238126" y="58831"/>
          <a:ext cx="6591300" cy="7619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endParaRPr kumimoji="1" lang="en-US" altLang="ja-JP" sz="2400">
            <a:solidFill>
              <a:srgbClr val="FF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rgbClr val="FF0000"/>
              </a:solidFill>
              <a:latin typeface="+mn-lt"/>
              <a:ea typeface="+mn-ea"/>
              <a:cs typeface="+mn-cs"/>
            </a:rPr>
            <a:t>※</a:t>
          </a:r>
          <a:r>
            <a:rPr kumimoji="1" lang="ja-JP" altLang="en-US" sz="1100">
              <a:solidFill>
                <a:srgbClr val="FF0000"/>
              </a:solidFill>
              <a:latin typeface="+mn-lt"/>
              <a:ea typeface="+mn-ea"/>
              <a:cs typeface="+mn-cs"/>
            </a:rPr>
            <a:t>計画書から変更した項目があれば、赤字で上書きしてください。</a:t>
          </a:r>
          <a:endParaRPr kumimoji="1" lang="en-US" sz="1100">
            <a:solidFill>
              <a:srgbClr val="FF0000"/>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5</xdr:row>
      <xdr:rowOff>123824</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19075" y="47625"/>
          <a:ext cx="6629400" cy="93344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計画書から変更した項目があれば、赤字で上書きしてください。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45</xdr:row>
          <xdr:rowOff>47625</xdr:rowOff>
        </xdr:from>
        <xdr:to>
          <xdr:col>28</xdr:col>
          <xdr:colOff>180975</xdr:colOff>
          <xdr:row>46</xdr:row>
          <xdr:rowOff>142875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D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45</xdr:row>
          <xdr:rowOff>47625</xdr:rowOff>
        </xdr:from>
        <xdr:to>
          <xdr:col>32</xdr:col>
          <xdr:colOff>180975</xdr:colOff>
          <xdr:row>46</xdr:row>
          <xdr:rowOff>142875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D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43</xdr:row>
          <xdr:rowOff>47625</xdr:rowOff>
        </xdr:from>
        <xdr:to>
          <xdr:col>32</xdr:col>
          <xdr:colOff>180975</xdr:colOff>
          <xdr:row>44</xdr:row>
          <xdr:rowOff>142875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D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43</xdr:row>
          <xdr:rowOff>47625</xdr:rowOff>
        </xdr:from>
        <xdr:to>
          <xdr:col>28</xdr:col>
          <xdr:colOff>180975</xdr:colOff>
          <xdr:row>44</xdr:row>
          <xdr:rowOff>142875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D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4</xdr:row>
      <xdr:rowOff>135030</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238126" y="58831"/>
          <a:ext cx="6591300" cy="7619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endParaRPr kumimoji="1" lang="en-US" altLang="ja-JP" sz="2400">
            <a:solidFill>
              <a:srgbClr val="FF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rgbClr val="FF0000"/>
              </a:solidFill>
              <a:latin typeface="+mn-lt"/>
              <a:ea typeface="+mn-ea"/>
              <a:cs typeface="+mn-cs"/>
            </a:rPr>
            <a:t>※</a:t>
          </a:r>
          <a:r>
            <a:rPr kumimoji="1" lang="ja-JP" altLang="en-US" sz="1100">
              <a:solidFill>
                <a:srgbClr val="FF0000"/>
              </a:solidFill>
              <a:latin typeface="+mn-lt"/>
              <a:ea typeface="+mn-ea"/>
              <a:cs typeface="+mn-cs"/>
            </a:rPr>
            <a:t>計画書から変更した項目があれば、赤字で上書きしてください。</a:t>
          </a:r>
          <a:endParaRPr kumimoji="1" lang="en-US" sz="1100">
            <a:solidFill>
              <a:srgbClr val="FF0000"/>
            </a:solidFill>
            <a:latin typeface="+mn-lt"/>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3</xdr:row>
      <xdr:rowOff>135030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7626" y="58831"/>
          <a:ext cx="65913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90500" y="47625"/>
          <a:ext cx="6667500" cy="412375"/>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810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47626</xdr:colOff>
      <xdr:row>0</xdr:row>
      <xdr:rowOff>30256</xdr:rowOff>
    </xdr:from>
    <xdr:to>
      <xdr:col>35</xdr:col>
      <xdr:colOff>161926</xdr:colOff>
      <xdr:row>5</xdr:row>
      <xdr:rowOff>123825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38126" y="30256"/>
          <a:ext cx="6591300" cy="85556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a:t>
          </a:r>
          <a:endParaRPr kumimoji="1" lang="en-US" altLang="ja-JP" sz="2400">
            <a:solidFill>
              <a:srgbClr val="FF0000"/>
            </a:solidFill>
          </a:endParaRPr>
        </a:p>
        <a:p>
          <a:pPr algn="l"/>
          <a:r>
            <a:rPr kumimoji="1" lang="en-US" altLang="ja-JP" sz="1100">
              <a:solidFill>
                <a:srgbClr val="FF0000"/>
              </a:solidFill>
            </a:rPr>
            <a:t>※</a:t>
          </a:r>
          <a:r>
            <a:rPr kumimoji="1" lang="ja-JP" altLang="en-US" sz="1100">
              <a:solidFill>
                <a:srgbClr val="FF0000"/>
              </a:solidFill>
            </a:rPr>
            <a:t>本シートは、エネルギーの使用の合理化及び非化石エネルギーへの転換等に関する法律で規定する第一種及び第二種エネルギー管理指定工場に該当する事業所若しくは、延べ床面積</a:t>
          </a:r>
          <a:r>
            <a:rPr kumimoji="1" lang="en-US" altLang="ja-JP" sz="1100">
              <a:solidFill>
                <a:srgbClr val="FF0000"/>
              </a:solidFill>
            </a:rPr>
            <a:t>2,000㎡</a:t>
          </a:r>
          <a:r>
            <a:rPr kumimoji="1" lang="ja-JP" altLang="en-US" sz="1100">
              <a:solidFill>
                <a:srgbClr val="FF0000"/>
              </a:solidFill>
            </a:rPr>
            <a:t>を超える事業所について、事業所ごとに作成してください。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123825</xdr:colOff>
          <xdr:row>11</xdr:row>
          <xdr:rowOff>142875</xdr:rowOff>
        </xdr:from>
        <xdr:to>
          <xdr:col>7</xdr:col>
          <xdr:colOff>47625</xdr:colOff>
          <xdr:row>13</xdr:row>
          <xdr:rowOff>28575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11</xdr:row>
          <xdr:rowOff>142875</xdr:rowOff>
        </xdr:from>
        <xdr:to>
          <xdr:col>11</xdr:col>
          <xdr:colOff>57150</xdr:colOff>
          <xdr:row>13</xdr:row>
          <xdr:rowOff>28575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xdr:row>
          <xdr:rowOff>152400</xdr:rowOff>
        </xdr:from>
        <xdr:to>
          <xdr:col>15</xdr:col>
          <xdr:colOff>133350</xdr:colOff>
          <xdr:row>13</xdr:row>
          <xdr:rowOff>38100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xdr:row>
          <xdr:rowOff>142875</xdr:rowOff>
        </xdr:from>
        <xdr:to>
          <xdr:col>20</xdr:col>
          <xdr:colOff>123825</xdr:colOff>
          <xdr:row>13</xdr:row>
          <xdr:rowOff>28575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11</xdr:row>
          <xdr:rowOff>142875</xdr:rowOff>
        </xdr:from>
        <xdr:to>
          <xdr:col>25</xdr:col>
          <xdr:colOff>123825</xdr:colOff>
          <xdr:row>13</xdr:row>
          <xdr:rowOff>28575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xdr:row>
          <xdr:rowOff>142875</xdr:rowOff>
        </xdr:from>
        <xdr:to>
          <xdr:col>30</xdr:col>
          <xdr:colOff>85725</xdr:colOff>
          <xdr:row>13</xdr:row>
          <xdr:rowOff>28575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4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12</xdr:row>
          <xdr:rowOff>190500</xdr:rowOff>
        </xdr:from>
        <xdr:to>
          <xdr:col>7</xdr:col>
          <xdr:colOff>47625</xdr:colOff>
          <xdr:row>14</xdr:row>
          <xdr:rowOff>38100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4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12</xdr:row>
          <xdr:rowOff>180975</xdr:rowOff>
        </xdr:from>
        <xdr:to>
          <xdr:col>25</xdr:col>
          <xdr:colOff>57150</xdr:colOff>
          <xdr:row>14</xdr:row>
          <xdr:rowOff>28575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4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xdr:row>
          <xdr:rowOff>180975</xdr:rowOff>
        </xdr:from>
        <xdr:to>
          <xdr:col>11</xdr:col>
          <xdr:colOff>38100</xdr:colOff>
          <xdr:row>16</xdr:row>
          <xdr:rowOff>28575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4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xdr:row>
          <xdr:rowOff>180975</xdr:rowOff>
        </xdr:from>
        <xdr:to>
          <xdr:col>14</xdr:col>
          <xdr:colOff>152400</xdr:colOff>
          <xdr:row>16</xdr:row>
          <xdr:rowOff>28575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4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180975</xdr:rowOff>
        </xdr:from>
        <xdr:to>
          <xdr:col>17</xdr:col>
          <xdr:colOff>171450</xdr:colOff>
          <xdr:row>16</xdr:row>
          <xdr:rowOff>28575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180975</xdr:rowOff>
        </xdr:from>
        <xdr:to>
          <xdr:col>20</xdr:col>
          <xdr:colOff>171450</xdr:colOff>
          <xdr:row>16</xdr:row>
          <xdr:rowOff>28575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16</xdr:row>
          <xdr:rowOff>180975</xdr:rowOff>
        </xdr:from>
        <xdr:to>
          <xdr:col>9</xdr:col>
          <xdr:colOff>38100</xdr:colOff>
          <xdr:row>18</xdr:row>
          <xdr:rowOff>28575</xdr:rowOff>
        </xdr:to>
        <xdr:sp macro="" textlink="">
          <xdr:nvSpPr>
            <xdr:cNvPr id="9419" name="Check Box 203" hidden="1">
              <a:extLst>
                <a:ext uri="{63B3BB69-23CF-44E3-9099-C40C66FF867C}">
                  <a14:compatExt spid="_x0000_s9419"/>
                </a:ext>
                <a:ext uri="{FF2B5EF4-FFF2-40B4-BE49-F238E27FC236}">
                  <a16:creationId xmlns:a16="http://schemas.microsoft.com/office/drawing/2014/main" id="{00000000-0008-0000-0400-0000C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17</xdr:row>
          <xdr:rowOff>190500</xdr:rowOff>
        </xdr:from>
        <xdr:to>
          <xdr:col>9</xdr:col>
          <xdr:colOff>38100</xdr:colOff>
          <xdr:row>19</xdr:row>
          <xdr:rowOff>38100</xdr:rowOff>
        </xdr:to>
        <xdr:sp macro="" textlink="">
          <xdr:nvSpPr>
            <xdr:cNvPr id="9423" name="Check Box 207" hidden="1">
              <a:extLst>
                <a:ext uri="{63B3BB69-23CF-44E3-9099-C40C66FF867C}">
                  <a14:compatExt spid="_x0000_s9423"/>
                </a:ext>
                <a:ext uri="{FF2B5EF4-FFF2-40B4-BE49-F238E27FC236}">
                  <a16:creationId xmlns:a16="http://schemas.microsoft.com/office/drawing/2014/main" id="{00000000-0008-0000-0400-0000C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21</xdr:row>
          <xdr:rowOff>47625</xdr:rowOff>
        </xdr:from>
        <xdr:to>
          <xdr:col>18</xdr:col>
          <xdr:colOff>9525</xdr:colOff>
          <xdr:row>22</xdr:row>
          <xdr:rowOff>142875</xdr:rowOff>
        </xdr:to>
        <xdr:sp macro="" textlink="">
          <xdr:nvSpPr>
            <xdr:cNvPr id="9425" name="Check Box 209" hidden="1">
              <a:extLst>
                <a:ext uri="{63B3BB69-23CF-44E3-9099-C40C66FF867C}">
                  <a14:compatExt spid="_x0000_s9425"/>
                </a:ext>
                <a:ext uri="{FF2B5EF4-FFF2-40B4-BE49-F238E27FC236}">
                  <a16:creationId xmlns:a16="http://schemas.microsoft.com/office/drawing/2014/main" id="{00000000-0008-0000-0400-0000D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21</xdr:row>
          <xdr:rowOff>47625</xdr:rowOff>
        </xdr:from>
        <xdr:to>
          <xdr:col>30</xdr:col>
          <xdr:colOff>0</xdr:colOff>
          <xdr:row>22</xdr:row>
          <xdr:rowOff>142875</xdr:rowOff>
        </xdr:to>
        <xdr:sp macro="" textlink="">
          <xdr:nvSpPr>
            <xdr:cNvPr id="9426" name="Check Box 210" hidden="1">
              <a:extLst>
                <a:ext uri="{63B3BB69-23CF-44E3-9099-C40C66FF867C}">
                  <a14:compatExt spid="_x0000_s9426"/>
                </a:ext>
                <a:ext uri="{FF2B5EF4-FFF2-40B4-BE49-F238E27FC236}">
                  <a16:creationId xmlns:a16="http://schemas.microsoft.com/office/drawing/2014/main" id="{00000000-0008-0000-0400-0000D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19</xdr:row>
          <xdr:rowOff>47625</xdr:rowOff>
        </xdr:from>
        <xdr:to>
          <xdr:col>18</xdr:col>
          <xdr:colOff>95250</xdr:colOff>
          <xdr:row>20</xdr:row>
          <xdr:rowOff>142875</xdr:rowOff>
        </xdr:to>
        <xdr:sp macro="" textlink="">
          <xdr:nvSpPr>
            <xdr:cNvPr id="9614" name="Check Box 398" hidden="1">
              <a:extLst>
                <a:ext uri="{63B3BB69-23CF-44E3-9099-C40C66FF867C}">
                  <a14:compatExt spid="_x0000_s9614"/>
                </a:ext>
                <a:ext uri="{FF2B5EF4-FFF2-40B4-BE49-F238E27FC236}">
                  <a16:creationId xmlns:a16="http://schemas.microsoft.com/office/drawing/2014/main" id="{00000000-0008-0000-0400-00008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19</xdr:row>
          <xdr:rowOff>47625</xdr:rowOff>
        </xdr:from>
        <xdr:to>
          <xdr:col>35</xdr:col>
          <xdr:colOff>47625</xdr:colOff>
          <xdr:row>20</xdr:row>
          <xdr:rowOff>142875</xdr:rowOff>
        </xdr:to>
        <xdr:sp macro="" textlink="">
          <xdr:nvSpPr>
            <xdr:cNvPr id="9615" name="Check Box 399" hidden="1">
              <a:extLst>
                <a:ext uri="{63B3BB69-23CF-44E3-9099-C40C66FF867C}">
                  <a14:compatExt spid="_x0000_s9615"/>
                </a:ext>
                <a:ext uri="{FF2B5EF4-FFF2-40B4-BE49-F238E27FC236}">
                  <a16:creationId xmlns:a16="http://schemas.microsoft.com/office/drawing/2014/main" id="{00000000-0008-0000-0400-00008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72</xdr:row>
          <xdr:rowOff>190500</xdr:rowOff>
        </xdr:from>
        <xdr:to>
          <xdr:col>7</xdr:col>
          <xdr:colOff>47625</xdr:colOff>
          <xdr:row>74</xdr:row>
          <xdr:rowOff>38100</xdr:rowOff>
        </xdr:to>
        <xdr:sp macro="" textlink="">
          <xdr:nvSpPr>
            <xdr:cNvPr id="9666" name="Check Box 450" hidden="1">
              <a:extLst>
                <a:ext uri="{63B3BB69-23CF-44E3-9099-C40C66FF867C}">
                  <a14:compatExt spid="_x0000_s9666"/>
                </a:ext>
                <a:ext uri="{FF2B5EF4-FFF2-40B4-BE49-F238E27FC236}">
                  <a16:creationId xmlns:a16="http://schemas.microsoft.com/office/drawing/2014/main" id="{00000000-0008-0000-0400-0000C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72</xdr:row>
          <xdr:rowOff>180975</xdr:rowOff>
        </xdr:from>
        <xdr:to>
          <xdr:col>25</xdr:col>
          <xdr:colOff>57150</xdr:colOff>
          <xdr:row>74</xdr:row>
          <xdr:rowOff>28575</xdr:rowOff>
        </xdr:to>
        <xdr:sp macro="" textlink="">
          <xdr:nvSpPr>
            <xdr:cNvPr id="9667" name="Check Box 451" hidden="1">
              <a:extLst>
                <a:ext uri="{63B3BB69-23CF-44E3-9099-C40C66FF867C}">
                  <a14:compatExt spid="_x0000_s9667"/>
                </a:ext>
                <a:ext uri="{FF2B5EF4-FFF2-40B4-BE49-F238E27FC236}">
                  <a16:creationId xmlns:a16="http://schemas.microsoft.com/office/drawing/2014/main" id="{00000000-0008-0000-0400-0000C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74</xdr:row>
          <xdr:rowOff>180975</xdr:rowOff>
        </xdr:from>
        <xdr:to>
          <xdr:col>11</xdr:col>
          <xdr:colOff>38100</xdr:colOff>
          <xdr:row>76</xdr:row>
          <xdr:rowOff>28575</xdr:rowOff>
        </xdr:to>
        <xdr:sp macro="" textlink="">
          <xdr:nvSpPr>
            <xdr:cNvPr id="9668" name="Check Box 452" hidden="1">
              <a:extLst>
                <a:ext uri="{63B3BB69-23CF-44E3-9099-C40C66FF867C}">
                  <a14:compatExt spid="_x0000_s9668"/>
                </a:ext>
                <a:ext uri="{FF2B5EF4-FFF2-40B4-BE49-F238E27FC236}">
                  <a16:creationId xmlns:a16="http://schemas.microsoft.com/office/drawing/2014/main" id="{00000000-0008-0000-0400-0000C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74</xdr:row>
          <xdr:rowOff>180975</xdr:rowOff>
        </xdr:from>
        <xdr:to>
          <xdr:col>14</xdr:col>
          <xdr:colOff>152400</xdr:colOff>
          <xdr:row>76</xdr:row>
          <xdr:rowOff>28575</xdr:rowOff>
        </xdr:to>
        <xdr:sp macro="" textlink="">
          <xdr:nvSpPr>
            <xdr:cNvPr id="9669" name="Check Box 453" hidden="1">
              <a:extLst>
                <a:ext uri="{63B3BB69-23CF-44E3-9099-C40C66FF867C}">
                  <a14:compatExt spid="_x0000_s9669"/>
                </a:ext>
                <a:ext uri="{FF2B5EF4-FFF2-40B4-BE49-F238E27FC236}">
                  <a16:creationId xmlns:a16="http://schemas.microsoft.com/office/drawing/2014/main" id="{00000000-0008-0000-0400-0000C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74</xdr:row>
          <xdr:rowOff>180975</xdr:rowOff>
        </xdr:from>
        <xdr:to>
          <xdr:col>17</xdr:col>
          <xdr:colOff>171450</xdr:colOff>
          <xdr:row>76</xdr:row>
          <xdr:rowOff>28575</xdr:rowOff>
        </xdr:to>
        <xdr:sp macro="" textlink="">
          <xdr:nvSpPr>
            <xdr:cNvPr id="9670" name="Check Box 454" hidden="1">
              <a:extLst>
                <a:ext uri="{63B3BB69-23CF-44E3-9099-C40C66FF867C}">
                  <a14:compatExt spid="_x0000_s9670"/>
                </a:ext>
                <a:ext uri="{FF2B5EF4-FFF2-40B4-BE49-F238E27FC236}">
                  <a16:creationId xmlns:a16="http://schemas.microsoft.com/office/drawing/2014/main" id="{00000000-0008-0000-0400-0000C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74</xdr:row>
          <xdr:rowOff>180975</xdr:rowOff>
        </xdr:from>
        <xdr:to>
          <xdr:col>20</xdr:col>
          <xdr:colOff>171450</xdr:colOff>
          <xdr:row>76</xdr:row>
          <xdr:rowOff>28575</xdr:rowOff>
        </xdr:to>
        <xdr:sp macro="" textlink="">
          <xdr:nvSpPr>
            <xdr:cNvPr id="9671" name="Check Box 455" hidden="1">
              <a:extLst>
                <a:ext uri="{63B3BB69-23CF-44E3-9099-C40C66FF867C}">
                  <a14:compatExt spid="_x0000_s9671"/>
                </a:ext>
                <a:ext uri="{FF2B5EF4-FFF2-40B4-BE49-F238E27FC236}">
                  <a16:creationId xmlns:a16="http://schemas.microsoft.com/office/drawing/2014/main" id="{00000000-0008-0000-0400-0000C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76</xdr:row>
          <xdr:rowOff>180975</xdr:rowOff>
        </xdr:from>
        <xdr:to>
          <xdr:col>9</xdr:col>
          <xdr:colOff>38100</xdr:colOff>
          <xdr:row>78</xdr:row>
          <xdr:rowOff>28575</xdr:rowOff>
        </xdr:to>
        <xdr:sp macro="" textlink="">
          <xdr:nvSpPr>
            <xdr:cNvPr id="9672" name="Check Box 456" hidden="1">
              <a:extLst>
                <a:ext uri="{63B3BB69-23CF-44E3-9099-C40C66FF867C}">
                  <a14:compatExt spid="_x0000_s9672"/>
                </a:ext>
                <a:ext uri="{FF2B5EF4-FFF2-40B4-BE49-F238E27FC236}">
                  <a16:creationId xmlns:a16="http://schemas.microsoft.com/office/drawing/2014/main" id="{00000000-0008-0000-0400-0000C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77</xdr:row>
          <xdr:rowOff>190500</xdr:rowOff>
        </xdr:from>
        <xdr:to>
          <xdr:col>9</xdr:col>
          <xdr:colOff>38100</xdr:colOff>
          <xdr:row>79</xdr:row>
          <xdr:rowOff>38100</xdr:rowOff>
        </xdr:to>
        <xdr:sp macro="" textlink="">
          <xdr:nvSpPr>
            <xdr:cNvPr id="9673" name="Check Box 457" hidden="1">
              <a:extLst>
                <a:ext uri="{63B3BB69-23CF-44E3-9099-C40C66FF867C}">
                  <a14:compatExt spid="_x0000_s9673"/>
                </a:ext>
                <a:ext uri="{FF2B5EF4-FFF2-40B4-BE49-F238E27FC236}">
                  <a16:creationId xmlns:a16="http://schemas.microsoft.com/office/drawing/2014/main" id="{00000000-0008-0000-0400-0000C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81</xdr:row>
          <xdr:rowOff>47625</xdr:rowOff>
        </xdr:from>
        <xdr:to>
          <xdr:col>18</xdr:col>
          <xdr:colOff>9525</xdr:colOff>
          <xdr:row>82</xdr:row>
          <xdr:rowOff>142875</xdr:rowOff>
        </xdr:to>
        <xdr:sp macro="" textlink="">
          <xdr:nvSpPr>
            <xdr:cNvPr id="9674" name="Check Box 458" hidden="1">
              <a:extLst>
                <a:ext uri="{63B3BB69-23CF-44E3-9099-C40C66FF867C}">
                  <a14:compatExt spid="_x0000_s9674"/>
                </a:ext>
                <a:ext uri="{FF2B5EF4-FFF2-40B4-BE49-F238E27FC236}">
                  <a16:creationId xmlns:a16="http://schemas.microsoft.com/office/drawing/2014/main" id="{00000000-0008-0000-0400-0000C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81</xdr:row>
          <xdr:rowOff>47625</xdr:rowOff>
        </xdr:from>
        <xdr:to>
          <xdr:col>30</xdr:col>
          <xdr:colOff>0</xdr:colOff>
          <xdr:row>82</xdr:row>
          <xdr:rowOff>142875</xdr:rowOff>
        </xdr:to>
        <xdr:sp macro="" textlink="">
          <xdr:nvSpPr>
            <xdr:cNvPr id="9675" name="Check Box 459" hidden="1">
              <a:extLst>
                <a:ext uri="{63B3BB69-23CF-44E3-9099-C40C66FF867C}">
                  <a14:compatExt spid="_x0000_s9675"/>
                </a:ext>
                <a:ext uri="{FF2B5EF4-FFF2-40B4-BE49-F238E27FC236}">
                  <a16:creationId xmlns:a16="http://schemas.microsoft.com/office/drawing/2014/main" id="{00000000-0008-0000-0400-0000C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79</xdr:row>
          <xdr:rowOff>47625</xdr:rowOff>
        </xdr:from>
        <xdr:to>
          <xdr:col>18</xdr:col>
          <xdr:colOff>95250</xdr:colOff>
          <xdr:row>80</xdr:row>
          <xdr:rowOff>142875</xdr:rowOff>
        </xdr:to>
        <xdr:sp macro="" textlink="">
          <xdr:nvSpPr>
            <xdr:cNvPr id="9676" name="Check Box 460" hidden="1">
              <a:extLst>
                <a:ext uri="{63B3BB69-23CF-44E3-9099-C40C66FF867C}">
                  <a14:compatExt spid="_x0000_s9676"/>
                </a:ext>
                <a:ext uri="{FF2B5EF4-FFF2-40B4-BE49-F238E27FC236}">
                  <a16:creationId xmlns:a16="http://schemas.microsoft.com/office/drawing/2014/main" id="{00000000-0008-0000-0400-0000C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79</xdr:row>
          <xdr:rowOff>47625</xdr:rowOff>
        </xdr:from>
        <xdr:to>
          <xdr:col>35</xdr:col>
          <xdr:colOff>47625</xdr:colOff>
          <xdr:row>80</xdr:row>
          <xdr:rowOff>142875</xdr:rowOff>
        </xdr:to>
        <xdr:sp macro="" textlink="">
          <xdr:nvSpPr>
            <xdr:cNvPr id="9677" name="Check Box 461" hidden="1">
              <a:extLst>
                <a:ext uri="{63B3BB69-23CF-44E3-9099-C40C66FF867C}">
                  <a14:compatExt spid="_x0000_s9677"/>
                </a:ext>
                <a:ext uri="{FF2B5EF4-FFF2-40B4-BE49-F238E27FC236}">
                  <a16:creationId xmlns:a16="http://schemas.microsoft.com/office/drawing/2014/main" id="{00000000-0008-0000-0400-0000C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132</xdr:row>
          <xdr:rowOff>190500</xdr:rowOff>
        </xdr:from>
        <xdr:to>
          <xdr:col>7</xdr:col>
          <xdr:colOff>47625</xdr:colOff>
          <xdr:row>134</xdr:row>
          <xdr:rowOff>38100</xdr:rowOff>
        </xdr:to>
        <xdr:sp macro="" textlink="">
          <xdr:nvSpPr>
            <xdr:cNvPr id="9685" name="Check Box 469" hidden="1">
              <a:extLst>
                <a:ext uri="{63B3BB69-23CF-44E3-9099-C40C66FF867C}">
                  <a14:compatExt spid="_x0000_s9685"/>
                </a:ext>
                <a:ext uri="{FF2B5EF4-FFF2-40B4-BE49-F238E27FC236}">
                  <a16:creationId xmlns:a16="http://schemas.microsoft.com/office/drawing/2014/main" id="{00000000-0008-0000-0400-0000D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132</xdr:row>
          <xdr:rowOff>180975</xdr:rowOff>
        </xdr:from>
        <xdr:to>
          <xdr:col>25</xdr:col>
          <xdr:colOff>57150</xdr:colOff>
          <xdr:row>134</xdr:row>
          <xdr:rowOff>28575</xdr:rowOff>
        </xdr:to>
        <xdr:sp macro="" textlink="">
          <xdr:nvSpPr>
            <xdr:cNvPr id="9686" name="Check Box 470" hidden="1">
              <a:extLst>
                <a:ext uri="{63B3BB69-23CF-44E3-9099-C40C66FF867C}">
                  <a14:compatExt spid="_x0000_s9686"/>
                </a:ext>
                <a:ext uri="{FF2B5EF4-FFF2-40B4-BE49-F238E27FC236}">
                  <a16:creationId xmlns:a16="http://schemas.microsoft.com/office/drawing/2014/main" id="{00000000-0008-0000-0400-0000D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134</xdr:row>
          <xdr:rowOff>180975</xdr:rowOff>
        </xdr:from>
        <xdr:to>
          <xdr:col>11</xdr:col>
          <xdr:colOff>38100</xdr:colOff>
          <xdr:row>136</xdr:row>
          <xdr:rowOff>28575</xdr:rowOff>
        </xdr:to>
        <xdr:sp macro="" textlink="">
          <xdr:nvSpPr>
            <xdr:cNvPr id="9687" name="Check Box 471" hidden="1">
              <a:extLst>
                <a:ext uri="{63B3BB69-23CF-44E3-9099-C40C66FF867C}">
                  <a14:compatExt spid="_x0000_s9687"/>
                </a:ext>
                <a:ext uri="{FF2B5EF4-FFF2-40B4-BE49-F238E27FC236}">
                  <a16:creationId xmlns:a16="http://schemas.microsoft.com/office/drawing/2014/main" id="{00000000-0008-0000-0400-0000D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134</xdr:row>
          <xdr:rowOff>180975</xdr:rowOff>
        </xdr:from>
        <xdr:to>
          <xdr:col>14</xdr:col>
          <xdr:colOff>152400</xdr:colOff>
          <xdr:row>136</xdr:row>
          <xdr:rowOff>28575</xdr:rowOff>
        </xdr:to>
        <xdr:sp macro="" textlink="">
          <xdr:nvSpPr>
            <xdr:cNvPr id="9688" name="Check Box 472" hidden="1">
              <a:extLst>
                <a:ext uri="{63B3BB69-23CF-44E3-9099-C40C66FF867C}">
                  <a14:compatExt spid="_x0000_s9688"/>
                </a:ext>
                <a:ext uri="{FF2B5EF4-FFF2-40B4-BE49-F238E27FC236}">
                  <a16:creationId xmlns:a16="http://schemas.microsoft.com/office/drawing/2014/main" id="{00000000-0008-0000-0400-0000D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134</xdr:row>
          <xdr:rowOff>180975</xdr:rowOff>
        </xdr:from>
        <xdr:to>
          <xdr:col>17</xdr:col>
          <xdr:colOff>171450</xdr:colOff>
          <xdr:row>136</xdr:row>
          <xdr:rowOff>28575</xdr:rowOff>
        </xdr:to>
        <xdr:sp macro="" textlink="">
          <xdr:nvSpPr>
            <xdr:cNvPr id="9689" name="Check Box 473" hidden="1">
              <a:extLst>
                <a:ext uri="{63B3BB69-23CF-44E3-9099-C40C66FF867C}">
                  <a14:compatExt spid="_x0000_s9689"/>
                </a:ext>
                <a:ext uri="{FF2B5EF4-FFF2-40B4-BE49-F238E27FC236}">
                  <a16:creationId xmlns:a16="http://schemas.microsoft.com/office/drawing/2014/main" id="{00000000-0008-0000-0400-0000D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134</xdr:row>
          <xdr:rowOff>180975</xdr:rowOff>
        </xdr:from>
        <xdr:to>
          <xdr:col>20</xdr:col>
          <xdr:colOff>171450</xdr:colOff>
          <xdr:row>136</xdr:row>
          <xdr:rowOff>28575</xdr:rowOff>
        </xdr:to>
        <xdr:sp macro="" textlink="">
          <xdr:nvSpPr>
            <xdr:cNvPr id="9690" name="Check Box 474" hidden="1">
              <a:extLst>
                <a:ext uri="{63B3BB69-23CF-44E3-9099-C40C66FF867C}">
                  <a14:compatExt spid="_x0000_s9690"/>
                </a:ext>
                <a:ext uri="{FF2B5EF4-FFF2-40B4-BE49-F238E27FC236}">
                  <a16:creationId xmlns:a16="http://schemas.microsoft.com/office/drawing/2014/main" id="{00000000-0008-0000-0400-0000D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136</xdr:row>
          <xdr:rowOff>180975</xdr:rowOff>
        </xdr:from>
        <xdr:to>
          <xdr:col>9</xdr:col>
          <xdr:colOff>38100</xdr:colOff>
          <xdr:row>138</xdr:row>
          <xdr:rowOff>28575</xdr:rowOff>
        </xdr:to>
        <xdr:sp macro="" textlink="">
          <xdr:nvSpPr>
            <xdr:cNvPr id="9691" name="Check Box 475" hidden="1">
              <a:extLst>
                <a:ext uri="{63B3BB69-23CF-44E3-9099-C40C66FF867C}">
                  <a14:compatExt spid="_x0000_s9691"/>
                </a:ext>
                <a:ext uri="{FF2B5EF4-FFF2-40B4-BE49-F238E27FC236}">
                  <a16:creationId xmlns:a16="http://schemas.microsoft.com/office/drawing/2014/main" id="{00000000-0008-0000-0400-0000D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137</xdr:row>
          <xdr:rowOff>190500</xdr:rowOff>
        </xdr:from>
        <xdr:to>
          <xdr:col>9</xdr:col>
          <xdr:colOff>38100</xdr:colOff>
          <xdr:row>139</xdr:row>
          <xdr:rowOff>38100</xdr:rowOff>
        </xdr:to>
        <xdr:sp macro="" textlink="">
          <xdr:nvSpPr>
            <xdr:cNvPr id="9692" name="Check Box 476" hidden="1">
              <a:extLst>
                <a:ext uri="{63B3BB69-23CF-44E3-9099-C40C66FF867C}">
                  <a14:compatExt spid="_x0000_s9692"/>
                </a:ext>
                <a:ext uri="{FF2B5EF4-FFF2-40B4-BE49-F238E27FC236}">
                  <a16:creationId xmlns:a16="http://schemas.microsoft.com/office/drawing/2014/main" id="{00000000-0008-0000-0400-0000D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141</xdr:row>
          <xdr:rowOff>47625</xdr:rowOff>
        </xdr:from>
        <xdr:to>
          <xdr:col>18</xdr:col>
          <xdr:colOff>9525</xdr:colOff>
          <xdr:row>142</xdr:row>
          <xdr:rowOff>142875</xdr:rowOff>
        </xdr:to>
        <xdr:sp macro="" textlink="">
          <xdr:nvSpPr>
            <xdr:cNvPr id="9693" name="Check Box 477" hidden="1">
              <a:extLst>
                <a:ext uri="{63B3BB69-23CF-44E3-9099-C40C66FF867C}">
                  <a14:compatExt spid="_x0000_s9693"/>
                </a:ext>
                <a:ext uri="{FF2B5EF4-FFF2-40B4-BE49-F238E27FC236}">
                  <a16:creationId xmlns:a16="http://schemas.microsoft.com/office/drawing/2014/main" id="{00000000-0008-0000-0400-0000D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141</xdr:row>
          <xdr:rowOff>47625</xdr:rowOff>
        </xdr:from>
        <xdr:to>
          <xdr:col>30</xdr:col>
          <xdr:colOff>0</xdr:colOff>
          <xdr:row>142</xdr:row>
          <xdr:rowOff>142875</xdr:rowOff>
        </xdr:to>
        <xdr:sp macro="" textlink="">
          <xdr:nvSpPr>
            <xdr:cNvPr id="9694" name="Check Box 478" hidden="1">
              <a:extLst>
                <a:ext uri="{63B3BB69-23CF-44E3-9099-C40C66FF867C}">
                  <a14:compatExt spid="_x0000_s9694"/>
                </a:ext>
                <a:ext uri="{FF2B5EF4-FFF2-40B4-BE49-F238E27FC236}">
                  <a16:creationId xmlns:a16="http://schemas.microsoft.com/office/drawing/2014/main" id="{00000000-0008-0000-0400-0000D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139</xdr:row>
          <xdr:rowOff>47625</xdr:rowOff>
        </xdr:from>
        <xdr:to>
          <xdr:col>18</xdr:col>
          <xdr:colOff>95250</xdr:colOff>
          <xdr:row>140</xdr:row>
          <xdr:rowOff>142875</xdr:rowOff>
        </xdr:to>
        <xdr:sp macro="" textlink="">
          <xdr:nvSpPr>
            <xdr:cNvPr id="9695" name="Check Box 479" hidden="1">
              <a:extLst>
                <a:ext uri="{63B3BB69-23CF-44E3-9099-C40C66FF867C}">
                  <a14:compatExt spid="_x0000_s9695"/>
                </a:ext>
                <a:ext uri="{FF2B5EF4-FFF2-40B4-BE49-F238E27FC236}">
                  <a16:creationId xmlns:a16="http://schemas.microsoft.com/office/drawing/2014/main" id="{00000000-0008-0000-0400-0000D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139</xdr:row>
          <xdr:rowOff>47625</xdr:rowOff>
        </xdr:from>
        <xdr:to>
          <xdr:col>35</xdr:col>
          <xdr:colOff>47625</xdr:colOff>
          <xdr:row>140</xdr:row>
          <xdr:rowOff>142875</xdr:rowOff>
        </xdr:to>
        <xdr:sp macro="" textlink="">
          <xdr:nvSpPr>
            <xdr:cNvPr id="9696" name="Check Box 480" hidden="1">
              <a:extLst>
                <a:ext uri="{63B3BB69-23CF-44E3-9099-C40C66FF867C}">
                  <a14:compatExt spid="_x0000_s9696"/>
                </a:ext>
                <a:ext uri="{FF2B5EF4-FFF2-40B4-BE49-F238E27FC236}">
                  <a16:creationId xmlns:a16="http://schemas.microsoft.com/office/drawing/2014/main" id="{00000000-0008-0000-0400-0000E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192</xdr:row>
          <xdr:rowOff>190500</xdr:rowOff>
        </xdr:from>
        <xdr:to>
          <xdr:col>7</xdr:col>
          <xdr:colOff>47625</xdr:colOff>
          <xdr:row>194</xdr:row>
          <xdr:rowOff>38100</xdr:rowOff>
        </xdr:to>
        <xdr:sp macro="" textlink="">
          <xdr:nvSpPr>
            <xdr:cNvPr id="9704" name="Check Box 488" hidden="1">
              <a:extLst>
                <a:ext uri="{63B3BB69-23CF-44E3-9099-C40C66FF867C}">
                  <a14:compatExt spid="_x0000_s9704"/>
                </a:ext>
                <a:ext uri="{FF2B5EF4-FFF2-40B4-BE49-F238E27FC236}">
                  <a16:creationId xmlns:a16="http://schemas.microsoft.com/office/drawing/2014/main" id="{00000000-0008-0000-0400-0000E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192</xdr:row>
          <xdr:rowOff>180975</xdr:rowOff>
        </xdr:from>
        <xdr:to>
          <xdr:col>25</xdr:col>
          <xdr:colOff>57150</xdr:colOff>
          <xdr:row>194</xdr:row>
          <xdr:rowOff>28575</xdr:rowOff>
        </xdr:to>
        <xdr:sp macro="" textlink="">
          <xdr:nvSpPr>
            <xdr:cNvPr id="9705" name="Check Box 489" hidden="1">
              <a:extLst>
                <a:ext uri="{63B3BB69-23CF-44E3-9099-C40C66FF867C}">
                  <a14:compatExt spid="_x0000_s9705"/>
                </a:ext>
                <a:ext uri="{FF2B5EF4-FFF2-40B4-BE49-F238E27FC236}">
                  <a16:creationId xmlns:a16="http://schemas.microsoft.com/office/drawing/2014/main" id="{00000000-0008-0000-0400-0000E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194</xdr:row>
          <xdr:rowOff>180975</xdr:rowOff>
        </xdr:from>
        <xdr:to>
          <xdr:col>11</xdr:col>
          <xdr:colOff>38100</xdr:colOff>
          <xdr:row>196</xdr:row>
          <xdr:rowOff>28575</xdr:rowOff>
        </xdr:to>
        <xdr:sp macro="" textlink="">
          <xdr:nvSpPr>
            <xdr:cNvPr id="9706" name="Check Box 490" hidden="1">
              <a:extLst>
                <a:ext uri="{63B3BB69-23CF-44E3-9099-C40C66FF867C}">
                  <a14:compatExt spid="_x0000_s9706"/>
                </a:ext>
                <a:ext uri="{FF2B5EF4-FFF2-40B4-BE49-F238E27FC236}">
                  <a16:creationId xmlns:a16="http://schemas.microsoft.com/office/drawing/2014/main" id="{00000000-0008-0000-0400-0000E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194</xdr:row>
          <xdr:rowOff>180975</xdr:rowOff>
        </xdr:from>
        <xdr:to>
          <xdr:col>14</xdr:col>
          <xdr:colOff>152400</xdr:colOff>
          <xdr:row>196</xdr:row>
          <xdr:rowOff>28575</xdr:rowOff>
        </xdr:to>
        <xdr:sp macro="" textlink="">
          <xdr:nvSpPr>
            <xdr:cNvPr id="9707" name="Check Box 491" hidden="1">
              <a:extLst>
                <a:ext uri="{63B3BB69-23CF-44E3-9099-C40C66FF867C}">
                  <a14:compatExt spid="_x0000_s9707"/>
                </a:ext>
                <a:ext uri="{FF2B5EF4-FFF2-40B4-BE49-F238E27FC236}">
                  <a16:creationId xmlns:a16="http://schemas.microsoft.com/office/drawing/2014/main" id="{00000000-0008-0000-0400-0000E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194</xdr:row>
          <xdr:rowOff>180975</xdr:rowOff>
        </xdr:from>
        <xdr:to>
          <xdr:col>17</xdr:col>
          <xdr:colOff>171450</xdr:colOff>
          <xdr:row>196</xdr:row>
          <xdr:rowOff>28575</xdr:rowOff>
        </xdr:to>
        <xdr:sp macro="" textlink="">
          <xdr:nvSpPr>
            <xdr:cNvPr id="9708" name="Check Box 492" hidden="1">
              <a:extLst>
                <a:ext uri="{63B3BB69-23CF-44E3-9099-C40C66FF867C}">
                  <a14:compatExt spid="_x0000_s9708"/>
                </a:ext>
                <a:ext uri="{FF2B5EF4-FFF2-40B4-BE49-F238E27FC236}">
                  <a16:creationId xmlns:a16="http://schemas.microsoft.com/office/drawing/2014/main" id="{00000000-0008-0000-0400-0000E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194</xdr:row>
          <xdr:rowOff>180975</xdr:rowOff>
        </xdr:from>
        <xdr:to>
          <xdr:col>20</xdr:col>
          <xdr:colOff>171450</xdr:colOff>
          <xdr:row>196</xdr:row>
          <xdr:rowOff>28575</xdr:rowOff>
        </xdr:to>
        <xdr:sp macro="" textlink="">
          <xdr:nvSpPr>
            <xdr:cNvPr id="9709" name="Check Box 493" hidden="1">
              <a:extLst>
                <a:ext uri="{63B3BB69-23CF-44E3-9099-C40C66FF867C}">
                  <a14:compatExt spid="_x0000_s9709"/>
                </a:ext>
                <a:ext uri="{FF2B5EF4-FFF2-40B4-BE49-F238E27FC236}">
                  <a16:creationId xmlns:a16="http://schemas.microsoft.com/office/drawing/2014/main" id="{00000000-0008-0000-0400-0000E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196</xdr:row>
          <xdr:rowOff>180975</xdr:rowOff>
        </xdr:from>
        <xdr:to>
          <xdr:col>9</xdr:col>
          <xdr:colOff>38100</xdr:colOff>
          <xdr:row>198</xdr:row>
          <xdr:rowOff>28575</xdr:rowOff>
        </xdr:to>
        <xdr:sp macro="" textlink="">
          <xdr:nvSpPr>
            <xdr:cNvPr id="9710" name="Check Box 494" hidden="1">
              <a:extLst>
                <a:ext uri="{63B3BB69-23CF-44E3-9099-C40C66FF867C}">
                  <a14:compatExt spid="_x0000_s9710"/>
                </a:ext>
                <a:ext uri="{FF2B5EF4-FFF2-40B4-BE49-F238E27FC236}">
                  <a16:creationId xmlns:a16="http://schemas.microsoft.com/office/drawing/2014/main" id="{00000000-0008-0000-0400-0000E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197</xdr:row>
          <xdr:rowOff>190500</xdr:rowOff>
        </xdr:from>
        <xdr:to>
          <xdr:col>9</xdr:col>
          <xdr:colOff>38100</xdr:colOff>
          <xdr:row>199</xdr:row>
          <xdr:rowOff>38100</xdr:rowOff>
        </xdr:to>
        <xdr:sp macro="" textlink="">
          <xdr:nvSpPr>
            <xdr:cNvPr id="9711" name="Check Box 495" hidden="1">
              <a:extLst>
                <a:ext uri="{63B3BB69-23CF-44E3-9099-C40C66FF867C}">
                  <a14:compatExt spid="_x0000_s9711"/>
                </a:ext>
                <a:ext uri="{FF2B5EF4-FFF2-40B4-BE49-F238E27FC236}">
                  <a16:creationId xmlns:a16="http://schemas.microsoft.com/office/drawing/2014/main" id="{00000000-0008-0000-0400-0000E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201</xdr:row>
          <xdr:rowOff>47625</xdr:rowOff>
        </xdr:from>
        <xdr:to>
          <xdr:col>18</xdr:col>
          <xdr:colOff>9525</xdr:colOff>
          <xdr:row>202</xdr:row>
          <xdr:rowOff>142875</xdr:rowOff>
        </xdr:to>
        <xdr:sp macro="" textlink="">
          <xdr:nvSpPr>
            <xdr:cNvPr id="9712" name="Check Box 496" hidden="1">
              <a:extLst>
                <a:ext uri="{63B3BB69-23CF-44E3-9099-C40C66FF867C}">
                  <a14:compatExt spid="_x0000_s9712"/>
                </a:ext>
                <a:ext uri="{FF2B5EF4-FFF2-40B4-BE49-F238E27FC236}">
                  <a16:creationId xmlns:a16="http://schemas.microsoft.com/office/drawing/2014/main" id="{00000000-0008-0000-0400-0000F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201</xdr:row>
          <xdr:rowOff>47625</xdr:rowOff>
        </xdr:from>
        <xdr:to>
          <xdr:col>30</xdr:col>
          <xdr:colOff>0</xdr:colOff>
          <xdr:row>202</xdr:row>
          <xdr:rowOff>142875</xdr:rowOff>
        </xdr:to>
        <xdr:sp macro="" textlink="">
          <xdr:nvSpPr>
            <xdr:cNvPr id="9713" name="Check Box 497" hidden="1">
              <a:extLst>
                <a:ext uri="{63B3BB69-23CF-44E3-9099-C40C66FF867C}">
                  <a14:compatExt spid="_x0000_s9713"/>
                </a:ext>
                <a:ext uri="{FF2B5EF4-FFF2-40B4-BE49-F238E27FC236}">
                  <a16:creationId xmlns:a16="http://schemas.microsoft.com/office/drawing/2014/main" id="{00000000-0008-0000-0400-0000F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199</xdr:row>
          <xdr:rowOff>47625</xdr:rowOff>
        </xdr:from>
        <xdr:to>
          <xdr:col>18</xdr:col>
          <xdr:colOff>95250</xdr:colOff>
          <xdr:row>200</xdr:row>
          <xdr:rowOff>142875</xdr:rowOff>
        </xdr:to>
        <xdr:sp macro="" textlink="">
          <xdr:nvSpPr>
            <xdr:cNvPr id="9714" name="Check Box 498" hidden="1">
              <a:extLst>
                <a:ext uri="{63B3BB69-23CF-44E3-9099-C40C66FF867C}">
                  <a14:compatExt spid="_x0000_s9714"/>
                </a:ext>
                <a:ext uri="{FF2B5EF4-FFF2-40B4-BE49-F238E27FC236}">
                  <a16:creationId xmlns:a16="http://schemas.microsoft.com/office/drawing/2014/main" id="{00000000-0008-0000-0400-0000F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199</xdr:row>
          <xdr:rowOff>47625</xdr:rowOff>
        </xdr:from>
        <xdr:to>
          <xdr:col>35</xdr:col>
          <xdr:colOff>47625</xdr:colOff>
          <xdr:row>200</xdr:row>
          <xdr:rowOff>142875</xdr:rowOff>
        </xdr:to>
        <xdr:sp macro="" textlink="">
          <xdr:nvSpPr>
            <xdr:cNvPr id="9715" name="Check Box 499" hidden="1">
              <a:extLst>
                <a:ext uri="{63B3BB69-23CF-44E3-9099-C40C66FF867C}">
                  <a14:compatExt spid="_x0000_s9715"/>
                </a:ext>
                <a:ext uri="{FF2B5EF4-FFF2-40B4-BE49-F238E27FC236}">
                  <a16:creationId xmlns:a16="http://schemas.microsoft.com/office/drawing/2014/main" id="{00000000-0008-0000-0400-0000F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252</xdr:row>
          <xdr:rowOff>190500</xdr:rowOff>
        </xdr:from>
        <xdr:to>
          <xdr:col>7</xdr:col>
          <xdr:colOff>47625</xdr:colOff>
          <xdr:row>254</xdr:row>
          <xdr:rowOff>38100</xdr:rowOff>
        </xdr:to>
        <xdr:sp macro="" textlink="">
          <xdr:nvSpPr>
            <xdr:cNvPr id="9723" name="Check Box 507" hidden="1">
              <a:extLst>
                <a:ext uri="{63B3BB69-23CF-44E3-9099-C40C66FF867C}">
                  <a14:compatExt spid="_x0000_s9723"/>
                </a:ext>
                <a:ext uri="{FF2B5EF4-FFF2-40B4-BE49-F238E27FC236}">
                  <a16:creationId xmlns:a16="http://schemas.microsoft.com/office/drawing/2014/main" id="{00000000-0008-0000-0400-0000F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252</xdr:row>
          <xdr:rowOff>180975</xdr:rowOff>
        </xdr:from>
        <xdr:to>
          <xdr:col>25</xdr:col>
          <xdr:colOff>57150</xdr:colOff>
          <xdr:row>254</xdr:row>
          <xdr:rowOff>28575</xdr:rowOff>
        </xdr:to>
        <xdr:sp macro="" textlink="">
          <xdr:nvSpPr>
            <xdr:cNvPr id="9724" name="Check Box 508" hidden="1">
              <a:extLst>
                <a:ext uri="{63B3BB69-23CF-44E3-9099-C40C66FF867C}">
                  <a14:compatExt spid="_x0000_s9724"/>
                </a:ext>
                <a:ext uri="{FF2B5EF4-FFF2-40B4-BE49-F238E27FC236}">
                  <a16:creationId xmlns:a16="http://schemas.microsoft.com/office/drawing/2014/main" id="{00000000-0008-0000-0400-0000F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254</xdr:row>
          <xdr:rowOff>180975</xdr:rowOff>
        </xdr:from>
        <xdr:to>
          <xdr:col>11</xdr:col>
          <xdr:colOff>38100</xdr:colOff>
          <xdr:row>256</xdr:row>
          <xdr:rowOff>28575</xdr:rowOff>
        </xdr:to>
        <xdr:sp macro="" textlink="">
          <xdr:nvSpPr>
            <xdr:cNvPr id="9725" name="Check Box 509" hidden="1">
              <a:extLst>
                <a:ext uri="{63B3BB69-23CF-44E3-9099-C40C66FF867C}">
                  <a14:compatExt spid="_x0000_s9725"/>
                </a:ext>
                <a:ext uri="{FF2B5EF4-FFF2-40B4-BE49-F238E27FC236}">
                  <a16:creationId xmlns:a16="http://schemas.microsoft.com/office/drawing/2014/main" id="{00000000-0008-0000-0400-0000F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254</xdr:row>
          <xdr:rowOff>180975</xdr:rowOff>
        </xdr:from>
        <xdr:to>
          <xdr:col>14</xdr:col>
          <xdr:colOff>152400</xdr:colOff>
          <xdr:row>256</xdr:row>
          <xdr:rowOff>28575</xdr:rowOff>
        </xdr:to>
        <xdr:sp macro="" textlink="">
          <xdr:nvSpPr>
            <xdr:cNvPr id="9726" name="Check Box 510" hidden="1">
              <a:extLst>
                <a:ext uri="{63B3BB69-23CF-44E3-9099-C40C66FF867C}">
                  <a14:compatExt spid="_x0000_s9726"/>
                </a:ext>
                <a:ext uri="{FF2B5EF4-FFF2-40B4-BE49-F238E27FC236}">
                  <a16:creationId xmlns:a16="http://schemas.microsoft.com/office/drawing/2014/main" id="{00000000-0008-0000-0400-0000F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254</xdr:row>
          <xdr:rowOff>180975</xdr:rowOff>
        </xdr:from>
        <xdr:to>
          <xdr:col>17</xdr:col>
          <xdr:colOff>171450</xdr:colOff>
          <xdr:row>256</xdr:row>
          <xdr:rowOff>28575</xdr:rowOff>
        </xdr:to>
        <xdr:sp macro="" textlink="">
          <xdr:nvSpPr>
            <xdr:cNvPr id="9727" name="Check Box 511" hidden="1">
              <a:extLst>
                <a:ext uri="{63B3BB69-23CF-44E3-9099-C40C66FF867C}">
                  <a14:compatExt spid="_x0000_s9727"/>
                </a:ext>
                <a:ext uri="{FF2B5EF4-FFF2-40B4-BE49-F238E27FC236}">
                  <a16:creationId xmlns:a16="http://schemas.microsoft.com/office/drawing/2014/main" id="{00000000-0008-0000-0400-0000F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254</xdr:row>
          <xdr:rowOff>180975</xdr:rowOff>
        </xdr:from>
        <xdr:to>
          <xdr:col>20</xdr:col>
          <xdr:colOff>171450</xdr:colOff>
          <xdr:row>256</xdr:row>
          <xdr:rowOff>28575</xdr:rowOff>
        </xdr:to>
        <xdr:sp macro="" textlink="">
          <xdr:nvSpPr>
            <xdr:cNvPr id="9728" name="Check Box 512" hidden="1">
              <a:extLst>
                <a:ext uri="{63B3BB69-23CF-44E3-9099-C40C66FF867C}">
                  <a14:compatExt spid="_x0000_s9728"/>
                </a:ext>
                <a:ext uri="{FF2B5EF4-FFF2-40B4-BE49-F238E27FC236}">
                  <a16:creationId xmlns:a16="http://schemas.microsoft.com/office/drawing/2014/main" id="{00000000-0008-0000-0400-00000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256</xdr:row>
          <xdr:rowOff>180975</xdr:rowOff>
        </xdr:from>
        <xdr:to>
          <xdr:col>9</xdr:col>
          <xdr:colOff>38100</xdr:colOff>
          <xdr:row>258</xdr:row>
          <xdr:rowOff>28575</xdr:rowOff>
        </xdr:to>
        <xdr:sp macro="" textlink="">
          <xdr:nvSpPr>
            <xdr:cNvPr id="9729" name="Check Box 513" hidden="1">
              <a:extLst>
                <a:ext uri="{63B3BB69-23CF-44E3-9099-C40C66FF867C}">
                  <a14:compatExt spid="_x0000_s9729"/>
                </a:ext>
                <a:ext uri="{FF2B5EF4-FFF2-40B4-BE49-F238E27FC236}">
                  <a16:creationId xmlns:a16="http://schemas.microsoft.com/office/drawing/2014/main" id="{00000000-0008-0000-0400-00000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257</xdr:row>
          <xdr:rowOff>190500</xdr:rowOff>
        </xdr:from>
        <xdr:to>
          <xdr:col>9</xdr:col>
          <xdr:colOff>38100</xdr:colOff>
          <xdr:row>259</xdr:row>
          <xdr:rowOff>38100</xdr:rowOff>
        </xdr:to>
        <xdr:sp macro="" textlink="">
          <xdr:nvSpPr>
            <xdr:cNvPr id="9730" name="Check Box 514" hidden="1">
              <a:extLst>
                <a:ext uri="{63B3BB69-23CF-44E3-9099-C40C66FF867C}">
                  <a14:compatExt spid="_x0000_s9730"/>
                </a:ext>
                <a:ext uri="{FF2B5EF4-FFF2-40B4-BE49-F238E27FC236}">
                  <a16:creationId xmlns:a16="http://schemas.microsoft.com/office/drawing/2014/main" id="{00000000-0008-0000-0400-00000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261</xdr:row>
          <xdr:rowOff>47625</xdr:rowOff>
        </xdr:from>
        <xdr:to>
          <xdr:col>18</xdr:col>
          <xdr:colOff>9525</xdr:colOff>
          <xdr:row>262</xdr:row>
          <xdr:rowOff>142875</xdr:rowOff>
        </xdr:to>
        <xdr:sp macro="" textlink="">
          <xdr:nvSpPr>
            <xdr:cNvPr id="9731" name="Check Box 515" hidden="1">
              <a:extLst>
                <a:ext uri="{63B3BB69-23CF-44E3-9099-C40C66FF867C}">
                  <a14:compatExt spid="_x0000_s9731"/>
                </a:ext>
                <a:ext uri="{FF2B5EF4-FFF2-40B4-BE49-F238E27FC236}">
                  <a16:creationId xmlns:a16="http://schemas.microsoft.com/office/drawing/2014/main" id="{00000000-0008-0000-0400-00000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261</xdr:row>
          <xdr:rowOff>47625</xdr:rowOff>
        </xdr:from>
        <xdr:to>
          <xdr:col>30</xdr:col>
          <xdr:colOff>0</xdr:colOff>
          <xdr:row>262</xdr:row>
          <xdr:rowOff>142875</xdr:rowOff>
        </xdr:to>
        <xdr:sp macro="" textlink="">
          <xdr:nvSpPr>
            <xdr:cNvPr id="9732" name="Check Box 516" hidden="1">
              <a:extLst>
                <a:ext uri="{63B3BB69-23CF-44E3-9099-C40C66FF867C}">
                  <a14:compatExt spid="_x0000_s9732"/>
                </a:ext>
                <a:ext uri="{FF2B5EF4-FFF2-40B4-BE49-F238E27FC236}">
                  <a16:creationId xmlns:a16="http://schemas.microsoft.com/office/drawing/2014/main" id="{00000000-0008-0000-0400-00000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259</xdr:row>
          <xdr:rowOff>47625</xdr:rowOff>
        </xdr:from>
        <xdr:to>
          <xdr:col>18</xdr:col>
          <xdr:colOff>95250</xdr:colOff>
          <xdr:row>260</xdr:row>
          <xdr:rowOff>142875</xdr:rowOff>
        </xdr:to>
        <xdr:sp macro="" textlink="">
          <xdr:nvSpPr>
            <xdr:cNvPr id="9733" name="Check Box 517" hidden="1">
              <a:extLst>
                <a:ext uri="{63B3BB69-23CF-44E3-9099-C40C66FF867C}">
                  <a14:compatExt spid="_x0000_s9733"/>
                </a:ext>
                <a:ext uri="{FF2B5EF4-FFF2-40B4-BE49-F238E27FC236}">
                  <a16:creationId xmlns:a16="http://schemas.microsoft.com/office/drawing/2014/main" id="{00000000-0008-0000-0400-000005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259</xdr:row>
          <xdr:rowOff>47625</xdr:rowOff>
        </xdr:from>
        <xdr:to>
          <xdr:col>35</xdr:col>
          <xdr:colOff>47625</xdr:colOff>
          <xdr:row>260</xdr:row>
          <xdr:rowOff>142875</xdr:rowOff>
        </xdr:to>
        <xdr:sp macro="" textlink="">
          <xdr:nvSpPr>
            <xdr:cNvPr id="9734" name="Check Box 518" hidden="1">
              <a:extLst>
                <a:ext uri="{63B3BB69-23CF-44E3-9099-C40C66FF867C}">
                  <a14:compatExt spid="_x0000_s9734"/>
                </a:ext>
                <a:ext uri="{FF2B5EF4-FFF2-40B4-BE49-F238E27FC236}">
                  <a16:creationId xmlns:a16="http://schemas.microsoft.com/office/drawing/2014/main" id="{00000000-0008-0000-0400-00000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71</xdr:row>
          <xdr:rowOff>142875</xdr:rowOff>
        </xdr:from>
        <xdr:to>
          <xdr:col>7</xdr:col>
          <xdr:colOff>47625</xdr:colOff>
          <xdr:row>73</xdr:row>
          <xdr:rowOff>28575</xdr:rowOff>
        </xdr:to>
        <xdr:sp macro="" textlink="">
          <xdr:nvSpPr>
            <xdr:cNvPr id="9803" name="Check Box 587" hidden="1">
              <a:extLst>
                <a:ext uri="{63B3BB69-23CF-44E3-9099-C40C66FF867C}">
                  <a14:compatExt spid="_x0000_s9803"/>
                </a:ext>
                <a:ext uri="{FF2B5EF4-FFF2-40B4-BE49-F238E27FC236}">
                  <a16:creationId xmlns:a16="http://schemas.microsoft.com/office/drawing/2014/main" id="{00000000-0008-0000-0400-00004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71</xdr:row>
          <xdr:rowOff>142875</xdr:rowOff>
        </xdr:from>
        <xdr:to>
          <xdr:col>11</xdr:col>
          <xdr:colOff>57150</xdr:colOff>
          <xdr:row>73</xdr:row>
          <xdr:rowOff>28575</xdr:rowOff>
        </xdr:to>
        <xdr:sp macro="" textlink="">
          <xdr:nvSpPr>
            <xdr:cNvPr id="9804" name="Check Box 588" hidden="1">
              <a:extLst>
                <a:ext uri="{63B3BB69-23CF-44E3-9099-C40C66FF867C}">
                  <a14:compatExt spid="_x0000_s9804"/>
                </a:ext>
                <a:ext uri="{FF2B5EF4-FFF2-40B4-BE49-F238E27FC236}">
                  <a16:creationId xmlns:a16="http://schemas.microsoft.com/office/drawing/2014/main" id="{00000000-0008-0000-0400-00004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71</xdr:row>
          <xdr:rowOff>133350</xdr:rowOff>
        </xdr:from>
        <xdr:to>
          <xdr:col>15</xdr:col>
          <xdr:colOff>133350</xdr:colOff>
          <xdr:row>73</xdr:row>
          <xdr:rowOff>19050</xdr:rowOff>
        </xdr:to>
        <xdr:sp macro="" textlink="">
          <xdr:nvSpPr>
            <xdr:cNvPr id="9805" name="Check Box 589" hidden="1">
              <a:extLst>
                <a:ext uri="{63B3BB69-23CF-44E3-9099-C40C66FF867C}">
                  <a14:compatExt spid="_x0000_s9805"/>
                </a:ext>
                <a:ext uri="{FF2B5EF4-FFF2-40B4-BE49-F238E27FC236}">
                  <a16:creationId xmlns:a16="http://schemas.microsoft.com/office/drawing/2014/main" id="{00000000-0008-0000-0400-00004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71</xdr:row>
          <xdr:rowOff>142875</xdr:rowOff>
        </xdr:from>
        <xdr:to>
          <xdr:col>20</xdr:col>
          <xdr:colOff>123825</xdr:colOff>
          <xdr:row>73</xdr:row>
          <xdr:rowOff>28575</xdr:rowOff>
        </xdr:to>
        <xdr:sp macro="" textlink="">
          <xdr:nvSpPr>
            <xdr:cNvPr id="9806" name="Check Box 590" hidden="1">
              <a:extLst>
                <a:ext uri="{63B3BB69-23CF-44E3-9099-C40C66FF867C}">
                  <a14:compatExt spid="_x0000_s9806"/>
                </a:ext>
                <a:ext uri="{FF2B5EF4-FFF2-40B4-BE49-F238E27FC236}">
                  <a16:creationId xmlns:a16="http://schemas.microsoft.com/office/drawing/2014/main" id="{00000000-0008-0000-0400-00004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71</xdr:row>
          <xdr:rowOff>142875</xdr:rowOff>
        </xdr:from>
        <xdr:to>
          <xdr:col>25</xdr:col>
          <xdr:colOff>123825</xdr:colOff>
          <xdr:row>73</xdr:row>
          <xdr:rowOff>28575</xdr:rowOff>
        </xdr:to>
        <xdr:sp macro="" textlink="">
          <xdr:nvSpPr>
            <xdr:cNvPr id="9807" name="Check Box 591" hidden="1">
              <a:extLst>
                <a:ext uri="{63B3BB69-23CF-44E3-9099-C40C66FF867C}">
                  <a14:compatExt spid="_x0000_s9807"/>
                </a:ext>
                <a:ext uri="{FF2B5EF4-FFF2-40B4-BE49-F238E27FC236}">
                  <a16:creationId xmlns:a16="http://schemas.microsoft.com/office/drawing/2014/main" id="{00000000-0008-0000-0400-00004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71</xdr:row>
          <xdr:rowOff>142875</xdr:rowOff>
        </xdr:from>
        <xdr:to>
          <xdr:col>30</xdr:col>
          <xdr:colOff>85725</xdr:colOff>
          <xdr:row>73</xdr:row>
          <xdr:rowOff>28575</xdr:rowOff>
        </xdr:to>
        <xdr:sp macro="" textlink="">
          <xdr:nvSpPr>
            <xdr:cNvPr id="9808" name="Check Box 592" hidden="1">
              <a:extLst>
                <a:ext uri="{63B3BB69-23CF-44E3-9099-C40C66FF867C}">
                  <a14:compatExt spid="_x0000_s9808"/>
                </a:ext>
                <a:ext uri="{FF2B5EF4-FFF2-40B4-BE49-F238E27FC236}">
                  <a16:creationId xmlns:a16="http://schemas.microsoft.com/office/drawing/2014/main" id="{00000000-0008-0000-0400-00005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131</xdr:row>
          <xdr:rowOff>142875</xdr:rowOff>
        </xdr:from>
        <xdr:to>
          <xdr:col>7</xdr:col>
          <xdr:colOff>47625</xdr:colOff>
          <xdr:row>133</xdr:row>
          <xdr:rowOff>28575</xdr:rowOff>
        </xdr:to>
        <xdr:sp macro="" textlink="">
          <xdr:nvSpPr>
            <xdr:cNvPr id="9809" name="Check Box 593" hidden="1">
              <a:extLst>
                <a:ext uri="{63B3BB69-23CF-44E3-9099-C40C66FF867C}">
                  <a14:compatExt spid="_x0000_s9809"/>
                </a:ext>
                <a:ext uri="{FF2B5EF4-FFF2-40B4-BE49-F238E27FC236}">
                  <a16:creationId xmlns:a16="http://schemas.microsoft.com/office/drawing/2014/main" id="{00000000-0008-0000-0400-00005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131</xdr:row>
          <xdr:rowOff>142875</xdr:rowOff>
        </xdr:from>
        <xdr:to>
          <xdr:col>11</xdr:col>
          <xdr:colOff>57150</xdr:colOff>
          <xdr:row>133</xdr:row>
          <xdr:rowOff>28575</xdr:rowOff>
        </xdr:to>
        <xdr:sp macro="" textlink="">
          <xdr:nvSpPr>
            <xdr:cNvPr id="9810" name="Check Box 594" hidden="1">
              <a:extLst>
                <a:ext uri="{63B3BB69-23CF-44E3-9099-C40C66FF867C}">
                  <a14:compatExt spid="_x0000_s9810"/>
                </a:ext>
                <a:ext uri="{FF2B5EF4-FFF2-40B4-BE49-F238E27FC236}">
                  <a16:creationId xmlns:a16="http://schemas.microsoft.com/office/drawing/2014/main" id="{00000000-0008-0000-0400-00005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131</xdr:row>
          <xdr:rowOff>152400</xdr:rowOff>
        </xdr:from>
        <xdr:to>
          <xdr:col>15</xdr:col>
          <xdr:colOff>133350</xdr:colOff>
          <xdr:row>133</xdr:row>
          <xdr:rowOff>38100</xdr:rowOff>
        </xdr:to>
        <xdr:sp macro="" textlink="">
          <xdr:nvSpPr>
            <xdr:cNvPr id="9811" name="Check Box 595" hidden="1">
              <a:extLst>
                <a:ext uri="{63B3BB69-23CF-44E3-9099-C40C66FF867C}">
                  <a14:compatExt spid="_x0000_s9811"/>
                </a:ext>
                <a:ext uri="{FF2B5EF4-FFF2-40B4-BE49-F238E27FC236}">
                  <a16:creationId xmlns:a16="http://schemas.microsoft.com/office/drawing/2014/main" id="{00000000-0008-0000-0400-000053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131</xdr:row>
          <xdr:rowOff>142875</xdr:rowOff>
        </xdr:from>
        <xdr:to>
          <xdr:col>20</xdr:col>
          <xdr:colOff>123825</xdr:colOff>
          <xdr:row>133</xdr:row>
          <xdr:rowOff>28575</xdr:rowOff>
        </xdr:to>
        <xdr:sp macro="" textlink="">
          <xdr:nvSpPr>
            <xdr:cNvPr id="9812" name="Check Box 596" hidden="1">
              <a:extLst>
                <a:ext uri="{63B3BB69-23CF-44E3-9099-C40C66FF867C}">
                  <a14:compatExt spid="_x0000_s9812"/>
                </a:ext>
                <a:ext uri="{FF2B5EF4-FFF2-40B4-BE49-F238E27FC236}">
                  <a16:creationId xmlns:a16="http://schemas.microsoft.com/office/drawing/2014/main" id="{00000000-0008-0000-0400-000054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131</xdr:row>
          <xdr:rowOff>142875</xdr:rowOff>
        </xdr:from>
        <xdr:to>
          <xdr:col>25</xdr:col>
          <xdr:colOff>123825</xdr:colOff>
          <xdr:row>133</xdr:row>
          <xdr:rowOff>28575</xdr:rowOff>
        </xdr:to>
        <xdr:sp macro="" textlink="">
          <xdr:nvSpPr>
            <xdr:cNvPr id="9813" name="Check Box 597" hidden="1">
              <a:extLst>
                <a:ext uri="{63B3BB69-23CF-44E3-9099-C40C66FF867C}">
                  <a14:compatExt spid="_x0000_s9813"/>
                </a:ext>
                <a:ext uri="{FF2B5EF4-FFF2-40B4-BE49-F238E27FC236}">
                  <a16:creationId xmlns:a16="http://schemas.microsoft.com/office/drawing/2014/main" id="{00000000-0008-0000-0400-000055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131</xdr:row>
          <xdr:rowOff>142875</xdr:rowOff>
        </xdr:from>
        <xdr:to>
          <xdr:col>30</xdr:col>
          <xdr:colOff>85725</xdr:colOff>
          <xdr:row>133</xdr:row>
          <xdr:rowOff>28575</xdr:rowOff>
        </xdr:to>
        <xdr:sp macro="" textlink="">
          <xdr:nvSpPr>
            <xdr:cNvPr id="9814" name="Check Box 598" hidden="1">
              <a:extLst>
                <a:ext uri="{63B3BB69-23CF-44E3-9099-C40C66FF867C}">
                  <a14:compatExt spid="_x0000_s9814"/>
                </a:ext>
                <a:ext uri="{FF2B5EF4-FFF2-40B4-BE49-F238E27FC236}">
                  <a16:creationId xmlns:a16="http://schemas.microsoft.com/office/drawing/2014/main" id="{00000000-0008-0000-0400-000056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191</xdr:row>
          <xdr:rowOff>142875</xdr:rowOff>
        </xdr:from>
        <xdr:to>
          <xdr:col>7</xdr:col>
          <xdr:colOff>47625</xdr:colOff>
          <xdr:row>193</xdr:row>
          <xdr:rowOff>28575</xdr:rowOff>
        </xdr:to>
        <xdr:sp macro="" textlink="">
          <xdr:nvSpPr>
            <xdr:cNvPr id="9815" name="Check Box 599" hidden="1">
              <a:extLst>
                <a:ext uri="{63B3BB69-23CF-44E3-9099-C40C66FF867C}">
                  <a14:compatExt spid="_x0000_s9815"/>
                </a:ext>
                <a:ext uri="{FF2B5EF4-FFF2-40B4-BE49-F238E27FC236}">
                  <a16:creationId xmlns:a16="http://schemas.microsoft.com/office/drawing/2014/main" id="{00000000-0008-0000-0400-000057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191</xdr:row>
          <xdr:rowOff>142875</xdr:rowOff>
        </xdr:from>
        <xdr:to>
          <xdr:col>11</xdr:col>
          <xdr:colOff>57150</xdr:colOff>
          <xdr:row>193</xdr:row>
          <xdr:rowOff>28575</xdr:rowOff>
        </xdr:to>
        <xdr:sp macro="" textlink="">
          <xdr:nvSpPr>
            <xdr:cNvPr id="9816" name="Check Box 600" hidden="1">
              <a:extLst>
                <a:ext uri="{63B3BB69-23CF-44E3-9099-C40C66FF867C}">
                  <a14:compatExt spid="_x0000_s9816"/>
                </a:ext>
                <a:ext uri="{FF2B5EF4-FFF2-40B4-BE49-F238E27FC236}">
                  <a16:creationId xmlns:a16="http://schemas.microsoft.com/office/drawing/2014/main" id="{00000000-0008-0000-0400-000058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191</xdr:row>
          <xdr:rowOff>142875</xdr:rowOff>
        </xdr:from>
        <xdr:to>
          <xdr:col>16</xdr:col>
          <xdr:colOff>95250</xdr:colOff>
          <xdr:row>193</xdr:row>
          <xdr:rowOff>28575</xdr:rowOff>
        </xdr:to>
        <xdr:sp macro="" textlink="">
          <xdr:nvSpPr>
            <xdr:cNvPr id="9817" name="Check Box 601" hidden="1">
              <a:extLst>
                <a:ext uri="{63B3BB69-23CF-44E3-9099-C40C66FF867C}">
                  <a14:compatExt spid="_x0000_s9817"/>
                </a:ext>
                <a:ext uri="{FF2B5EF4-FFF2-40B4-BE49-F238E27FC236}">
                  <a16:creationId xmlns:a16="http://schemas.microsoft.com/office/drawing/2014/main" id="{00000000-0008-0000-0400-000059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191</xdr:row>
          <xdr:rowOff>142875</xdr:rowOff>
        </xdr:from>
        <xdr:to>
          <xdr:col>20</xdr:col>
          <xdr:colOff>123825</xdr:colOff>
          <xdr:row>193</xdr:row>
          <xdr:rowOff>28575</xdr:rowOff>
        </xdr:to>
        <xdr:sp macro="" textlink="">
          <xdr:nvSpPr>
            <xdr:cNvPr id="9818" name="Check Box 602" hidden="1">
              <a:extLst>
                <a:ext uri="{63B3BB69-23CF-44E3-9099-C40C66FF867C}">
                  <a14:compatExt spid="_x0000_s9818"/>
                </a:ext>
                <a:ext uri="{FF2B5EF4-FFF2-40B4-BE49-F238E27FC236}">
                  <a16:creationId xmlns:a16="http://schemas.microsoft.com/office/drawing/2014/main" id="{00000000-0008-0000-0400-00005A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191</xdr:row>
          <xdr:rowOff>142875</xdr:rowOff>
        </xdr:from>
        <xdr:to>
          <xdr:col>25</xdr:col>
          <xdr:colOff>123825</xdr:colOff>
          <xdr:row>193</xdr:row>
          <xdr:rowOff>28575</xdr:rowOff>
        </xdr:to>
        <xdr:sp macro="" textlink="">
          <xdr:nvSpPr>
            <xdr:cNvPr id="9819" name="Check Box 603" hidden="1">
              <a:extLst>
                <a:ext uri="{63B3BB69-23CF-44E3-9099-C40C66FF867C}">
                  <a14:compatExt spid="_x0000_s9819"/>
                </a:ext>
                <a:ext uri="{FF2B5EF4-FFF2-40B4-BE49-F238E27FC236}">
                  <a16:creationId xmlns:a16="http://schemas.microsoft.com/office/drawing/2014/main" id="{00000000-0008-0000-0400-00005B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191</xdr:row>
          <xdr:rowOff>142875</xdr:rowOff>
        </xdr:from>
        <xdr:to>
          <xdr:col>30</xdr:col>
          <xdr:colOff>85725</xdr:colOff>
          <xdr:row>193</xdr:row>
          <xdr:rowOff>28575</xdr:rowOff>
        </xdr:to>
        <xdr:sp macro="" textlink="">
          <xdr:nvSpPr>
            <xdr:cNvPr id="9820" name="Check Box 604" hidden="1">
              <a:extLst>
                <a:ext uri="{63B3BB69-23CF-44E3-9099-C40C66FF867C}">
                  <a14:compatExt spid="_x0000_s9820"/>
                </a:ext>
                <a:ext uri="{FF2B5EF4-FFF2-40B4-BE49-F238E27FC236}">
                  <a16:creationId xmlns:a16="http://schemas.microsoft.com/office/drawing/2014/main" id="{00000000-0008-0000-0400-00005C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251</xdr:row>
          <xdr:rowOff>142875</xdr:rowOff>
        </xdr:from>
        <xdr:to>
          <xdr:col>7</xdr:col>
          <xdr:colOff>47625</xdr:colOff>
          <xdr:row>253</xdr:row>
          <xdr:rowOff>28575</xdr:rowOff>
        </xdr:to>
        <xdr:sp macro="" textlink="">
          <xdr:nvSpPr>
            <xdr:cNvPr id="9821" name="Check Box 605" hidden="1">
              <a:extLst>
                <a:ext uri="{63B3BB69-23CF-44E3-9099-C40C66FF867C}">
                  <a14:compatExt spid="_x0000_s9821"/>
                </a:ext>
                <a:ext uri="{FF2B5EF4-FFF2-40B4-BE49-F238E27FC236}">
                  <a16:creationId xmlns:a16="http://schemas.microsoft.com/office/drawing/2014/main" id="{00000000-0008-0000-0400-00005D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251</xdr:row>
          <xdr:rowOff>142875</xdr:rowOff>
        </xdr:from>
        <xdr:to>
          <xdr:col>11</xdr:col>
          <xdr:colOff>57150</xdr:colOff>
          <xdr:row>253</xdr:row>
          <xdr:rowOff>28575</xdr:rowOff>
        </xdr:to>
        <xdr:sp macro="" textlink="">
          <xdr:nvSpPr>
            <xdr:cNvPr id="9822" name="Check Box 606" hidden="1">
              <a:extLst>
                <a:ext uri="{63B3BB69-23CF-44E3-9099-C40C66FF867C}">
                  <a14:compatExt spid="_x0000_s9822"/>
                </a:ext>
                <a:ext uri="{FF2B5EF4-FFF2-40B4-BE49-F238E27FC236}">
                  <a16:creationId xmlns:a16="http://schemas.microsoft.com/office/drawing/2014/main" id="{00000000-0008-0000-0400-00005E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251</xdr:row>
          <xdr:rowOff>152400</xdr:rowOff>
        </xdr:from>
        <xdr:to>
          <xdr:col>15</xdr:col>
          <xdr:colOff>133350</xdr:colOff>
          <xdr:row>253</xdr:row>
          <xdr:rowOff>38100</xdr:rowOff>
        </xdr:to>
        <xdr:sp macro="" textlink="">
          <xdr:nvSpPr>
            <xdr:cNvPr id="9823" name="Check Box 607" hidden="1">
              <a:extLst>
                <a:ext uri="{63B3BB69-23CF-44E3-9099-C40C66FF867C}">
                  <a14:compatExt spid="_x0000_s9823"/>
                </a:ext>
                <a:ext uri="{FF2B5EF4-FFF2-40B4-BE49-F238E27FC236}">
                  <a16:creationId xmlns:a16="http://schemas.microsoft.com/office/drawing/2014/main" id="{00000000-0008-0000-0400-00005F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251</xdr:row>
          <xdr:rowOff>142875</xdr:rowOff>
        </xdr:from>
        <xdr:to>
          <xdr:col>20</xdr:col>
          <xdr:colOff>123825</xdr:colOff>
          <xdr:row>253</xdr:row>
          <xdr:rowOff>28575</xdr:rowOff>
        </xdr:to>
        <xdr:sp macro="" textlink="">
          <xdr:nvSpPr>
            <xdr:cNvPr id="9824" name="Check Box 608" hidden="1">
              <a:extLst>
                <a:ext uri="{63B3BB69-23CF-44E3-9099-C40C66FF867C}">
                  <a14:compatExt spid="_x0000_s9824"/>
                </a:ext>
                <a:ext uri="{FF2B5EF4-FFF2-40B4-BE49-F238E27FC236}">
                  <a16:creationId xmlns:a16="http://schemas.microsoft.com/office/drawing/2014/main" id="{00000000-0008-0000-0400-000060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251</xdr:row>
          <xdr:rowOff>142875</xdr:rowOff>
        </xdr:from>
        <xdr:to>
          <xdr:col>25</xdr:col>
          <xdr:colOff>123825</xdr:colOff>
          <xdr:row>253</xdr:row>
          <xdr:rowOff>28575</xdr:rowOff>
        </xdr:to>
        <xdr:sp macro="" textlink="">
          <xdr:nvSpPr>
            <xdr:cNvPr id="9825" name="Check Box 609" hidden="1">
              <a:extLst>
                <a:ext uri="{63B3BB69-23CF-44E3-9099-C40C66FF867C}">
                  <a14:compatExt spid="_x0000_s9825"/>
                </a:ext>
                <a:ext uri="{FF2B5EF4-FFF2-40B4-BE49-F238E27FC236}">
                  <a16:creationId xmlns:a16="http://schemas.microsoft.com/office/drawing/2014/main" id="{00000000-0008-0000-0400-000061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251</xdr:row>
          <xdr:rowOff>142875</xdr:rowOff>
        </xdr:from>
        <xdr:to>
          <xdr:col>30</xdr:col>
          <xdr:colOff>85725</xdr:colOff>
          <xdr:row>253</xdr:row>
          <xdr:rowOff>28575</xdr:rowOff>
        </xdr:to>
        <xdr:sp macro="" textlink="">
          <xdr:nvSpPr>
            <xdr:cNvPr id="9826" name="Check Box 610" hidden="1">
              <a:extLst>
                <a:ext uri="{63B3BB69-23CF-44E3-9099-C40C66FF867C}">
                  <a14:compatExt spid="_x0000_s9826"/>
                </a:ext>
                <a:ext uri="{FF2B5EF4-FFF2-40B4-BE49-F238E27FC236}">
                  <a16:creationId xmlns:a16="http://schemas.microsoft.com/office/drawing/2014/main" id="{00000000-0008-0000-0400-0000622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28575</xdr:colOff>
      <xdr:row>0</xdr:row>
      <xdr:rowOff>47625</xdr:rowOff>
    </xdr:from>
    <xdr:to>
      <xdr:col>35</xdr:col>
      <xdr:colOff>180975</xdr:colOff>
      <xdr:row>5</xdr:row>
      <xdr:rowOff>123824</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19075" y="47625"/>
          <a:ext cx="6629400" cy="7619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endParaRPr kumimoji="1" lang="en-US" altLang="ja-JP" sz="2400">
            <a:solidFill>
              <a:srgbClr val="FF0000"/>
            </a:solidFill>
          </a:endParaRPr>
        </a:p>
        <a:p>
          <a:pPr algn="ctr"/>
          <a:r>
            <a:rPr kumimoji="1" lang="en-US" altLang="ja-JP" sz="1100">
              <a:solidFill>
                <a:srgbClr val="FF0000"/>
              </a:solidFill>
            </a:rPr>
            <a:t>※</a:t>
          </a:r>
          <a:r>
            <a:rPr kumimoji="1" lang="ja-JP" altLang="en-US" sz="1100">
              <a:solidFill>
                <a:srgbClr val="FF0000"/>
              </a:solidFill>
            </a:rPr>
            <a:t>原油換算した燃料・熱・電気の合計量及び温室効果ガス排出量は別紙１、２より自動で転記されます。</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計画書から変更した項目があれば、赤字で上書きしてください。</a:t>
          </a:r>
          <a:endParaRPr kumimoji="1" lang="en-US" altLang="ja-JP"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45</xdr:row>
          <xdr:rowOff>47625</xdr:rowOff>
        </xdr:from>
        <xdr:to>
          <xdr:col>28</xdr:col>
          <xdr:colOff>180975</xdr:colOff>
          <xdr:row>46</xdr:row>
          <xdr:rowOff>142875</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5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45</xdr:row>
          <xdr:rowOff>47625</xdr:rowOff>
        </xdr:from>
        <xdr:to>
          <xdr:col>32</xdr:col>
          <xdr:colOff>180975</xdr:colOff>
          <xdr:row>46</xdr:row>
          <xdr:rowOff>142875</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5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43</xdr:row>
          <xdr:rowOff>47625</xdr:rowOff>
        </xdr:from>
        <xdr:to>
          <xdr:col>32</xdr:col>
          <xdr:colOff>180975</xdr:colOff>
          <xdr:row>44</xdr:row>
          <xdr:rowOff>142875</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5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43</xdr:row>
          <xdr:rowOff>47625</xdr:rowOff>
        </xdr:from>
        <xdr:to>
          <xdr:col>28</xdr:col>
          <xdr:colOff>180975</xdr:colOff>
          <xdr:row>44</xdr:row>
          <xdr:rowOff>142875</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5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47626</xdr:colOff>
      <xdr:row>0</xdr:row>
      <xdr:rowOff>58831</xdr:rowOff>
    </xdr:from>
    <xdr:to>
      <xdr:col>35</xdr:col>
      <xdr:colOff>161926</xdr:colOff>
      <xdr:row>4</xdr:row>
      <xdr:rowOff>135030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38126" y="58831"/>
          <a:ext cx="65913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水色の枠内を記入（全３ページ）</a:t>
          </a:r>
          <a:endParaRPr kumimoji="1" lang="en-US" altLang="ja-JP" sz="2400">
            <a:solidFill>
              <a:srgbClr val="FF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sz="1100">
              <a:solidFill>
                <a:srgbClr val="FF0000"/>
              </a:solidFill>
              <a:latin typeface="+mn-lt"/>
              <a:ea typeface="+mn-ea"/>
              <a:cs typeface="+mn-cs"/>
            </a:rPr>
            <a:t>※</a:t>
          </a:r>
          <a:r>
            <a:rPr kumimoji="1" lang="ja-JP" altLang="en-US" sz="1100">
              <a:solidFill>
                <a:srgbClr val="FF0000"/>
              </a:solidFill>
              <a:latin typeface="+mn-lt"/>
              <a:ea typeface="+mn-ea"/>
              <a:cs typeface="+mn-cs"/>
            </a:rPr>
            <a:t>計画書から変更した項目があれば、赤字で上書きしてください。</a:t>
          </a:r>
          <a:endParaRPr kumimoji="1" lang="en-US" sz="1100">
            <a:solidFill>
              <a:srgbClr val="FF0000"/>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水色の枠内を記入（全１ページ）</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47625</xdr:rowOff>
    </xdr:from>
    <xdr:to>
      <xdr:col>36</xdr:col>
      <xdr:colOff>0</xdr:colOff>
      <xdr:row>3</xdr:row>
      <xdr:rowOff>123824</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90500" y="47625"/>
          <a:ext cx="6667500" cy="419099"/>
        </a:xfrm>
        <a:prstGeom prst="rect">
          <a:avLst/>
        </a:prstGeom>
        <a:solidFill>
          <a:srgbClr val="CCFFFF"/>
        </a:solidFill>
        <a:ln w="50800" cmpd="thickThin">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2400">
              <a:solidFill>
                <a:srgbClr val="FF0000"/>
              </a:solidFill>
            </a:rPr>
            <a:t>水色の枠内を記入（全２ページ）</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8.5.169\&#20445;&#23384;(proj)\&#38656;&#35201;&#29677;\&#36895;&#22577;\H11&#36895;&#22577;\10&#36895;&#22577;Bac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昨年"/>
      <sheetName val="第１表印刷用"/>
    </sheetNames>
    <sheetDataSet>
      <sheetData sheetId="0">
        <row r="2">
          <cell r="B2">
            <v>4</v>
          </cell>
          <cell r="C2">
            <v>5</v>
          </cell>
          <cell r="D2">
            <v>6</v>
          </cell>
          <cell r="E2">
            <v>7</v>
          </cell>
          <cell r="F2">
            <v>8</v>
          </cell>
          <cell r="G2">
            <v>9</v>
          </cell>
          <cell r="H2">
            <v>10</v>
          </cell>
          <cell r="I2">
            <v>11</v>
          </cell>
          <cell r="J2">
            <v>12</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vmlDrawing" Target="../drawings/vmlDrawing8.vml"/><Relationship Id="rId7" Type="http://schemas.openxmlformats.org/officeDocument/2006/relationships/ctrlProp" Target="../ctrlProps/ctrlProp104.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103.xml"/><Relationship Id="rId5" Type="http://schemas.openxmlformats.org/officeDocument/2006/relationships/ctrlProp" Target="../ctrlProps/ctrlProp102.xml"/><Relationship Id="rId4" Type="http://schemas.openxmlformats.org/officeDocument/2006/relationships/ctrlProp" Target="../ctrlProps/ctrlProp10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1.vml"/><Relationship Id="rId7" Type="http://schemas.openxmlformats.org/officeDocument/2006/relationships/ctrlProp" Target="../ctrlProps/ctrlProp108.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107.xml"/><Relationship Id="rId5" Type="http://schemas.openxmlformats.org/officeDocument/2006/relationships/ctrlProp" Target="../ctrlProps/ctrlProp106.xml"/><Relationship Id="rId4" Type="http://schemas.openxmlformats.org/officeDocument/2006/relationships/ctrlProp" Target="../ctrlProps/ctrlProp10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9" Type="http://schemas.openxmlformats.org/officeDocument/2006/relationships/ctrlProp" Target="../ctrlProps/ctrlProp42.x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50" Type="http://schemas.openxmlformats.org/officeDocument/2006/relationships/ctrlProp" Target="../ctrlProps/ctrlProp53.xml"/><Relationship Id="rId55" Type="http://schemas.openxmlformats.org/officeDocument/2006/relationships/ctrlProp" Target="../ctrlProps/ctrlProp58.xml"/><Relationship Id="rId63" Type="http://schemas.openxmlformats.org/officeDocument/2006/relationships/ctrlProp" Target="../ctrlProps/ctrlProp66.xml"/><Relationship Id="rId68" Type="http://schemas.openxmlformats.org/officeDocument/2006/relationships/ctrlProp" Target="../ctrlProps/ctrlProp71.xml"/><Relationship Id="rId76" Type="http://schemas.openxmlformats.org/officeDocument/2006/relationships/ctrlProp" Target="../ctrlProps/ctrlProp79.xml"/><Relationship Id="rId84" Type="http://schemas.openxmlformats.org/officeDocument/2006/relationships/ctrlProp" Target="../ctrlProps/ctrlProp87.xml"/><Relationship Id="rId89" Type="http://schemas.openxmlformats.org/officeDocument/2006/relationships/ctrlProp" Target="../ctrlProps/ctrlProp92.xml"/><Relationship Id="rId7" Type="http://schemas.openxmlformats.org/officeDocument/2006/relationships/ctrlProp" Target="../ctrlProps/ctrlProp10.xml"/><Relationship Id="rId71" Type="http://schemas.openxmlformats.org/officeDocument/2006/relationships/ctrlProp" Target="../ctrlProps/ctrlProp74.xml"/><Relationship Id="rId92" Type="http://schemas.openxmlformats.org/officeDocument/2006/relationships/ctrlProp" Target="../ctrlProps/ctrlProp95.xml"/><Relationship Id="rId2" Type="http://schemas.openxmlformats.org/officeDocument/2006/relationships/drawing" Target="../drawings/drawing5.xml"/><Relationship Id="rId16" Type="http://schemas.openxmlformats.org/officeDocument/2006/relationships/ctrlProp" Target="../ctrlProps/ctrlProp19.xml"/><Relationship Id="rId29" Type="http://schemas.openxmlformats.org/officeDocument/2006/relationships/ctrlProp" Target="../ctrlProps/ctrlProp32.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66" Type="http://schemas.openxmlformats.org/officeDocument/2006/relationships/ctrlProp" Target="../ctrlProps/ctrlProp69.xml"/><Relationship Id="rId74" Type="http://schemas.openxmlformats.org/officeDocument/2006/relationships/ctrlProp" Target="../ctrlProps/ctrlProp77.xml"/><Relationship Id="rId79" Type="http://schemas.openxmlformats.org/officeDocument/2006/relationships/ctrlProp" Target="../ctrlProps/ctrlProp82.xml"/><Relationship Id="rId87" Type="http://schemas.openxmlformats.org/officeDocument/2006/relationships/ctrlProp" Target="../ctrlProps/ctrlProp90.xml"/><Relationship Id="rId5" Type="http://schemas.openxmlformats.org/officeDocument/2006/relationships/ctrlProp" Target="../ctrlProps/ctrlProp8.xml"/><Relationship Id="rId61" Type="http://schemas.openxmlformats.org/officeDocument/2006/relationships/ctrlProp" Target="../ctrlProps/ctrlProp64.xml"/><Relationship Id="rId82" Type="http://schemas.openxmlformats.org/officeDocument/2006/relationships/ctrlProp" Target="../ctrlProps/ctrlProp85.xml"/><Relationship Id="rId90" Type="http://schemas.openxmlformats.org/officeDocument/2006/relationships/ctrlProp" Target="../ctrlProps/ctrlProp93.xml"/><Relationship Id="rId19" Type="http://schemas.openxmlformats.org/officeDocument/2006/relationships/ctrlProp" Target="../ctrlProps/ctrlProp2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93" Type="http://schemas.openxmlformats.org/officeDocument/2006/relationships/ctrlProp" Target="../ctrlProps/ctrlProp96.xml"/><Relationship Id="rId3" Type="http://schemas.openxmlformats.org/officeDocument/2006/relationships/vmlDrawing" Target="../drawings/vmlDrawing4.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88" Type="http://schemas.openxmlformats.org/officeDocument/2006/relationships/ctrlProp" Target="../ctrlProps/ctrlProp91.xml"/><Relationship Id="rId91" Type="http://schemas.openxmlformats.org/officeDocument/2006/relationships/ctrlProp" Target="../ctrlProps/ctrlProp94.xml"/><Relationship Id="rId1" Type="http://schemas.openxmlformats.org/officeDocument/2006/relationships/printerSettings" Target="../printerSettings/printerSettings5.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 Id="rId94" Type="http://schemas.openxmlformats.org/officeDocument/2006/relationships/comments" Target="../comments4.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100.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99.xml"/><Relationship Id="rId5" Type="http://schemas.openxmlformats.org/officeDocument/2006/relationships/ctrlProp" Target="../ctrlProps/ctrlProp98.xml"/><Relationship Id="rId4" Type="http://schemas.openxmlformats.org/officeDocument/2006/relationships/ctrlProp" Target="../ctrlProps/ctrlProp9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2"/>
  </sheetPr>
  <dimension ref="B3:BV136"/>
  <sheetViews>
    <sheetView showGridLines="0" tabSelected="1" view="pageBreakPreview" zoomScale="115" zoomScaleNormal="100" zoomScaleSheetLayoutView="115" workbookViewId="0">
      <pane xSplit="1" ySplit="5" topLeftCell="B17" activePane="bottomRight" state="frozen"/>
      <selection activeCell="D49" sqref="D49:AJ50"/>
      <selection pane="topRight" activeCell="D49" sqref="D49:AJ50"/>
      <selection pane="bottomLeft" activeCell="D49" sqref="D49:AJ50"/>
      <selection pane="bottomRight" activeCell="AB31" sqref="AB31:AG32"/>
    </sheetView>
  </sheetViews>
  <sheetFormatPr defaultColWidth="2.5" defaultRowHeight="13.5" customHeight="1"/>
  <cols>
    <col min="1" max="23" width="2.5" style="43" customWidth="1"/>
    <col min="24" max="24" width="2" style="43" customWidth="1"/>
    <col min="25" max="25" width="1.625" style="43" customWidth="1"/>
    <col min="26" max="26" width="1.375" style="43" customWidth="1"/>
    <col min="27" max="27" width="4.875" style="43" customWidth="1"/>
    <col min="28" max="37" width="2.5" style="43" customWidth="1"/>
    <col min="38" max="50" width="2.5" style="43" hidden="1" customWidth="1"/>
    <col min="51" max="51" width="2.5" style="44" hidden="1" customWidth="1"/>
    <col min="52" max="56" width="2.5" style="43" hidden="1" customWidth="1"/>
    <col min="57" max="57" width="6.5" style="43" hidden="1" customWidth="1"/>
    <col min="58" max="60" width="2.5" style="43" hidden="1" customWidth="1"/>
    <col min="61" max="61" width="6.5" style="43" hidden="1" customWidth="1"/>
    <col min="62" max="62" width="2.5" style="43" hidden="1" customWidth="1"/>
    <col min="63" max="63" width="2.5" style="43" customWidth="1"/>
    <col min="64" max="16384" width="2.5" style="43"/>
  </cols>
  <sheetData>
    <row r="3" spans="2:38" ht="13.5" customHeight="1">
      <c r="AL3" s="43" t="s">
        <v>196</v>
      </c>
    </row>
    <row r="4" spans="2:38" ht="13.5" customHeight="1">
      <c r="AL4" s="43" t="s">
        <v>100</v>
      </c>
    </row>
    <row r="5" spans="2:38" ht="13.5" customHeight="1">
      <c r="AL5" s="43" t="s">
        <v>101</v>
      </c>
    </row>
    <row r="6" spans="2:38" ht="13.5" customHeight="1">
      <c r="B6" s="210" t="s">
        <v>0</v>
      </c>
      <c r="C6" s="210"/>
      <c r="D6" s="210"/>
    </row>
    <row r="7" spans="2:38" ht="13.5" customHeight="1">
      <c r="M7" s="149" t="s">
        <v>1</v>
      </c>
      <c r="N7" s="149"/>
      <c r="O7" s="149"/>
      <c r="P7" s="149"/>
      <c r="Q7" s="149"/>
      <c r="R7" s="149"/>
      <c r="S7" s="149"/>
      <c r="T7" s="149"/>
      <c r="U7" s="210" t="s">
        <v>3</v>
      </c>
      <c r="V7" s="210"/>
      <c r="W7" s="210"/>
      <c r="X7" s="210"/>
      <c r="Y7" s="210"/>
      <c r="AL7" s="43" t="s">
        <v>197</v>
      </c>
    </row>
    <row r="8" spans="2:38" ht="13.5" customHeight="1">
      <c r="M8" s="149" t="s">
        <v>2</v>
      </c>
      <c r="N8" s="149"/>
      <c r="O8" s="149"/>
      <c r="P8" s="149"/>
      <c r="Q8" s="149"/>
      <c r="R8" s="149"/>
      <c r="S8" s="149"/>
      <c r="T8" s="149"/>
      <c r="U8" s="210"/>
      <c r="V8" s="210"/>
      <c r="W8" s="210"/>
      <c r="X8" s="210"/>
      <c r="Y8" s="210"/>
      <c r="AL8" s="43" t="s">
        <v>102</v>
      </c>
    </row>
    <row r="9" spans="2:38">
      <c r="Y9" s="275"/>
      <c r="Z9" s="242"/>
      <c r="AA9" s="248">
        <v>2024</v>
      </c>
      <c r="AB9" s="249"/>
      <c r="AC9" s="210" t="s">
        <v>4</v>
      </c>
      <c r="AD9" s="230"/>
      <c r="AE9" s="231"/>
      <c r="AF9" s="210" t="s">
        <v>5</v>
      </c>
      <c r="AG9" s="230"/>
      <c r="AH9" s="231"/>
      <c r="AI9" s="210" t="s">
        <v>6</v>
      </c>
      <c r="AL9" s="43" t="s">
        <v>103</v>
      </c>
    </row>
    <row r="10" spans="2:38" ht="13.5" customHeight="1">
      <c r="Y10" s="275"/>
      <c r="Z10" s="242"/>
      <c r="AA10" s="250"/>
      <c r="AB10" s="251"/>
      <c r="AC10" s="210"/>
      <c r="AD10" s="230"/>
      <c r="AE10" s="231"/>
      <c r="AF10" s="210"/>
      <c r="AG10" s="230"/>
      <c r="AH10" s="231"/>
      <c r="AI10" s="210"/>
    </row>
    <row r="11" spans="2:38" ht="13.5" customHeight="1">
      <c r="D11" s="93" t="s">
        <v>415</v>
      </c>
      <c r="E11" s="93"/>
      <c r="F11" s="93"/>
      <c r="G11" s="93"/>
      <c r="H11" s="93"/>
      <c r="I11" s="93"/>
      <c r="J11" s="93"/>
      <c r="K11" s="93"/>
      <c r="AL11" s="43" t="s">
        <v>198</v>
      </c>
    </row>
    <row r="12" spans="2:38" ht="16.5" customHeight="1">
      <c r="N12" s="210" t="s">
        <v>8</v>
      </c>
      <c r="O12" s="210"/>
      <c r="P12" s="210"/>
      <c r="Q12" s="210" t="s">
        <v>227</v>
      </c>
      <c r="R12" s="210"/>
      <c r="S12" s="210"/>
      <c r="T12" s="210"/>
      <c r="U12" s="45" t="s">
        <v>7</v>
      </c>
      <c r="V12" s="144"/>
      <c r="W12" s="144"/>
      <c r="X12" s="144"/>
      <c r="Y12" s="144"/>
      <c r="Z12" s="144"/>
      <c r="AA12" s="144"/>
      <c r="AB12" s="144"/>
      <c r="AC12" s="144"/>
      <c r="AD12" s="144"/>
      <c r="AE12" s="144"/>
      <c r="AF12" s="144"/>
      <c r="AG12" s="144"/>
      <c r="AH12" s="144"/>
      <c r="AI12" s="145"/>
      <c r="AL12" s="43" t="s">
        <v>104</v>
      </c>
    </row>
    <row r="13" spans="2:38">
      <c r="N13" s="210"/>
      <c r="O13" s="210"/>
      <c r="P13" s="210"/>
      <c r="Q13" s="210"/>
      <c r="R13" s="210"/>
      <c r="S13" s="210"/>
      <c r="T13" s="210"/>
      <c r="U13" s="224"/>
      <c r="V13" s="225"/>
      <c r="W13" s="225"/>
      <c r="X13" s="225"/>
      <c r="Y13" s="225"/>
      <c r="Z13" s="225"/>
      <c r="AA13" s="225"/>
      <c r="AB13" s="225"/>
      <c r="AC13" s="225"/>
      <c r="AD13" s="225"/>
      <c r="AE13" s="225"/>
      <c r="AF13" s="225"/>
      <c r="AG13" s="225"/>
      <c r="AH13" s="225"/>
      <c r="AI13" s="226"/>
    </row>
    <row r="14" spans="2:38">
      <c r="N14" s="210"/>
      <c r="O14" s="210"/>
      <c r="P14" s="210"/>
      <c r="Q14" s="210"/>
      <c r="R14" s="210"/>
      <c r="S14" s="210"/>
      <c r="T14" s="210"/>
      <c r="U14" s="227"/>
      <c r="V14" s="228"/>
      <c r="W14" s="228"/>
      <c r="X14" s="228"/>
      <c r="Y14" s="228"/>
      <c r="Z14" s="228"/>
      <c r="AA14" s="228"/>
      <c r="AB14" s="228"/>
      <c r="AC14" s="228"/>
      <c r="AD14" s="228"/>
      <c r="AE14" s="228"/>
      <c r="AF14" s="228"/>
      <c r="AG14" s="228"/>
      <c r="AH14" s="228"/>
      <c r="AI14" s="229"/>
      <c r="AL14" s="43" t="s">
        <v>199</v>
      </c>
    </row>
    <row r="15" spans="2:38">
      <c r="Q15" s="210" t="s">
        <v>226</v>
      </c>
      <c r="R15" s="210"/>
      <c r="S15" s="210"/>
      <c r="T15" s="242"/>
      <c r="U15" s="212"/>
      <c r="V15" s="213"/>
      <c r="W15" s="213"/>
      <c r="X15" s="213"/>
      <c r="Y15" s="213"/>
      <c r="Z15" s="213"/>
      <c r="AA15" s="213"/>
      <c r="AB15" s="213"/>
      <c r="AC15" s="213"/>
      <c r="AD15" s="213"/>
      <c r="AE15" s="213"/>
      <c r="AF15" s="213"/>
      <c r="AG15" s="213"/>
      <c r="AH15" s="213"/>
      <c r="AI15" s="214"/>
      <c r="AL15" s="43" t="s">
        <v>105</v>
      </c>
    </row>
    <row r="16" spans="2:38">
      <c r="Q16" s="210"/>
      <c r="R16" s="210"/>
      <c r="S16" s="210"/>
      <c r="T16" s="242"/>
      <c r="U16" s="215"/>
      <c r="V16" s="216"/>
      <c r="W16" s="216"/>
      <c r="X16" s="216"/>
      <c r="Y16" s="216"/>
      <c r="Z16" s="216"/>
      <c r="AA16" s="216"/>
      <c r="AB16" s="216"/>
      <c r="AC16" s="216"/>
      <c r="AD16" s="216"/>
      <c r="AE16" s="216"/>
      <c r="AF16" s="216"/>
      <c r="AG16" s="216"/>
      <c r="AH16" s="216"/>
      <c r="AI16" s="217"/>
      <c r="AL16" s="43" t="s">
        <v>106</v>
      </c>
    </row>
    <row r="17" spans="3:70">
      <c r="Q17" s="210" t="s">
        <v>225</v>
      </c>
      <c r="R17" s="210"/>
      <c r="S17" s="210"/>
      <c r="T17" s="210"/>
      <c r="U17" s="218"/>
      <c r="V17" s="219"/>
      <c r="W17" s="219"/>
      <c r="X17" s="219"/>
      <c r="Y17" s="219"/>
      <c r="Z17" s="219"/>
      <c r="AA17" s="219"/>
      <c r="AB17" s="219"/>
      <c r="AC17" s="219"/>
      <c r="AD17" s="219"/>
      <c r="AE17" s="219"/>
      <c r="AF17" s="219"/>
      <c r="AG17" s="219"/>
      <c r="AH17" s="219"/>
      <c r="AI17" s="220"/>
      <c r="AL17" s="43" t="s">
        <v>107</v>
      </c>
    </row>
    <row r="18" spans="3:70">
      <c r="Q18" s="210"/>
      <c r="R18" s="210"/>
      <c r="S18" s="210"/>
      <c r="T18" s="210"/>
      <c r="U18" s="221"/>
      <c r="V18" s="222"/>
      <c r="W18" s="222"/>
      <c r="X18" s="222"/>
      <c r="Y18" s="222"/>
      <c r="Z18" s="222"/>
      <c r="AA18" s="222"/>
      <c r="AB18" s="222"/>
      <c r="AC18" s="222"/>
      <c r="AD18" s="222"/>
      <c r="AE18" s="222"/>
      <c r="AF18" s="222"/>
      <c r="AG18" s="222"/>
      <c r="AH18" s="222"/>
      <c r="AI18" s="223"/>
      <c r="BQ18" s="42"/>
      <c r="BR18" s="42"/>
    </row>
    <row r="19" spans="3:70" ht="13.5" customHeight="1">
      <c r="S19" s="93" t="s">
        <v>9</v>
      </c>
      <c r="T19" s="93"/>
      <c r="U19" s="93"/>
      <c r="V19" s="93"/>
      <c r="W19" s="93"/>
      <c r="X19" s="93"/>
      <c r="Y19" s="93"/>
      <c r="Z19" s="93"/>
      <c r="AA19" s="93"/>
      <c r="AB19" s="93"/>
      <c r="AC19" s="93"/>
      <c r="AD19" s="93"/>
      <c r="AE19" s="93"/>
      <c r="AF19" s="93"/>
      <c r="AG19" s="93"/>
      <c r="AH19" s="93"/>
      <c r="AI19" s="93"/>
      <c r="AL19" s="43" t="s">
        <v>200</v>
      </c>
    </row>
    <row r="20" spans="3:70" ht="13.5" customHeight="1">
      <c r="AL20" s="43" t="s">
        <v>108</v>
      </c>
    </row>
    <row r="21" spans="3:70" ht="13.5" customHeight="1">
      <c r="C21" s="149" t="s">
        <v>48</v>
      </c>
      <c r="D21" s="149"/>
      <c r="E21" s="149"/>
      <c r="F21" s="149"/>
      <c r="G21" s="149"/>
      <c r="H21" s="149"/>
      <c r="I21" s="149"/>
      <c r="J21" s="149"/>
      <c r="K21" s="149"/>
      <c r="L21" s="149"/>
      <c r="M21" s="149"/>
      <c r="N21" s="149"/>
      <c r="O21" s="149"/>
      <c r="P21" s="149"/>
      <c r="Q21" s="149"/>
      <c r="R21" s="149"/>
      <c r="S21" s="149"/>
      <c r="T21" s="149"/>
      <c r="U21" s="149"/>
      <c r="V21" s="149"/>
      <c r="W21" s="149"/>
      <c r="X21" s="149" t="s">
        <v>1</v>
      </c>
      <c r="Y21" s="149"/>
      <c r="Z21" s="149"/>
      <c r="AA21" s="149"/>
      <c r="AB21" s="149"/>
      <c r="AC21" s="149"/>
      <c r="AD21" s="149"/>
      <c r="AE21" s="149"/>
      <c r="AF21" s="149" t="s">
        <v>10</v>
      </c>
      <c r="AG21" s="149"/>
      <c r="AH21" s="149"/>
      <c r="AI21" s="149"/>
      <c r="AL21" s="43" t="s">
        <v>109</v>
      </c>
    </row>
    <row r="22" spans="3:70" ht="13.5" customHeight="1">
      <c r="C22" s="149"/>
      <c r="D22" s="149"/>
      <c r="E22" s="149"/>
      <c r="F22" s="149"/>
      <c r="G22" s="149"/>
      <c r="H22" s="149"/>
      <c r="I22" s="149"/>
      <c r="J22" s="149"/>
      <c r="K22" s="149"/>
      <c r="L22" s="149"/>
      <c r="M22" s="149"/>
      <c r="N22" s="149"/>
      <c r="O22" s="149"/>
      <c r="P22" s="149"/>
      <c r="Q22" s="149"/>
      <c r="R22" s="149"/>
      <c r="S22" s="149"/>
      <c r="T22" s="149"/>
      <c r="U22" s="149"/>
      <c r="V22" s="149"/>
      <c r="W22" s="149"/>
      <c r="X22" s="149" t="s">
        <v>2</v>
      </c>
      <c r="Y22" s="149"/>
      <c r="Z22" s="149"/>
      <c r="AA22" s="149"/>
      <c r="AB22" s="149"/>
      <c r="AC22" s="149"/>
      <c r="AD22" s="149"/>
      <c r="AE22" s="149"/>
      <c r="AF22" s="149"/>
      <c r="AG22" s="149"/>
      <c r="AH22" s="149"/>
      <c r="AI22" s="149"/>
      <c r="AL22" s="43" t="s">
        <v>110</v>
      </c>
    </row>
    <row r="23" spans="3:70" ht="13.5" customHeight="1">
      <c r="C23" s="149" t="s">
        <v>32</v>
      </c>
      <c r="D23" s="149"/>
      <c r="E23" s="149"/>
      <c r="F23" s="149"/>
      <c r="G23" s="149"/>
      <c r="H23" s="149"/>
      <c r="I23" s="149"/>
      <c r="J23" s="149"/>
      <c r="K23" s="149"/>
      <c r="L23" s="149"/>
      <c r="M23" s="149"/>
      <c r="N23" s="149"/>
      <c r="O23" s="149"/>
      <c r="P23" s="149"/>
      <c r="Q23" s="149"/>
      <c r="R23" s="149"/>
      <c r="S23" s="149"/>
      <c r="T23" s="149"/>
      <c r="U23" s="149"/>
      <c r="AL23" s="43" t="s">
        <v>111</v>
      </c>
    </row>
    <row r="24" spans="3:70" ht="13.5" customHeight="1">
      <c r="C24" s="211"/>
      <c r="D24" s="211"/>
      <c r="E24" s="211"/>
      <c r="F24" s="211"/>
      <c r="G24" s="211"/>
      <c r="H24" s="211"/>
      <c r="I24" s="211"/>
      <c r="J24" s="211"/>
      <c r="K24" s="211"/>
      <c r="L24" s="211"/>
      <c r="M24" s="211"/>
      <c r="N24" s="211"/>
      <c r="O24" s="211"/>
      <c r="P24" s="211"/>
      <c r="Q24" s="211"/>
      <c r="R24" s="211"/>
      <c r="S24" s="211"/>
      <c r="T24" s="211"/>
      <c r="U24" s="211"/>
      <c r="AL24" s="43" t="s">
        <v>112</v>
      </c>
    </row>
    <row r="25" spans="3:70" ht="13.5" customHeight="1">
      <c r="C25" s="256" t="s">
        <v>11</v>
      </c>
      <c r="D25" s="257"/>
      <c r="E25" s="257"/>
      <c r="F25" s="257"/>
      <c r="G25" s="257"/>
      <c r="H25" s="257"/>
      <c r="I25" s="257"/>
      <c r="J25" s="257"/>
      <c r="K25" s="258"/>
      <c r="L25" s="201"/>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3"/>
      <c r="AL25" s="43" t="s">
        <v>113</v>
      </c>
    </row>
    <row r="26" spans="3:70" ht="13.5" customHeight="1">
      <c r="C26" s="259"/>
      <c r="D26" s="260"/>
      <c r="E26" s="260"/>
      <c r="F26" s="260"/>
      <c r="G26" s="260"/>
      <c r="H26" s="260"/>
      <c r="I26" s="260"/>
      <c r="J26" s="260"/>
      <c r="K26" s="261"/>
      <c r="L26" s="204"/>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6"/>
      <c r="AL26" s="43" t="s">
        <v>114</v>
      </c>
    </row>
    <row r="27" spans="3:70" ht="13.5" customHeight="1">
      <c r="C27" s="104" t="s">
        <v>33</v>
      </c>
      <c r="D27" s="104"/>
      <c r="E27" s="127" t="s">
        <v>12</v>
      </c>
      <c r="F27" s="127"/>
      <c r="G27" s="127"/>
      <c r="H27" s="127"/>
      <c r="I27" s="127"/>
      <c r="J27" s="127"/>
      <c r="K27" s="127"/>
      <c r="L27" s="238"/>
      <c r="M27" s="239"/>
      <c r="N27" s="239"/>
      <c r="O27" s="239"/>
      <c r="P27" s="239"/>
      <c r="Q27" s="239"/>
      <c r="R27" s="271"/>
      <c r="S27" s="196" t="s">
        <v>34</v>
      </c>
      <c r="T27" s="262" t="s">
        <v>47</v>
      </c>
      <c r="U27" s="263"/>
      <c r="V27" s="263"/>
      <c r="W27" s="263"/>
      <c r="X27" s="263"/>
      <c r="Y27" s="263"/>
      <c r="Z27" s="263"/>
      <c r="AA27" s="264"/>
      <c r="AB27" s="170" t="str">
        <f>IF('（別紙１）原油換算シート【計画用】'!AD46="","",'（別紙１）原油換算シート【計画用】'!AD46)</f>
        <v/>
      </c>
      <c r="AC27" s="171"/>
      <c r="AD27" s="171"/>
      <c r="AE27" s="171"/>
      <c r="AF27" s="171"/>
      <c r="AG27" s="171"/>
      <c r="AH27" s="207" t="s">
        <v>37</v>
      </c>
      <c r="AI27" s="197"/>
      <c r="AL27" s="43" t="s">
        <v>115</v>
      </c>
    </row>
    <row r="28" spans="3:70" ht="13.5" customHeight="1">
      <c r="C28" s="104"/>
      <c r="D28" s="104"/>
      <c r="E28" s="127"/>
      <c r="F28" s="127"/>
      <c r="G28" s="127"/>
      <c r="H28" s="127"/>
      <c r="I28" s="127"/>
      <c r="J28" s="127"/>
      <c r="K28" s="127"/>
      <c r="L28" s="236"/>
      <c r="M28" s="272"/>
      <c r="N28" s="272"/>
      <c r="O28" s="272"/>
      <c r="P28" s="272"/>
      <c r="Q28" s="272"/>
      <c r="R28" s="273"/>
      <c r="S28" s="274"/>
      <c r="T28" s="265"/>
      <c r="U28" s="266"/>
      <c r="V28" s="266"/>
      <c r="W28" s="266"/>
      <c r="X28" s="266"/>
      <c r="Y28" s="266"/>
      <c r="Z28" s="266"/>
      <c r="AA28" s="267"/>
      <c r="AB28" s="172"/>
      <c r="AC28" s="173"/>
      <c r="AD28" s="173"/>
      <c r="AE28" s="173"/>
      <c r="AF28" s="173"/>
      <c r="AG28" s="173"/>
      <c r="AH28" s="198"/>
      <c r="AI28" s="200"/>
      <c r="AL28" s="43" t="s">
        <v>116</v>
      </c>
    </row>
    <row r="29" spans="3:70" ht="13.5" customHeight="1">
      <c r="C29" s="104"/>
      <c r="D29" s="104"/>
      <c r="E29" s="127" t="s">
        <v>13</v>
      </c>
      <c r="F29" s="127"/>
      <c r="G29" s="127"/>
      <c r="H29" s="127"/>
      <c r="I29" s="127"/>
      <c r="J29" s="127"/>
      <c r="K29" s="127"/>
      <c r="L29" s="238"/>
      <c r="M29" s="239"/>
      <c r="N29" s="239"/>
      <c r="O29" s="239"/>
      <c r="P29" s="239"/>
      <c r="Q29" s="239"/>
      <c r="R29" s="271"/>
      <c r="S29" s="196" t="s">
        <v>35</v>
      </c>
      <c r="T29" s="265"/>
      <c r="U29" s="266"/>
      <c r="V29" s="266"/>
      <c r="W29" s="266"/>
      <c r="X29" s="266"/>
      <c r="Y29" s="266"/>
      <c r="Z29" s="266"/>
      <c r="AA29" s="267"/>
      <c r="AB29" s="172"/>
      <c r="AC29" s="173"/>
      <c r="AD29" s="173"/>
      <c r="AE29" s="173"/>
      <c r="AF29" s="173"/>
      <c r="AG29" s="173"/>
      <c r="AH29" s="198"/>
      <c r="AI29" s="200"/>
      <c r="AL29" s="43" t="s">
        <v>117</v>
      </c>
    </row>
    <row r="30" spans="3:70" ht="13.5" customHeight="1">
      <c r="C30" s="104"/>
      <c r="D30" s="104"/>
      <c r="E30" s="127"/>
      <c r="F30" s="127"/>
      <c r="G30" s="127"/>
      <c r="H30" s="127"/>
      <c r="I30" s="127"/>
      <c r="J30" s="127"/>
      <c r="K30" s="127"/>
      <c r="L30" s="236"/>
      <c r="M30" s="272"/>
      <c r="N30" s="272"/>
      <c r="O30" s="272"/>
      <c r="P30" s="272"/>
      <c r="Q30" s="272"/>
      <c r="R30" s="273"/>
      <c r="S30" s="274"/>
      <c r="T30" s="268"/>
      <c r="U30" s="269"/>
      <c r="V30" s="269"/>
      <c r="W30" s="269"/>
      <c r="X30" s="269"/>
      <c r="Y30" s="269"/>
      <c r="Z30" s="269"/>
      <c r="AA30" s="270"/>
      <c r="AB30" s="174"/>
      <c r="AC30" s="175"/>
      <c r="AD30" s="175"/>
      <c r="AE30" s="175"/>
      <c r="AF30" s="175"/>
      <c r="AG30" s="175"/>
      <c r="AH30" s="208"/>
      <c r="AI30" s="209"/>
      <c r="AL30" s="43" t="s">
        <v>118</v>
      </c>
    </row>
    <row r="31" spans="3:70" ht="13.5" customHeight="1">
      <c r="C31" s="104"/>
      <c r="D31" s="104"/>
      <c r="E31" s="127" t="s">
        <v>14</v>
      </c>
      <c r="F31" s="127"/>
      <c r="G31" s="127"/>
      <c r="H31" s="127"/>
      <c r="I31" s="127"/>
      <c r="J31" s="127"/>
      <c r="K31" s="127"/>
      <c r="L31" s="238"/>
      <c r="M31" s="239"/>
      <c r="N31" s="239"/>
      <c r="O31" s="239"/>
      <c r="P31" s="239"/>
      <c r="Q31" s="195" t="s">
        <v>36</v>
      </c>
      <c r="R31" s="196"/>
      <c r="S31" s="197"/>
      <c r="T31" s="167" t="s">
        <v>15</v>
      </c>
      <c r="U31" s="167"/>
      <c r="V31" s="167"/>
      <c r="W31" s="167"/>
      <c r="X31" s="167"/>
      <c r="Y31" s="167"/>
      <c r="Z31" s="167"/>
      <c r="AA31" s="167"/>
      <c r="AB31" s="235"/>
      <c r="AC31" s="235"/>
      <c r="AD31" s="235"/>
      <c r="AE31" s="235"/>
      <c r="AF31" s="235"/>
      <c r="AG31" s="236"/>
      <c r="AH31" s="166" t="s">
        <v>38</v>
      </c>
      <c r="AI31" s="167"/>
      <c r="AL31" s="43" t="s">
        <v>119</v>
      </c>
    </row>
    <row r="32" spans="3:70" ht="13.5" customHeight="1">
      <c r="C32" s="104"/>
      <c r="D32" s="104"/>
      <c r="E32" s="150"/>
      <c r="F32" s="150"/>
      <c r="G32" s="150"/>
      <c r="H32" s="150"/>
      <c r="I32" s="150"/>
      <c r="J32" s="150"/>
      <c r="K32" s="150"/>
      <c r="L32" s="240"/>
      <c r="M32" s="241"/>
      <c r="N32" s="241"/>
      <c r="O32" s="241"/>
      <c r="P32" s="241"/>
      <c r="Q32" s="198"/>
      <c r="R32" s="199"/>
      <c r="S32" s="200"/>
      <c r="T32" s="169"/>
      <c r="U32" s="169"/>
      <c r="V32" s="169"/>
      <c r="W32" s="169"/>
      <c r="X32" s="169"/>
      <c r="Y32" s="169"/>
      <c r="Z32" s="169"/>
      <c r="AA32" s="169"/>
      <c r="AB32" s="237"/>
      <c r="AC32" s="237"/>
      <c r="AD32" s="237"/>
      <c r="AE32" s="237"/>
      <c r="AF32" s="237"/>
      <c r="AG32" s="238"/>
      <c r="AH32" s="168"/>
      <c r="AI32" s="169"/>
      <c r="AL32" s="43" t="s">
        <v>120</v>
      </c>
      <c r="BP32" s="42"/>
    </row>
    <row r="33" spans="3:74" ht="13.5" customHeight="1">
      <c r="C33" s="104"/>
      <c r="D33" s="276"/>
      <c r="E33" s="151" t="s">
        <v>218</v>
      </c>
      <c r="F33" s="152"/>
      <c r="G33" s="152"/>
      <c r="H33" s="152"/>
      <c r="I33" s="152"/>
      <c r="J33" s="152"/>
      <c r="K33" s="153"/>
      <c r="L33" s="176" t="s">
        <v>458</v>
      </c>
      <c r="M33" s="177"/>
      <c r="N33" s="177"/>
      <c r="O33" s="177"/>
      <c r="P33" s="177"/>
      <c r="Q33" s="178"/>
      <c r="R33" s="176" t="s">
        <v>72</v>
      </c>
      <c r="S33" s="179"/>
      <c r="T33" s="179"/>
      <c r="U33" s="179"/>
      <c r="V33" s="179"/>
      <c r="W33" s="180"/>
      <c r="X33" s="176" t="s">
        <v>491</v>
      </c>
      <c r="Y33" s="179"/>
      <c r="Z33" s="179"/>
      <c r="AA33" s="179"/>
      <c r="AB33" s="179"/>
      <c r="AC33" s="180"/>
      <c r="AD33" s="176" t="s">
        <v>45</v>
      </c>
      <c r="AE33" s="179"/>
      <c r="AF33" s="179"/>
      <c r="AG33" s="179"/>
      <c r="AH33" s="179"/>
      <c r="AI33" s="180"/>
      <c r="AL33" s="43" t="s">
        <v>121</v>
      </c>
    </row>
    <row r="34" spans="3:74" ht="13.5" customHeight="1">
      <c r="C34" s="104"/>
      <c r="D34" s="276"/>
      <c r="E34" s="154"/>
      <c r="F34" s="155"/>
      <c r="G34" s="155"/>
      <c r="H34" s="155"/>
      <c r="I34" s="155"/>
      <c r="J34" s="155"/>
      <c r="K34" s="156"/>
      <c r="L34" s="252" t="str">
        <f>IF('（別紙２）二酸化炭素排出量計算シート【計画用】'!AC53="","",'（別紙２）二酸化炭素排出量計算シート【計画用】'!AC53)</f>
        <v/>
      </c>
      <c r="M34" s="253"/>
      <c r="N34" s="253"/>
      <c r="O34" s="253"/>
      <c r="P34" s="181" t="s">
        <v>477</v>
      </c>
      <c r="Q34" s="182"/>
      <c r="R34" s="191" t="str">
        <f>IF('（別紙２）二酸化炭素排出量計算シート【計画用】'!AA77="","",'（別紙２）二酸化炭素排出量計算シート【計画用】'!AA77)</f>
        <v/>
      </c>
      <c r="S34" s="192"/>
      <c r="T34" s="192"/>
      <c r="U34" s="192"/>
      <c r="V34" s="181" t="s">
        <v>477</v>
      </c>
      <c r="W34" s="182"/>
      <c r="X34" s="191" t="str">
        <f>IF('（別紙２）二酸化炭素排出量計算シート【計画用】'!AA79="","",'（別紙２）二酸化炭素排出量計算シート【計画用】'!AA79)</f>
        <v/>
      </c>
      <c r="Y34" s="192"/>
      <c r="Z34" s="192"/>
      <c r="AA34" s="192"/>
      <c r="AB34" s="181" t="s">
        <v>477</v>
      </c>
      <c r="AC34" s="182"/>
      <c r="AD34" s="191" t="str">
        <f>IF('（別紙２）二酸化炭素排出量計算シート【計画用】'!AA106="","",'（別紙２）二酸化炭素排出量計算シート【計画用】'!AA106)</f>
        <v/>
      </c>
      <c r="AE34" s="192"/>
      <c r="AF34" s="192"/>
      <c r="AG34" s="192"/>
      <c r="AH34" s="181" t="s">
        <v>477</v>
      </c>
      <c r="AI34" s="182"/>
      <c r="AL34" s="43" t="s">
        <v>122</v>
      </c>
      <c r="BV34" s="42"/>
    </row>
    <row r="35" spans="3:74" ht="13.5" customHeight="1">
      <c r="C35" s="104"/>
      <c r="D35" s="276"/>
      <c r="E35" s="154"/>
      <c r="F35" s="155"/>
      <c r="G35" s="155"/>
      <c r="H35" s="155"/>
      <c r="I35" s="155"/>
      <c r="J35" s="155"/>
      <c r="K35" s="156"/>
      <c r="L35" s="254"/>
      <c r="M35" s="255"/>
      <c r="N35" s="255"/>
      <c r="O35" s="255"/>
      <c r="P35" s="183"/>
      <c r="Q35" s="184"/>
      <c r="R35" s="193"/>
      <c r="S35" s="194"/>
      <c r="T35" s="194"/>
      <c r="U35" s="194"/>
      <c r="V35" s="183"/>
      <c r="W35" s="184"/>
      <c r="X35" s="193"/>
      <c r="Y35" s="194"/>
      <c r="Z35" s="194"/>
      <c r="AA35" s="194"/>
      <c r="AB35" s="183"/>
      <c r="AC35" s="184"/>
      <c r="AD35" s="193"/>
      <c r="AE35" s="194"/>
      <c r="AF35" s="194"/>
      <c r="AG35" s="194"/>
      <c r="AH35" s="183"/>
      <c r="AI35" s="184"/>
      <c r="AL35" s="43" t="s">
        <v>123</v>
      </c>
    </row>
    <row r="36" spans="3:74" ht="13.5" customHeight="1">
      <c r="C36" s="104"/>
      <c r="D36" s="276"/>
      <c r="E36" s="154"/>
      <c r="F36" s="155"/>
      <c r="G36" s="155"/>
      <c r="H36" s="155"/>
      <c r="I36" s="155"/>
      <c r="J36" s="155"/>
      <c r="K36" s="156"/>
      <c r="L36" s="277" t="s">
        <v>457</v>
      </c>
      <c r="M36" s="278"/>
      <c r="N36" s="278"/>
      <c r="O36" s="278"/>
      <c r="P36" s="278"/>
      <c r="Q36" s="279"/>
      <c r="R36" s="176" t="s">
        <v>46</v>
      </c>
      <c r="S36" s="179"/>
      <c r="T36" s="179"/>
      <c r="U36" s="179"/>
      <c r="V36" s="179"/>
      <c r="W36" s="180"/>
      <c r="X36" s="176" t="s">
        <v>454</v>
      </c>
      <c r="Y36" s="179"/>
      <c r="Z36" s="179"/>
      <c r="AA36" s="179"/>
      <c r="AB36" s="179"/>
      <c r="AC36" s="180"/>
      <c r="AD36" s="176" t="s">
        <v>452</v>
      </c>
      <c r="AE36" s="179"/>
      <c r="AF36" s="179"/>
      <c r="AG36" s="179"/>
      <c r="AH36" s="179"/>
      <c r="AI36" s="180"/>
      <c r="AL36" s="43" t="s">
        <v>124</v>
      </c>
    </row>
    <row r="37" spans="3:74" ht="13.5" customHeight="1">
      <c r="C37" s="104"/>
      <c r="D37" s="276"/>
      <c r="E37" s="154"/>
      <c r="F37" s="155"/>
      <c r="G37" s="155"/>
      <c r="H37" s="155"/>
      <c r="I37" s="155"/>
      <c r="J37" s="155"/>
      <c r="K37" s="156"/>
      <c r="L37" s="191" t="str">
        <f>IF('（別紙２）二酸化炭素排出量計算シート【計画用】'!AA75="","",'（別紙２）二酸化炭素排出量計算シート【計画用】'!AA75)</f>
        <v/>
      </c>
      <c r="M37" s="192"/>
      <c r="N37" s="192"/>
      <c r="O37" s="192"/>
      <c r="P37" s="181" t="s">
        <v>477</v>
      </c>
      <c r="Q37" s="182"/>
      <c r="R37" s="191" t="str">
        <f>IF('（別紙２）二酸化炭素排出量計算シート【計画用】'!AA117="","",'（別紙２）二酸化炭素排出量計算シート【計画用】'!AA117)</f>
        <v/>
      </c>
      <c r="S37" s="192"/>
      <c r="T37" s="192"/>
      <c r="U37" s="192"/>
      <c r="V37" s="181" t="s">
        <v>477</v>
      </c>
      <c r="W37" s="182"/>
      <c r="X37" s="191" t="str">
        <f>IF('（別紙２）二酸化炭素排出量計算シート【計画用】'!AA119="","",'（別紙２）二酸化炭素排出量計算シート【計画用】'!AA119)</f>
        <v/>
      </c>
      <c r="Y37" s="192"/>
      <c r="Z37" s="192"/>
      <c r="AA37" s="192"/>
      <c r="AB37" s="181" t="s">
        <v>477</v>
      </c>
      <c r="AC37" s="182"/>
      <c r="AD37" s="191" t="str">
        <f>IF('（別紙２）二酸化炭素排出量計算シート【計画用】'!AA121="","",'（別紙２）二酸化炭素排出量計算シート【計画用】'!AA121)</f>
        <v/>
      </c>
      <c r="AE37" s="192"/>
      <c r="AF37" s="192"/>
      <c r="AG37" s="192"/>
      <c r="AH37" s="181" t="s">
        <v>477</v>
      </c>
      <c r="AI37" s="182"/>
      <c r="AL37" s="43" t="s">
        <v>125</v>
      </c>
      <c r="BJ37" s="30"/>
      <c r="BK37" s="30"/>
    </row>
    <row r="38" spans="3:74" ht="13.5" customHeight="1" thickBot="1">
      <c r="C38" s="104"/>
      <c r="D38" s="276"/>
      <c r="E38" s="157"/>
      <c r="F38" s="158"/>
      <c r="G38" s="158"/>
      <c r="H38" s="158"/>
      <c r="I38" s="158"/>
      <c r="J38" s="158"/>
      <c r="K38" s="159"/>
      <c r="L38" s="193"/>
      <c r="M38" s="194"/>
      <c r="N38" s="194"/>
      <c r="O38" s="194"/>
      <c r="P38" s="183"/>
      <c r="Q38" s="184"/>
      <c r="R38" s="193"/>
      <c r="S38" s="194"/>
      <c r="T38" s="194"/>
      <c r="U38" s="194"/>
      <c r="V38" s="183"/>
      <c r="W38" s="184"/>
      <c r="X38" s="193"/>
      <c r="Y38" s="194"/>
      <c r="Z38" s="194"/>
      <c r="AA38" s="194"/>
      <c r="AB38" s="183"/>
      <c r="AC38" s="184"/>
      <c r="AD38" s="193"/>
      <c r="AE38" s="194"/>
      <c r="AF38" s="194"/>
      <c r="AG38" s="194"/>
      <c r="AH38" s="183"/>
      <c r="AI38" s="184"/>
      <c r="AL38" s="43" t="s">
        <v>126</v>
      </c>
      <c r="BJ38" s="30"/>
      <c r="BK38" s="30"/>
    </row>
    <row r="39" spans="3:74" ht="13.5" customHeight="1">
      <c r="C39" s="127" t="s">
        <v>16</v>
      </c>
      <c r="D39" s="127"/>
      <c r="E39" s="247"/>
      <c r="F39" s="247"/>
      <c r="G39" s="247"/>
      <c r="H39" s="247"/>
      <c r="I39" s="247"/>
      <c r="J39" s="247"/>
      <c r="K39" s="247"/>
      <c r="L39" s="247"/>
      <c r="M39" s="247"/>
      <c r="N39" s="109" t="s">
        <v>17</v>
      </c>
      <c r="O39" s="110"/>
      <c r="P39" s="110"/>
      <c r="Q39" s="110"/>
      <c r="R39" s="110"/>
      <c r="S39" s="110"/>
      <c r="T39" s="110"/>
      <c r="U39" s="110"/>
      <c r="V39" s="110"/>
      <c r="W39" s="110"/>
      <c r="X39" s="110"/>
      <c r="Y39" s="110"/>
      <c r="Z39" s="110"/>
      <c r="AA39" s="110"/>
      <c r="AB39" s="243" t="s">
        <v>41</v>
      </c>
      <c r="AC39" s="118"/>
      <c r="AD39" s="118"/>
      <c r="AE39" s="118"/>
      <c r="AF39" s="118"/>
      <c r="AG39" s="118"/>
      <c r="AH39" s="118"/>
      <c r="AI39" s="244"/>
      <c r="AK39" s="46"/>
      <c r="AL39" s="43" t="s">
        <v>127</v>
      </c>
      <c r="BB39" s="101" t="s">
        <v>297</v>
      </c>
      <c r="BC39" s="102"/>
      <c r="BD39" s="102"/>
      <c r="BE39" s="102"/>
      <c r="BF39" s="102"/>
      <c r="BG39" s="102"/>
      <c r="BH39" s="102"/>
      <c r="BI39" s="103"/>
      <c r="BJ39" s="30"/>
      <c r="BK39" s="30"/>
    </row>
    <row r="40" spans="3:74" ht="13.5" customHeight="1" thickBot="1">
      <c r="C40" s="127"/>
      <c r="D40" s="127"/>
      <c r="E40" s="127"/>
      <c r="F40" s="127"/>
      <c r="G40" s="127"/>
      <c r="H40" s="127"/>
      <c r="I40" s="127"/>
      <c r="J40" s="127"/>
      <c r="K40" s="127"/>
      <c r="L40" s="127"/>
      <c r="M40" s="127"/>
      <c r="N40" s="112"/>
      <c r="O40" s="113"/>
      <c r="P40" s="113"/>
      <c r="Q40" s="113"/>
      <c r="R40" s="113"/>
      <c r="S40" s="113"/>
      <c r="T40" s="113"/>
      <c r="U40" s="113"/>
      <c r="V40" s="113"/>
      <c r="W40" s="113"/>
      <c r="X40" s="113"/>
      <c r="Y40" s="113"/>
      <c r="Z40" s="113"/>
      <c r="AA40" s="113"/>
      <c r="AB40" s="245"/>
      <c r="AC40" s="120"/>
      <c r="AD40" s="120"/>
      <c r="AE40" s="120"/>
      <c r="AF40" s="120"/>
      <c r="AG40" s="120"/>
      <c r="AH40" s="120"/>
      <c r="AI40" s="246"/>
      <c r="AL40" s="43" t="s">
        <v>128</v>
      </c>
      <c r="BB40" s="87" t="s">
        <v>298</v>
      </c>
      <c r="BC40" s="88"/>
      <c r="BD40" s="88"/>
      <c r="BE40" s="38" t="b">
        <v>0</v>
      </c>
      <c r="BF40" s="88" t="s">
        <v>299</v>
      </c>
      <c r="BG40" s="88"/>
      <c r="BH40" s="88"/>
      <c r="BI40" s="39" t="b">
        <v>0</v>
      </c>
      <c r="BJ40" s="30"/>
      <c r="BK40" s="30"/>
    </row>
    <row r="41" spans="3:74" ht="13.5" customHeight="1">
      <c r="C41" s="127"/>
      <c r="D41" s="127"/>
      <c r="E41" s="127"/>
      <c r="F41" s="127"/>
      <c r="G41" s="127"/>
      <c r="H41" s="127"/>
      <c r="I41" s="127"/>
      <c r="J41" s="127"/>
      <c r="K41" s="127"/>
      <c r="L41" s="127"/>
      <c r="M41" s="127"/>
      <c r="N41" s="146" t="s">
        <v>18</v>
      </c>
      <c r="O41" s="123"/>
      <c r="P41" s="123"/>
      <c r="Q41" s="123"/>
      <c r="R41" s="123"/>
      <c r="S41" s="123"/>
      <c r="T41" s="123"/>
      <c r="U41" s="123"/>
      <c r="V41" s="123"/>
      <c r="W41" s="123"/>
      <c r="X41" s="123"/>
      <c r="Y41" s="123"/>
      <c r="Z41" s="123"/>
      <c r="AA41" s="123"/>
      <c r="AB41" s="243" t="s">
        <v>40</v>
      </c>
      <c r="AC41" s="118"/>
      <c r="AD41" s="118"/>
      <c r="AE41" s="118"/>
      <c r="AF41" s="118"/>
      <c r="AG41" s="118"/>
      <c r="AH41" s="118"/>
      <c r="AI41" s="244"/>
      <c r="AL41" s="43" t="s">
        <v>129</v>
      </c>
      <c r="BB41" s="89" t="s">
        <v>300</v>
      </c>
      <c r="BC41" s="90"/>
      <c r="BD41" s="90"/>
      <c r="BE41" s="90"/>
      <c r="BF41" s="90"/>
      <c r="BG41" s="90"/>
      <c r="BH41" s="90"/>
      <c r="BI41" s="91"/>
      <c r="BJ41" s="30"/>
      <c r="BK41" s="30"/>
    </row>
    <row r="42" spans="3:74" ht="13.5" customHeight="1" thickBot="1">
      <c r="C42" s="127"/>
      <c r="D42" s="127"/>
      <c r="E42" s="127"/>
      <c r="F42" s="127"/>
      <c r="G42" s="127"/>
      <c r="H42" s="127"/>
      <c r="I42" s="127"/>
      <c r="J42" s="127"/>
      <c r="K42" s="127"/>
      <c r="L42" s="127"/>
      <c r="M42" s="127"/>
      <c r="N42" s="109"/>
      <c r="O42" s="110"/>
      <c r="P42" s="110"/>
      <c r="Q42" s="110"/>
      <c r="R42" s="110"/>
      <c r="S42" s="110"/>
      <c r="T42" s="110"/>
      <c r="U42" s="110"/>
      <c r="V42" s="110"/>
      <c r="W42" s="110"/>
      <c r="X42" s="110"/>
      <c r="Y42" s="110"/>
      <c r="Z42" s="110"/>
      <c r="AA42" s="110"/>
      <c r="AB42" s="245"/>
      <c r="AC42" s="120"/>
      <c r="AD42" s="120"/>
      <c r="AE42" s="120"/>
      <c r="AF42" s="120"/>
      <c r="AG42" s="120"/>
      <c r="AH42" s="120"/>
      <c r="AI42" s="246"/>
      <c r="AL42" s="43" t="s">
        <v>130</v>
      </c>
      <c r="BB42" s="108" t="s">
        <v>298</v>
      </c>
      <c r="BC42" s="92"/>
      <c r="BD42" s="92"/>
      <c r="BE42" s="40" t="b">
        <v>0</v>
      </c>
      <c r="BF42" s="92" t="s">
        <v>299</v>
      </c>
      <c r="BG42" s="92"/>
      <c r="BH42" s="92"/>
      <c r="BI42" s="41" t="b">
        <v>0</v>
      </c>
      <c r="BJ42" s="30"/>
      <c r="BK42" s="30"/>
      <c r="BV42" s="42"/>
    </row>
    <row r="43" spans="3:74" ht="16.5" customHeight="1">
      <c r="C43" s="127" t="s">
        <v>19</v>
      </c>
      <c r="D43" s="127"/>
      <c r="E43" s="127"/>
      <c r="F43" s="127"/>
      <c r="G43" s="127"/>
      <c r="H43" s="127"/>
      <c r="I43" s="127"/>
      <c r="J43" s="127"/>
      <c r="K43" s="127"/>
      <c r="L43" s="127"/>
      <c r="M43" s="127"/>
      <c r="N43" s="146" t="s">
        <v>20</v>
      </c>
      <c r="O43" s="123"/>
      <c r="P43" s="123"/>
      <c r="Q43" s="123"/>
      <c r="R43" s="123"/>
      <c r="S43" s="123"/>
      <c r="T43" s="123"/>
      <c r="U43" s="232"/>
      <c r="V43" s="233"/>
      <c r="W43" s="233"/>
      <c r="X43" s="233"/>
      <c r="Y43" s="233"/>
      <c r="Z43" s="233"/>
      <c r="AA43" s="233"/>
      <c r="AB43" s="233"/>
      <c r="AC43" s="233"/>
      <c r="AD43" s="233"/>
      <c r="AE43" s="233"/>
      <c r="AF43" s="233"/>
      <c r="AG43" s="233"/>
      <c r="AH43" s="233"/>
      <c r="AI43" s="234"/>
      <c r="AJ43" s="30"/>
      <c r="AL43" s="43" t="s">
        <v>131</v>
      </c>
      <c r="BJ43" s="30"/>
      <c r="BK43" s="30"/>
    </row>
    <row r="44" spans="3:74" ht="16.5" customHeight="1">
      <c r="C44" s="127"/>
      <c r="D44" s="127"/>
      <c r="E44" s="127"/>
      <c r="F44" s="127"/>
      <c r="G44" s="127"/>
      <c r="H44" s="127"/>
      <c r="I44" s="127"/>
      <c r="J44" s="127"/>
      <c r="K44" s="127"/>
      <c r="L44" s="127"/>
      <c r="M44" s="127"/>
      <c r="N44" s="109" t="s">
        <v>21</v>
      </c>
      <c r="O44" s="110"/>
      <c r="P44" s="110"/>
      <c r="Q44" s="110"/>
      <c r="R44" s="110"/>
      <c r="S44" s="110"/>
      <c r="T44" s="110"/>
      <c r="U44" s="131"/>
      <c r="V44" s="132"/>
      <c r="W44" s="132"/>
      <c r="X44" s="132"/>
      <c r="Y44" s="132"/>
      <c r="Z44" s="132"/>
      <c r="AA44" s="132"/>
      <c r="AB44" s="132"/>
      <c r="AC44" s="132"/>
      <c r="AD44" s="132"/>
      <c r="AE44" s="132"/>
      <c r="AF44" s="132"/>
      <c r="AG44" s="132"/>
      <c r="AH44" s="132"/>
      <c r="AI44" s="133"/>
      <c r="AJ44" s="30"/>
      <c r="AL44" s="43" t="s">
        <v>500</v>
      </c>
    </row>
    <row r="45" spans="3:74" ht="16.5" customHeight="1">
      <c r="C45" s="127"/>
      <c r="D45" s="127"/>
      <c r="E45" s="127"/>
      <c r="F45" s="127"/>
      <c r="G45" s="127"/>
      <c r="H45" s="127"/>
      <c r="I45" s="127"/>
      <c r="J45" s="127"/>
      <c r="K45" s="127"/>
      <c r="L45" s="127"/>
      <c r="M45" s="127"/>
      <c r="N45" s="109" t="s">
        <v>22</v>
      </c>
      <c r="O45" s="110"/>
      <c r="P45" s="110"/>
      <c r="Q45" s="110"/>
      <c r="R45" s="110"/>
      <c r="S45" s="110"/>
      <c r="T45" s="110"/>
      <c r="U45" s="137"/>
      <c r="V45" s="138"/>
      <c r="W45" s="138"/>
      <c r="X45" s="138"/>
      <c r="Y45" s="138"/>
      <c r="Z45" s="138"/>
      <c r="AA45" s="138"/>
      <c r="AB45" s="139"/>
      <c r="AC45" s="138"/>
      <c r="AD45" s="138"/>
      <c r="AE45" s="138"/>
      <c r="AF45" s="138"/>
      <c r="AG45" s="138"/>
      <c r="AH45" s="138"/>
      <c r="AI45" s="147"/>
      <c r="AJ45" s="30"/>
      <c r="AL45" s="47" t="s">
        <v>501</v>
      </c>
      <c r="AM45" s="47"/>
    </row>
    <row r="46" spans="3:74" ht="16.5" customHeight="1">
      <c r="C46" s="127"/>
      <c r="D46" s="127"/>
      <c r="E46" s="127"/>
      <c r="F46" s="127"/>
      <c r="G46" s="127"/>
      <c r="H46" s="127"/>
      <c r="I46" s="127"/>
      <c r="J46" s="127"/>
      <c r="K46" s="127"/>
      <c r="L46" s="127"/>
      <c r="M46" s="127"/>
      <c r="N46" s="115" t="s">
        <v>23</v>
      </c>
      <c r="O46" s="116"/>
      <c r="P46" s="116"/>
      <c r="Q46" s="116"/>
      <c r="R46" s="116"/>
      <c r="S46" s="116"/>
      <c r="T46" s="116"/>
      <c r="U46" s="134"/>
      <c r="V46" s="135"/>
      <c r="W46" s="135"/>
      <c r="X46" s="135"/>
      <c r="Y46" s="135"/>
      <c r="Z46" s="135"/>
      <c r="AA46" s="135"/>
      <c r="AB46" s="135"/>
      <c r="AC46" s="135"/>
      <c r="AD46" s="135"/>
      <c r="AE46" s="135"/>
      <c r="AF46" s="135"/>
      <c r="AG46" s="135"/>
      <c r="AH46" s="135"/>
      <c r="AI46" s="136"/>
      <c r="AJ46" s="30"/>
      <c r="AL46" s="43" t="s">
        <v>132</v>
      </c>
    </row>
    <row r="47" spans="3:74" ht="13.5" customHeight="1">
      <c r="C47" s="127" t="s">
        <v>24</v>
      </c>
      <c r="D47" s="127"/>
      <c r="E47" s="127"/>
      <c r="F47" s="127"/>
      <c r="G47" s="127"/>
      <c r="H47" s="127"/>
      <c r="I47" s="127"/>
      <c r="J47" s="127"/>
      <c r="K47" s="127"/>
      <c r="L47" s="127"/>
      <c r="M47" s="128"/>
      <c r="N47" s="140">
        <v>2024</v>
      </c>
      <c r="O47" s="141"/>
      <c r="P47" s="141"/>
      <c r="Q47" s="98"/>
      <c r="R47" s="82" t="s">
        <v>4</v>
      </c>
      <c r="S47" s="97">
        <v>4</v>
      </c>
      <c r="T47" s="98"/>
      <c r="U47" s="82" t="s">
        <v>5</v>
      </c>
      <c r="V47" s="97">
        <v>1</v>
      </c>
      <c r="W47" s="98"/>
      <c r="X47" s="81" t="s">
        <v>492</v>
      </c>
      <c r="Y47" s="82"/>
      <c r="Z47" s="83"/>
      <c r="AA47" s="97">
        <v>2027</v>
      </c>
      <c r="AB47" s="98"/>
      <c r="AC47" s="82" t="s">
        <v>4</v>
      </c>
      <c r="AD47" s="97">
        <v>3</v>
      </c>
      <c r="AE47" s="98"/>
      <c r="AF47" s="82" t="s">
        <v>5</v>
      </c>
      <c r="AG47" s="97">
        <v>31</v>
      </c>
      <c r="AH47" s="98"/>
      <c r="AI47" s="129" t="s">
        <v>6</v>
      </c>
      <c r="AL47" s="43" t="s">
        <v>502</v>
      </c>
    </row>
    <row r="48" spans="3:74" ht="13.5" customHeight="1">
      <c r="C48" s="127"/>
      <c r="D48" s="127"/>
      <c r="E48" s="127"/>
      <c r="F48" s="127"/>
      <c r="G48" s="127"/>
      <c r="H48" s="127"/>
      <c r="I48" s="127"/>
      <c r="J48" s="127"/>
      <c r="K48" s="127"/>
      <c r="L48" s="127"/>
      <c r="M48" s="128"/>
      <c r="N48" s="142"/>
      <c r="O48" s="143"/>
      <c r="P48" s="143"/>
      <c r="Q48" s="100"/>
      <c r="R48" s="85"/>
      <c r="S48" s="99"/>
      <c r="T48" s="100"/>
      <c r="U48" s="85"/>
      <c r="V48" s="99"/>
      <c r="W48" s="100"/>
      <c r="X48" s="84"/>
      <c r="Y48" s="85"/>
      <c r="Z48" s="86"/>
      <c r="AA48" s="99"/>
      <c r="AB48" s="100"/>
      <c r="AC48" s="85"/>
      <c r="AD48" s="99"/>
      <c r="AE48" s="100"/>
      <c r="AF48" s="85"/>
      <c r="AG48" s="99"/>
      <c r="AH48" s="100"/>
      <c r="AI48" s="130"/>
      <c r="AL48" s="43" t="s">
        <v>133</v>
      </c>
      <c r="BQ48" s="42"/>
    </row>
    <row r="49" spans="3:38" ht="13.5" customHeight="1">
      <c r="C49" s="185" t="s">
        <v>1</v>
      </c>
      <c r="D49" s="186"/>
      <c r="E49" s="186"/>
      <c r="F49" s="186"/>
      <c r="G49" s="186"/>
      <c r="H49" s="186"/>
      <c r="I49" s="186"/>
      <c r="J49" s="123" t="s">
        <v>25</v>
      </c>
      <c r="K49" s="123"/>
      <c r="L49" s="123"/>
      <c r="M49" s="124"/>
      <c r="N49" s="109" t="s">
        <v>26</v>
      </c>
      <c r="O49" s="110"/>
      <c r="P49" s="110"/>
      <c r="Q49" s="110"/>
      <c r="R49" s="110"/>
      <c r="S49" s="110"/>
      <c r="T49" s="110"/>
      <c r="U49" s="110"/>
      <c r="V49" s="110"/>
      <c r="W49" s="110"/>
      <c r="X49" s="110"/>
      <c r="Y49" s="110"/>
      <c r="Z49" s="110"/>
      <c r="AA49" s="110"/>
      <c r="AB49" s="110"/>
      <c r="AC49" s="110"/>
      <c r="AD49" s="110"/>
      <c r="AE49" s="110"/>
      <c r="AF49" s="110"/>
      <c r="AG49" s="110"/>
      <c r="AH49" s="110"/>
      <c r="AI49" s="111"/>
      <c r="AL49" s="43" t="s">
        <v>134</v>
      </c>
    </row>
    <row r="50" spans="3:38" ht="13.5" customHeight="1">
      <c r="C50" s="125" t="s">
        <v>2</v>
      </c>
      <c r="D50" s="126"/>
      <c r="E50" s="126"/>
      <c r="F50" s="126"/>
      <c r="G50" s="126"/>
      <c r="H50" s="126"/>
      <c r="I50" s="126"/>
      <c r="J50" s="113"/>
      <c r="K50" s="113"/>
      <c r="L50" s="113"/>
      <c r="M50" s="114"/>
      <c r="N50" s="112"/>
      <c r="O50" s="113"/>
      <c r="P50" s="113"/>
      <c r="Q50" s="113"/>
      <c r="R50" s="113"/>
      <c r="S50" s="113"/>
      <c r="T50" s="113"/>
      <c r="U50" s="113"/>
      <c r="V50" s="113"/>
      <c r="W50" s="113"/>
      <c r="X50" s="113"/>
      <c r="Y50" s="113"/>
      <c r="Z50" s="113"/>
      <c r="AA50" s="113"/>
      <c r="AB50" s="113"/>
      <c r="AC50" s="113"/>
      <c r="AD50" s="113"/>
      <c r="AE50" s="113"/>
      <c r="AF50" s="113"/>
      <c r="AG50" s="113"/>
      <c r="AH50" s="113"/>
      <c r="AI50" s="114"/>
      <c r="AL50" s="43" t="s">
        <v>135</v>
      </c>
    </row>
    <row r="51" spans="3:38" ht="13.5" customHeight="1">
      <c r="C51" s="104" t="s">
        <v>31</v>
      </c>
      <c r="D51" s="104"/>
      <c r="E51" s="105" t="s">
        <v>335</v>
      </c>
      <c r="F51" s="106"/>
      <c r="G51" s="106"/>
      <c r="H51" s="106"/>
      <c r="I51" s="106"/>
      <c r="J51" s="106"/>
      <c r="K51" s="106"/>
      <c r="L51" s="106"/>
      <c r="M51" s="107"/>
      <c r="N51" s="117" t="s">
        <v>42</v>
      </c>
      <c r="O51" s="118"/>
      <c r="P51" s="118"/>
      <c r="Q51" s="118"/>
      <c r="R51" s="118"/>
      <c r="S51" s="118"/>
      <c r="T51" s="121"/>
      <c r="U51" s="121"/>
      <c r="V51" s="121"/>
      <c r="W51" s="121"/>
      <c r="X51" s="121"/>
      <c r="Y51" s="121"/>
      <c r="Z51" s="121"/>
      <c r="AA51" s="121"/>
      <c r="AB51" s="121"/>
      <c r="AC51" s="121"/>
      <c r="AD51" s="121"/>
      <c r="AE51" s="121"/>
      <c r="AF51" s="118" t="s">
        <v>43</v>
      </c>
      <c r="AG51" s="187" t="s">
        <v>44</v>
      </c>
      <c r="AH51" s="187"/>
      <c r="AI51" s="188"/>
      <c r="AL51" s="43" t="s">
        <v>136</v>
      </c>
    </row>
    <row r="52" spans="3:38" ht="13.5" customHeight="1">
      <c r="C52" s="104"/>
      <c r="D52" s="104"/>
      <c r="E52" s="94" t="s">
        <v>336</v>
      </c>
      <c r="F52" s="95"/>
      <c r="G52" s="95"/>
      <c r="H52" s="95"/>
      <c r="I52" s="95"/>
      <c r="J52" s="95"/>
      <c r="K52" s="95"/>
      <c r="L52" s="95"/>
      <c r="M52" s="96"/>
      <c r="N52" s="119"/>
      <c r="O52" s="120"/>
      <c r="P52" s="120"/>
      <c r="Q52" s="120"/>
      <c r="R52" s="120"/>
      <c r="S52" s="120"/>
      <c r="T52" s="122"/>
      <c r="U52" s="122"/>
      <c r="V52" s="122"/>
      <c r="W52" s="122"/>
      <c r="X52" s="122"/>
      <c r="Y52" s="122"/>
      <c r="Z52" s="122"/>
      <c r="AA52" s="122"/>
      <c r="AB52" s="122"/>
      <c r="AC52" s="122"/>
      <c r="AD52" s="122"/>
      <c r="AE52" s="122"/>
      <c r="AF52" s="120"/>
      <c r="AG52" s="189"/>
      <c r="AH52" s="189"/>
      <c r="AI52" s="190"/>
      <c r="AL52" s="43" t="s">
        <v>137</v>
      </c>
    </row>
    <row r="53" spans="3:38" ht="13.5" customHeight="1">
      <c r="C53" s="104"/>
      <c r="D53" s="104"/>
      <c r="E53" s="127" t="s">
        <v>27</v>
      </c>
      <c r="F53" s="127"/>
      <c r="G53" s="127"/>
      <c r="H53" s="127"/>
      <c r="I53" s="127"/>
      <c r="J53" s="127"/>
      <c r="K53" s="127"/>
      <c r="L53" s="127"/>
      <c r="M53" s="127"/>
      <c r="N53" s="160"/>
      <c r="O53" s="161"/>
      <c r="P53" s="161"/>
      <c r="Q53" s="161"/>
      <c r="R53" s="161"/>
      <c r="S53" s="161"/>
      <c r="T53" s="161"/>
      <c r="U53" s="161"/>
      <c r="V53" s="161"/>
      <c r="W53" s="161"/>
      <c r="X53" s="161"/>
      <c r="Y53" s="161"/>
      <c r="Z53" s="161"/>
      <c r="AA53" s="161"/>
      <c r="AB53" s="161"/>
      <c r="AC53" s="161"/>
      <c r="AD53" s="161"/>
      <c r="AE53" s="161"/>
      <c r="AF53" s="161"/>
      <c r="AG53" s="161"/>
      <c r="AH53" s="161"/>
      <c r="AI53" s="162"/>
    </row>
    <row r="54" spans="3:38" ht="13.5" customHeight="1">
      <c r="C54" s="104"/>
      <c r="D54" s="104"/>
      <c r="E54" s="127"/>
      <c r="F54" s="127"/>
      <c r="G54" s="127"/>
      <c r="H54" s="127"/>
      <c r="I54" s="127"/>
      <c r="J54" s="127"/>
      <c r="K54" s="127"/>
      <c r="L54" s="127"/>
      <c r="M54" s="127"/>
      <c r="N54" s="163"/>
      <c r="O54" s="164"/>
      <c r="P54" s="164"/>
      <c r="Q54" s="164"/>
      <c r="R54" s="164"/>
      <c r="S54" s="164"/>
      <c r="T54" s="164"/>
      <c r="U54" s="164"/>
      <c r="V54" s="164"/>
      <c r="W54" s="164"/>
      <c r="X54" s="164"/>
      <c r="Y54" s="164"/>
      <c r="Z54" s="164"/>
      <c r="AA54" s="164"/>
      <c r="AB54" s="164"/>
      <c r="AC54" s="164"/>
      <c r="AD54" s="164"/>
      <c r="AE54" s="164"/>
      <c r="AF54" s="164"/>
      <c r="AG54" s="164"/>
      <c r="AH54" s="164"/>
      <c r="AI54" s="165"/>
      <c r="AL54" s="43" t="s">
        <v>201</v>
      </c>
    </row>
    <row r="55" spans="3:38" ht="13.5" customHeight="1">
      <c r="AF55" s="42"/>
      <c r="AL55" s="43" t="s">
        <v>138</v>
      </c>
    </row>
    <row r="56" spans="3:38" ht="13.5" customHeight="1">
      <c r="C56" s="43" t="s">
        <v>28</v>
      </c>
      <c r="D56" s="43">
        <v>1</v>
      </c>
      <c r="E56" s="80" t="s">
        <v>29</v>
      </c>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L56" s="43" t="s">
        <v>139</v>
      </c>
    </row>
    <row r="57" spans="3:38" ht="13.5" customHeight="1">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L57" s="43" t="s">
        <v>140</v>
      </c>
    </row>
    <row r="58" spans="3:38" ht="13.5" customHeight="1">
      <c r="D58" s="43">
        <v>2</v>
      </c>
      <c r="E58" s="93" t="s">
        <v>30</v>
      </c>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L58" s="43" t="s">
        <v>141</v>
      </c>
    </row>
    <row r="59" spans="3:38" ht="13.5" customHeight="1">
      <c r="D59" s="43">
        <v>3</v>
      </c>
      <c r="E59" s="93" t="s">
        <v>302</v>
      </c>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L59" s="43" t="s">
        <v>142</v>
      </c>
    </row>
    <row r="60" spans="3:38" ht="13.5" customHeight="1">
      <c r="D60" s="43">
        <v>4</v>
      </c>
      <c r="E60" s="80" t="s">
        <v>303</v>
      </c>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L60" s="43" t="s">
        <v>143</v>
      </c>
    </row>
    <row r="61" spans="3:38" ht="13.5" customHeight="1">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L61" s="43" t="s">
        <v>144</v>
      </c>
    </row>
    <row r="62" spans="3:38" ht="13.5" customHeight="1">
      <c r="D62" s="43">
        <v>5</v>
      </c>
      <c r="E62" s="80" t="s">
        <v>494</v>
      </c>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L62" s="43" t="s">
        <v>145</v>
      </c>
    </row>
    <row r="63" spans="3:38" ht="13.5" customHeight="1">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row>
    <row r="64" spans="3:38" ht="13.5" customHeight="1">
      <c r="D64" s="43">
        <v>6</v>
      </c>
      <c r="E64" s="80" t="s">
        <v>304</v>
      </c>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L64" s="43" t="s">
        <v>202</v>
      </c>
    </row>
    <row r="65" spans="3:38" ht="13.5" customHeight="1">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L65" s="43" t="s">
        <v>146</v>
      </c>
    </row>
    <row r="66" spans="3:38" ht="13.5" customHeight="1">
      <c r="D66" s="43">
        <v>7</v>
      </c>
      <c r="E66" s="93" t="s">
        <v>305</v>
      </c>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L66" s="43" t="s">
        <v>147</v>
      </c>
    </row>
    <row r="67" spans="3:38" ht="13.5" customHeight="1">
      <c r="D67" s="43">
        <v>8</v>
      </c>
      <c r="E67" s="80" t="s">
        <v>306</v>
      </c>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L67" s="43" t="s">
        <v>148</v>
      </c>
    </row>
    <row r="68" spans="3:38" ht="13.5" customHeight="1">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L68" s="43" t="s">
        <v>149</v>
      </c>
    </row>
    <row r="69" spans="3:38" ht="13.5" customHeight="1">
      <c r="C69" s="148" t="s">
        <v>31</v>
      </c>
      <c r="D69" s="148"/>
      <c r="E69" s="93" t="s">
        <v>307</v>
      </c>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L69" s="43" t="s">
        <v>150</v>
      </c>
    </row>
    <row r="70" spans="3:38" ht="13.5" customHeight="1">
      <c r="AL70" s="43" t="s">
        <v>151</v>
      </c>
    </row>
    <row r="71" spans="3:38" ht="13.5" customHeight="1">
      <c r="AL71" s="43" t="s">
        <v>152</v>
      </c>
    </row>
    <row r="72" spans="3:38" ht="13.5" customHeight="1">
      <c r="AL72" s="43" t="s">
        <v>153</v>
      </c>
    </row>
    <row r="73" spans="3:38" ht="13.5" customHeight="1">
      <c r="AL73" s="43" t="s">
        <v>154</v>
      </c>
    </row>
    <row r="74" spans="3:38" ht="13.5" customHeight="1">
      <c r="AL74" s="43" t="s">
        <v>155</v>
      </c>
    </row>
    <row r="75" spans="3:38" ht="13.5" customHeight="1">
      <c r="AL75" s="43" t="s">
        <v>156</v>
      </c>
    </row>
    <row r="76" spans="3:38" ht="13.5" customHeight="1">
      <c r="AL76" s="43" t="s">
        <v>157</v>
      </c>
    </row>
    <row r="78" spans="3:38" ht="13.5" customHeight="1">
      <c r="AL78" s="43" t="s">
        <v>203</v>
      </c>
    </row>
    <row r="79" spans="3:38" ht="13.5" customHeight="1">
      <c r="AL79" s="43" t="s">
        <v>158</v>
      </c>
    </row>
    <row r="80" spans="3:38" ht="13.5" customHeight="1">
      <c r="AL80" s="43" t="s">
        <v>159</v>
      </c>
    </row>
    <row r="81" spans="38:38" ht="13.5" customHeight="1">
      <c r="AL81" s="43" t="s">
        <v>160</v>
      </c>
    </row>
    <row r="82" spans="38:38" ht="13.5" customHeight="1">
      <c r="AL82" s="43" t="s">
        <v>161</v>
      </c>
    </row>
    <row r="83" spans="38:38" ht="13.5" customHeight="1">
      <c r="AL83" s="43" t="s">
        <v>162</v>
      </c>
    </row>
    <row r="84" spans="38:38" ht="13.5" customHeight="1">
      <c r="AL84" s="43" t="s">
        <v>163</v>
      </c>
    </row>
    <row r="86" spans="38:38" ht="13.5" customHeight="1">
      <c r="AL86" s="43" t="s">
        <v>204</v>
      </c>
    </row>
    <row r="87" spans="38:38" ht="13.5" customHeight="1">
      <c r="AL87" s="43" t="s">
        <v>164</v>
      </c>
    </row>
    <row r="88" spans="38:38" ht="13.5" customHeight="1">
      <c r="AL88" s="43" t="s">
        <v>165</v>
      </c>
    </row>
    <row r="89" spans="38:38" ht="13.5" customHeight="1">
      <c r="AL89" s="43" t="s">
        <v>166</v>
      </c>
    </row>
    <row r="91" spans="38:38" ht="13.5" customHeight="1">
      <c r="AL91" s="43" t="s">
        <v>205</v>
      </c>
    </row>
    <row r="92" spans="38:38" ht="13.5" customHeight="1">
      <c r="AL92" s="43" t="s">
        <v>167</v>
      </c>
    </row>
    <row r="93" spans="38:38" ht="13.5" customHeight="1">
      <c r="AL93" s="43" t="s">
        <v>168</v>
      </c>
    </row>
    <row r="94" spans="38:38" ht="13.5" customHeight="1">
      <c r="AL94" s="43" t="s">
        <v>169</v>
      </c>
    </row>
    <row r="95" spans="38:38" ht="13.5" customHeight="1">
      <c r="AL95" s="43" t="s">
        <v>170</v>
      </c>
    </row>
    <row r="97" spans="38:38" ht="13.5" customHeight="1">
      <c r="AL97" s="43" t="s">
        <v>206</v>
      </c>
    </row>
    <row r="98" spans="38:38" ht="13.5" customHeight="1">
      <c r="AL98" s="43" t="s">
        <v>171</v>
      </c>
    </row>
    <row r="99" spans="38:38" ht="13.5" customHeight="1">
      <c r="AL99" s="43" t="s">
        <v>172</v>
      </c>
    </row>
    <row r="100" spans="38:38" ht="13.5" customHeight="1">
      <c r="AL100" s="43" t="s">
        <v>173</v>
      </c>
    </row>
    <row r="102" spans="38:38" ht="13.5" customHeight="1">
      <c r="AL102" s="43" t="s">
        <v>207</v>
      </c>
    </row>
    <row r="103" spans="38:38" ht="13.5" customHeight="1">
      <c r="AL103" s="43" t="s">
        <v>174</v>
      </c>
    </row>
    <row r="104" spans="38:38" ht="13.5" customHeight="1">
      <c r="AL104" s="43" t="s">
        <v>175</v>
      </c>
    </row>
    <row r="105" spans="38:38" ht="13.5" customHeight="1">
      <c r="AL105" s="43" t="s">
        <v>176</v>
      </c>
    </row>
    <row r="107" spans="38:38" ht="13.5" customHeight="1">
      <c r="AL107" s="43" t="s">
        <v>208</v>
      </c>
    </row>
    <row r="108" spans="38:38" ht="13.5" customHeight="1">
      <c r="AL108" s="43" t="s">
        <v>177</v>
      </c>
    </row>
    <row r="109" spans="38:38" ht="13.5" customHeight="1">
      <c r="AL109" s="43" t="s">
        <v>178</v>
      </c>
    </row>
    <row r="111" spans="38:38" ht="13.5" customHeight="1">
      <c r="AL111" s="43" t="s">
        <v>209</v>
      </c>
    </row>
    <row r="112" spans="38:38" ht="13.5" customHeight="1">
      <c r="AL112" s="43" t="s">
        <v>179</v>
      </c>
    </row>
    <row r="113" spans="38:38" ht="13.5" customHeight="1">
      <c r="AL113" s="43" t="s">
        <v>180</v>
      </c>
    </row>
    <row r="114" spans="38:38" ht="13.5" customHeight="1">
      <c r="AL114" s="43" t="s">
        <v>181</v>
      </c>
    </row>
    <row r="116" spans="38:38" ht="13.5" customHeight="1">
      <c r="AL116" s="43" t="s">
        <v>210</v>
      </c>
    </row>
    <row r="117" spans="38:38" ht="13.5" customHeight="1">
      <c r="AL117" s="43" t="s">
        <v>182</v>
      </c>
    </row>
    <row r="118" spans="38:38" ht="13.5" customHeight="1">
      <c r="AL118" s="43" t="s">
        <v>183</v>
      </c>
    </row>
    <row r="120" spans="38:38" ht="13.5" customHeight="1">
      <c r="AL120" s="43" t="s">
        <v>211</v>
      </c>
    </row>
    <row r="121" spans="38:38" ht="13.5" customHeight="1">
      <c r="AL121" s="43" t="s">
        <v>184</v>
      </c>
    </row>
    <row r="122" spans="38:38" ht="13.5" customHeight="1">
      <c r="AL122" s="43" t="s">
        <v>185</v>
      </c>
    </row>
    <row r="123" spans="38:38" ht="13.5" customHeight="1">
      <c r="AL123" s="43" t="s">
        <v>186</v>
      </c>
    </row>
    <row r="124" spans="38:38" ht="13.5" customHeight="1">
      <c r="AL124" s="43" t="s">
        <v>187</v>
      </c>
    </row>
    <row r="125" spans="38:38" ht="13.5" customHeight="1">
      <c r="AL125" s="43" t="s">
        <v>188</v>
      </c>
    </row>
    <row r="126" spans="38:38" ht="13.5" customHeight="1">
      <c r="AL126" s="43" t="s">
        <v>189</v>
      </c>
    </row>
    <row r="127" spans="38:38" ht="13.5" customHeight="1">
      <c r="AL127" s="43" t="s">
        <v>190</v>
      </c>
    </row>
    <row r="128" spans="38:38" ht="13.5" customHeight="1">
      <c r="AL128" s="43" t="s">
        <v>191</v>
      </c>
    </row>
    <row r="129" spans="38:38" ht="13.5" customHeight="1">
      <c r="AL129" s="43" t="s">
        <v>192</v>
      </c>
    </row>
    <row r="131" spans="38:38" ht="13.5" customHeight="1">
      <c r="AL131" s="43" t="s">
        <v>212</v>
      </c>
    </row>
    <row r="132" spans="38:38" ht="13.5" customHeight="1">
      <c r="AL132" s="43" t="s">
        <v>193</v>
      </c>
    </row>
    <row r="133" spans="38:38" ht="13.5" customHeight="1">
      <c r="AL133" s="43" t="s">
        <v>194</v>
      </c>
    </row>
    <row r="135" spans="38:38" ht="13.5" customHeight="1">
      <c r="AL135" s="43" t="s">
        <v>213</v>
      </c>
    </row>
    <row r="136" spans="38:38" ht="13.5" customHeight="1">
      <c r="AL136" s="43" t="s">
        <v>195</v>
      </c>
    </row>
  </sheetData>
  <sheetProtection algorithmName="SHA-512" hashValue="pX5Yz8T4ODVfgXWbkwacmrxwQ50G8xycnYmWsvW/rCbz+436YTiwz+FboQh3oIaVBiLZn/7Qk+Q4yc80dF326A==" saltValue="I4sINO1/ckE5bBa5TmsdKQ==" spinCount="100000" sheet="1" formatCells="0" formatColumns="0" formatRows="0" insertHyperlinks="0"/>
  <mergeCells count="126">
    <mergeCell ref="U7:Y8"/>
    <mergeCell ref="AF9:AF10"/>
    <mergeCell ref="AA9:AB10"/>
    <mergeCell ref="AD36:AI36"/>
    <mergeCell ref="V34:W35"/>
    <mergeCell ref="AB37:AC38"/>
    <mergeCell ref="L34:O35"/>
    <mergeCell ref="L37:O38"/>
    <mergeCell ref="B6:D6"/>
    <mergeCell ref="S19:AI19"/>
    <mergeCell ref="C25:K26"/>
    <mergeCell ref="T27:AA30"/>
    <mergeCell ref="L27:R28"/>
    <mergeCell ref="S27:S28"/>
    <mergeCell ref="L29:R30"/>
    <mergeCell ref="Y9:Z10"/>
    <mergeCell ref="M7:T7"/>
    <mergeCell ref="S29:S30"/>
    <mergeCell ref="C27:D38"/>
    <mergeCell ref="L36:Q36"/>
    <mergeCell ref="AD37:AG38"/>
    <mergeCell ref="AH37:AI38"/>
    <mergeCell ref="X37:AA38"/>
    <mergeCell ref="AC9:AC10"/>
    <mergeCell ref="M8:T8"/>
    <mergeCell ref="AD9:AE10"/>
    <mergeCell ref="AI9:AI10"/>
    <mergeCell ref="AG9:AH10"/>
    <mergeCell ref="X36:AC36"/>
    <mergeCell ref="U43:AI43"/>
    <mergeCell ref="AD34:AG35"/>
    <mergeCell ref="Q12:T14"/>
    <mergeCell ref="T31:AA32"/>
    <mergeCell ref="AB31:AG32"/>
    <mergeCell ref="L31:P32"/>
    <mergeCell ref="AD33:AI33"/>
    <mergeCell ref="AH34:AI35"/>
    <mergeCell ref="X33:AC33"/>
    <mergeCell ref="P34:Q35"/>
    <mergeCell ref="Q15:T16"/>
    <mergeCell ref="N41:AA42"/>
    <mergeCell ref="AB41:AI42"/>
    <mergeCell ref="N39:AA40"/>
    <mergeCell ref="C39:M42"/>
    <mergeCell ref="R37:U38"/>
    <mergeCell ref="V37:W38"/>
    <mergeCell ref="AB39:AI40"/>
    <mergeCell ref="R36:W36"/>
    <mergeCell ref="R34:U35"/>
    <mergeCell ref="AB34:AC35"/>
    <mergeCell ref="Q31:S32"/>
    <mergeCell ref="X34:AA35"/>
    <mergeCell ref="D11:K11"/>
    <mergeCell ref="L25:AI26"/>
    <mergeCell ref="AH27:AI30"/>
    <mergeCell ref="Q17:T18"/>
    <mergeCell ref="C23:U24"/>
    <mergeCell ref="X21:AE21"/>
    <mergeCell ref="U15:AI16"/>
    <mergeCell ref="E27:K28"/>
    <mergeCell ref="E29:K30"/>
    <mergeCell ref="AF21:AI22"/>
    <mergeCell ref="X22:AE22"/>
    <mergeCell ref="N12:P14"/>
    <mergeCell ref="U17:AI18"/>
    <mergeCell ref="U13:AI14"/>
    <mergeCell ref="E69:AI69"/>
    <mergeCell ref="V12:AI12"/>
    <mergeCell ref="C43:M46"/>
    <mergeCell ref="N43:T43"/>
    <mergeCell ref="E56:AI57"/>
    <mergeCell ref="E60:AI61"/>
    <mergeCell ref="AC45:AI45"/>
    <mergeCell ref="C69:D69"/>
    <mergeCell ref="C21:W22"/>
    <mergeCell ref="E31:K32"/>
    <mergeCell ref="E33:K38"/>
    <mergeCell ref="E59:AI59"/>
    <mergeCell ref="N53:AI54"/>
    <mergeCell ref="AH31:AI32"/>
    <mergeCell ref="AB27:AG30"/>
    <mergeCell ref="E53:M54"/>
    <mergeCell ref="L33:Q33"/>
    <mergeCell ref="R33:W33"/>
    <mergeCell ref="P37:Q38"/>
    <mergeCell ref="R47:R48"/>
    <mergeCell ref="AG47:AH48"/>
    <mergeCell ref="C49:I49"/>
    <mergeCell ref="AG51:AI52"/>
    <mergeCell ref="AF51:AF52"/>
    <mergeCell ref="BB39:BI39"/>
    <mergeCell ref="C51:D54"/>
    <mergeCell ref="E64:AI65"/>
    <mergeCell ref="E51:M51"/>
    <mergeCell ref="BB42:BD42"/>
    <mergeCell ref="N49:AI50"/>
    <mergeCell ref="U47:U48"/>
    <mergeCell ref="N46:T46"/>
    <mergeCell ref="N45:T45"/>
    <mergeCell ref="N51:S52"/>
    <mergeCell ref="T51:AE52"/>
    <mergeCell ref="J49:M50"/>
    <mergeCell ref="C50:I50"/>
    <mergeCell ref="C47:M48"/>
    <mergeCell ref="AI47:AI48"/>
    <mergeCell ref="U44:AI44"/>
    <mergeCell ref="N44:T44"/>
    <mergeCell ref="U46:AI46"/>
    <mergeCell ref="U45:AB45"/>
    <mergeCell ref="N47:Q48"/>
    <mergeCell ref="S47:T48"/>
    <mergeCell ref="AC47:AC48"/>
    <mergeCell ref="AD47:AE48"/>
    <mergeCell ref="V47:W48"/>
    <mergeCell ref="E67:AI68"/>
    <mergeCell ref="X47:Z48"/>
    <mergeCell ref="BB40:BD40"/>
    <mergeCell ref="BB41:BI41"/>
    <mergeCell ref="BF40:BH40"/>
    <mergeCell ref="E62:AI63"/>
    <mergeCell ref="BF42:BH42"/>
    <mergeCell ref="E58:AI58"/>
    <mergeCell ref="E66:AI66"/>
    <mergeCell ref="E52:M52"/>
    <mergeCell ref="AA47:AB48"/>
    <mergeCell ref="AF47:AF48"/>
  </mergeCells>
  <phoneticPr fontId="34"/>
  <dataValidations count="1">
    <dataValidation type="list" showInputMessage="1" sqref="L25:AI26" xr:uid="{00000000-0002-0000-0000-000000000000}">
      <formula1>$AL$1:$AL$136</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27</xdr:col>
                    <xdr:colOff>66675</xdr:colOff>
                    <xdr:row>40</xdr:row>
                    <xdr:rowOff>47625</xdr:rowOff>
                  </from>
                  <to>
                    <xdr:col>28</xdr:col>
                    <xdr:colOff>180975</xdr:colOff>
                    <xdr:row>41</xdr:row>
                    <xdr:rowOff>142875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31</xdr:col>
                    <xdr:colOff>66675</xdr:colOff>
                    <xdr:row>40</xdr:row>
                    <xdr:rowOff>47625</xdr:rowOff>
                  </from>
                  <to>
                    <xdr:col>32</xdr:col>
                    <xdr:colOff>180975</xdr:colOff>
                    <xdr:row>41</xdr:row>
                    <xdr:rowOff>142875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31</xdr:col>
                    <xdr:colOff>66675</xdr:colOff>
                    <xdr:row>38</xdr:row>
                    <xdr:rowOff>47625</xdr:rowOff>
                  </from>
                  <to>
                    <xdr:col>32</xdr:col>
                    <xdr:colOff>180975</xdr:colOff>
                    <xdr:row>39</xdr:row>
                    <xdr:rowOff>142875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13</xdr:col>
                    <xdr:colOff>123825</xdr:colOff>
                    <xdr:row>50</xdr:row>
                    <xdr:rowOff>47625</xdr:rowOff>
                  </from>
                  <to>
                    <xdr:col>15</xdr:col>
                    <xdr:colOff>47625</xdr:colOff>
                    <xdr:row>51</xdr:row>
                    <xdr:rowOff>142875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32</xdr:col>
                    <xdr:colOff>95250</xdr:colOff>
                    <xdr:row>50</xdr:row>
                    <xdr:rowOff>47625</xdr:rowOff>
                  </from>
                  <to>
                    <xdr:col>34</xdr:col>
                    <xdr:colOff>19050</xdr:colOff>
                    <xdr:row>51</xdr:row>
                    <xdr:rowOff>142875</xdr:rowOff>
                  </to>
                </anchor>
              </controlPr>
            </control>
          </mc:Choice>
        </mc:AlternateContent>
        <mc:AlternateContent xmlns:mc="http://schemas.openxmlformats.org/markup-compatibility/2006">
          <mc:Choice Requires="x14">
            <control shapeId="1410" r:id="rId9" name="Check Box 386">
              <controlPr locked="0" defaultSize="0" autoFill="0" autoLine="0" autoPict="0">
                <anchor moveWithCells="1">
                  <from>
                    <xdr:col>27</xdr:col>
                    <xdr:colOff>66675</xdr:colOff>
                    <xdr:row>38</xdr:row>
                    <xdr:rowOff>47625</xdr:rowOff>
                  </from>
                  <to>
                    <xdr:col>28</xdr:col>
                    <xdr:colOff>180975</xdr:colOff>
                    <xdr:row>39</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indexed="17"/>
  </sheetPr>
  <dimension ref="B7:AY72"/>
  <sheetViews>
    <sheetView showGridLines="0" view="pageBreakPreview" zoomScale="115" zoomScaleNormal="100" zoomScaleSheetLayoutView="115" workbookViewId="0">
      <pane xSplit="1" ySplit="6" topLeftCell="B7" activePane="bottomRight" state="frozen"/>
      <selection activeCell="D49" sqref="D49:AJ50"/>
      <selection pane="topRight" activeCell="D49" sqref="D49:AJ50"/>
      <selection pane="bottomLeft" activeCell="D49" sqref="D49:AJ50"/>
      <selection pane="bottomRight" activeCell="AP14" sqref="AP14"/>
    </sheetView>
  </sheetViews>
  <sheetFormatPr defaultColWidth="2.5" defaultRowHeight="13.5" customHeight="1"/>
  <cols>
    <col min="1" max="50" width="2.5" style="1" customWidth="1"/>
    <col min="51" max="51" width="9" customWidth="1"/>
    <col min="52" max="16384" width="2.5" style="1"/>
  </cols>
  <sheetData>
    <row r="7" spans="2:35" ht="13.5" customHeight="1">
      <c r="B7" s="435" t="s">
        <v>334</v>
      </c>
      <c r="C7" s="435"/>
      <c r="D7" s="435"/>
    </row>
    <row r="8" spans="2:35" ht="13.5" customHeight="1">
      <c r="M8" s="1278" t="s">
        <v>1</v>
      </c>
      <c r="N8" s="1278"/>
      <c r="O8" s="1278"/>
      <c r="P8" s="1278"/>
      <c r="Q8" s="1278"/>
      <c r="R8" s="1278"/>
      <c r="S8" s="1278"/>
      <c r="T8" s="1278"/>
      <c r="U8" s="435" t="s">
        <v>281</v>
      </c>
      <c r="V8" s="435"/>
      <c r="W8" s="435"/>
      <c r="X8" s="435"/>
      <c r="Y8" s="435"/>
    </row>
    <row r="9" spans="2:35" ht="13.5" customHeight="1">
      <c r="M9" s="1278" t="s">
        <v>282</v>
      </c>
      <c r="N9" s="1278"/>
      <c r="O9" s="1278"/>
      <c r="P9" s="1278"/>
      <c r="Q9" s="1278"/>
      <c r="R9" s="1278"/>
      <c r="S9" s="1278"/>
      <c r="T9" s="1278"/>
      <c r="U9" s="435"/>
      <c r="V9" s="435"/>
      <c r="W9" s="435"/>
      <c r="X9" s="435"/>
      <c r="Y9" s="435"/>
    </row>
    <row r="10" spans="2:35">
      <c r="Y10" s="306"/>
      <c r="Z10" s="1298"/>
      <c r="AA10" s="1307">
        <f>IF(計画提出書!N47="","",計画提出書!N47+2)</f>
        <v>2026</v>
      </c>
      <c r="AB10" s="1308"/>
      <c r="AC10" s="435" t="s">
        <v>4</v>
      </c>
      <c r="AD10" s="230"/>
      <c r="AE10" s="231"/>
      <c r="AF10" s="435" t="s">
        <v>5</v>
      </c>
      <c r="AG10" s="230"/>
      <c r="AH10" s="231"/>
      <c r="AI10" s="435" t="s">
        <v>6</v>
      </c>
    </row>
    <row r="11" spans="2:35" ht="13.5" customHeight="1">
      <c r="Y11" s="306"/>
      <c r="Z11" s="1298"/>
      <c r="AA11" s="1309"/>
      <c r="AB11" s="1310"/>
      <c r="AC11" s="435"/>
      <c r="AD11" s="230"/>
      <c r="AE11" s="231"/>
      <c r="AF11" s="435"/>
      <c r="AG11" s="230"/>
      <c r="AH11" s="231"/>
      <c r="AI11" s="435"/>
    </row>
    <row r="12" spans="2:35" ht="13.5" customHeight="1">
      <c r="D12" s="602" t="s">
        <v>416</v>
      </c>
      <c r="E12" s="602"/>
      <c r="F12" s="602"/>
      <c r="G12" s="602"/>
      <c r="H12" s="602"/>
      <c r="I12" s="602"/>
      <c r="J12" s="602"/>
      <c r="K12" s="602"/>
    </row>
    <row r="13" spans="2:35" ht="16.5" customHeight="1">
      <c r="N13" s="435" t="s">
        <v>8</v>
      </c>
      <c r="O13" s="435"/>
      <c r="P13" s="435"/>
      <c r="Q13" s="435" t="s">
        <v>227</v>
      </c>
      <c r="R13" s="435"/>
      <c r="S13" s="435"/>
      <c r="T13" s="435"/>
      <c r="U13" s="2" t="s">
        <v>7</v>
      </c>
      <c r="V13" s="1313" t="str">
        <f>IF(報告提出書【1年目】!V13="","",報告提出書【1年目】!V13)</f>
        <v/>
      </c>
      <c r="W13" s="1313"/>
      <c r="X13" s="1313"/>
      <c r="Y13" s="1313"/>
      <c r="Z13" s="1313"/>
      <c r="AA13" s="1313"/>
      <c r="AB13" s="1313"/>
      <c r="AC13" s="1313"/>
      <c r="AD13" s="1313"/>
      <c r="AE13" s="1313"/>
      <c r="AF13" s="1313"/>
      <c r="AG13" s="1313"/>
      <c r="AH13" s="1313"/>
      <c r="AI13" s="1314"/>
    </row>
    <row r="14" spans="2:35">
      <c r="N14" s="435"/>
      <c r="O14" s="435"/>
      <c r="P14" s="435"/>
      <c r="Q14" s="435"/>
      <c r="R14" s="435"/>
      <c r="S14" s="435"/>
      <c r="T14" s="435"/>
      <c r="U14" s="1249" t="str">
        <f>IF(報告提出書【1年目】!U14="","",報告提出書【1年目】!U14)</f>
        <v/>
      </c>
      <c r="V14" s="1250"/>
      <c r="W14" s="1250"/>
      <c r="X14" s="1250"/>
      <c r="Y14" s="1250"/>
      <c r="Z14" s="1250"/>
      <c r="AA14" s="1250"/>
      <c r="AB14" s="1250"/>
      <c r="AC14" s="1250"/>
      <c r="AD14" s="1250"/>
      <c r="AE14" s="1250"/>
      <c r="AF14" s="1250"/>
      <c r="AG14" s="1250"/>
      <c r="AH14" s="1250"/>
      <c r="AI14" s="1251"/>
    </row>
    <row r="15" spans="2:35">
      <c r="N15" s="435"/>
      <c r="O15" s="435"/>
      <c r="P15" s="435"/>
      <c r="Q15" s="435"/>
      <c r="R15" s="435"/>
      <c r="S15" s="435"/>
      <c r="T15" s="435"/>
      <c r="U15" s="1315"/>
      <c r="V15" s="1316"/>
      <c r="W15" s="1316"/>
      <c r="X15" s="1316"/>
      <c r="Y15" s="1316"/>
      <c r="Z15" s="1316"/>
      <c r="AA15" s="1316"/>
      <c r="AB15" s="1316"/>
      <c r="AC15" s="1316"/>
      <c r="AD15" s="1316"/>
      <c r="AE15" s="1316"/>
      <c r="AF15" s="1316"/>
      <c r="AG15" s="1316"/>
      <c r="AH15" s="1316"/>
      <c r="AI15" s="1317"/>
    </row>
    <row r="16" spans="2:35">
      <c r="Q16" s="435" t="s">
        <v>226</v>
      </c>
      <c r="R16" s="435"/>
      <c r="S16" s="435"/>
      <c r="T16" s="1298"/>
      <c r="U16" s="1318" t="str">
        <f>IF(報告提出書【1年目】!U16="","",報告提出書【1年目】!U16)</f>
        <v/>
      </c>
      <c r="V16" s="1313"/>
      <c r="W16" s="1313"/>
      <c r="X16" s="1313"/>
      <c r="Y16" s="1313"/>
      <c r="Z16" s="1313"/>
      <c r="AA16" s="1313"/>
      <c r="AB16" s="1313"/>
      <c r="AC16" s="1313"/>
      <c r="AD16" s="1313"/>
      <c r="AE16" s="1313"/>
      <c r="AF16" s="1313"/>
      <c r="AG16" s="1313"/>
      <c r="AH16" s="1313"/>
      <c r="AI16" s="1314"/>
    </row>
    <row r="17" spans="3:51">
      <c r="Q17" s="435"/>
      <c r="R17" s="435"/>
      <c r="S17" s="435"/>
      <c r="T17" s="1298"/>
      <c r="U17" s="1272"/>
      <c r="V17" s="1273"/>
      <c r="W17" s="1273"/>
      <c r="X17" s="1273"/>
      <c r="Y17" s="1273"/>
      <c r="Z17" s="1273"/>
      <c r="AA17" s="1273"/>
      <c r="AB17" s="1273"/>
      <c r="AC17" s="1273"/>
      <c r="AD17" s="1273"/>
      <c r="AE17" s="1273"/>
      <c r="AF17" s="1273"/>
      <c r="AG17" s="1273"/>
      <c r="AH17" s="1273"/>
      <c r="AI17" s="1274"/>
    </row>
    <row r="18" spans="3:51">
      <c r="Q18" s="435" t="s">
        <v>225</v>
      </c>
      <c r="R18" s="435"/>
      <c r="S18" s="435"/>
      <c r="T18" s="435"/>
      <c r="U18" s="1272" t="str">
        <f>IF(報告提出書【1年目】!U18="","",報告提出書【1年目】!U18)</f>
        <v/>
      </c>
      <c r="V18" s="1273"/>
      <c r="W18" s="1273"/>
      <c r="X18" s="1273"/>
      <c r="Y18" s="1273"/>
      <c r="Z18" s="1273"/>
      <c r="AA18" s="1273"/>
      <c r="AB18" s="1273"/>
      <c r="AC18" s="1273"/>
      <c r="AD18" s="1273"/>
      <c r="AE18" s="1273"/>
      <c r="AF18" s="1273"/>
      <c r="AG18" s="1273"/>
      <c r="AH18" s="1273"/>
      <c r="AI18" s="1274"/>
    </row>
    <row r="19" spans="3:51">
      <c r="Q19" s="435"/>
      <c r="R19" s="435"/>
      <c r="S19" s="435"/>
      <c r="T19" s="435"/>
      <c r="U19" s="1275"/>
      <c r="V19" s="1276"/>
      <c r="W19" s="1276"/>
      <c r="X19" s="1276"/>
      <c r="Y19" s="1276"/>
      <c r="Z19" s="1276"/>
      <c r="AA19" s="1276"/>
      <c r="AB19" s="1276"/>
      <c r="AC19" s="1276"/>
      <c r="AD19" s="1276"/>
      <c r="AE19" s="1276"/>
      <c r="AF19" s="1276"/>
      <c r="AG19" s="1276"/>
      <c r="AH19" s="1276"/>
      <c r="AI19" s="1277"/>
    </row>
    <row r="20" spans="3:51" ht="13.5" customHeight="1">
      <c r="S20" s="602" t="s">
        <v>9</v>
      </c>
      <c r="T20" s="602"/>
      <c r="U20" s="602"/>
      <c r="V20" s="602"/>
      <c r="W20" s="602"/>
      <c r="X20" s="602"/>
      <c r="Y20" s="602"/>
      <c r="Z20" s="602"/>
      <c r="AA20" s="602"/>
      <c r="AB20" s="602"/>
      <c r="AC20" s="602"/>
      <c r="AD20" s="602"/>
      <c r="AE20" s="602"/>
      <c r="AF20" s="602"/>
      <c r="AG20" s="602"/>
      <c r="AH20" s="602"/>
      <c r="AI20" s="602"/>
    </row>
    <row r="22" spans="3:51" ht="13.5" customHeight="1">
      <c r="C22" s="602" t="s">
        <v>283</v>
      </c>
      <c r="D22" s="602"/>
      <c r="E22" s="602"/>
      <c r="F22" s="602"/>
      <c r="G22" s="602"/>
      <c r="H22" s="602"/>
      <c r="I22" s="602"/>
      <c r="J22" s="602"/>
      <c r="K22" s="602"/>
      <c r="L22" s="602"/>
      <c r="M22" s="602"/>
      <c r="N22" s="602"/>
      <c r="O22" s="602"/>
      <c r="P22" s="602"/>
      <c r="Q22" s="435" t="s">
        <v>284</v>
      </c>
      <c r="R22" s="435"/>
      <c r="S22" s="435"/>
      <c r="T22" s="435"/>
      <c r="U22" s="435"/>
      <c r="V22" s="435"/>
      <c r="W22" s="1306" t="s">
        <v>286</v>
      </c>
      <c r="X22" s="1306"/>
      <c r="Y22" s="1306"/>
      <c r="Z22" s="1306"/>
      <c r="AA22" s="1306"/>
      <c r="AB22" s="1278" t="s">
        <v>1</v>
      </c>
      <c r="AC22" s="1278"/>
      <c r="AD22" s="1278"/>
      <c r="AE22" s="1278"/>
      <c r="AF22" s="1278"/>
      <c r="AG22" s="1278"/>
      <c r="AH22" s="1278"/>
      <c r="AI22" s="1278"/>
    </row>
    <row r="23" spans="3:51" ht="13.5" customHeight="1">
      <c r="C23" s="602"/>
      <c r="D23" s="602"/>
      <c r="E23" s="602"/>
      <c r="F23" s="602"/>
      <c r="G23" s="602"/>
      <c r="H23" s="602"/>
      <c r="I23" s="602"/>
      <c r="J23" s="602"/>
      <c r="K23" s="602"/>
      <c r="L23" s="602"/>
      <c r="M23" s="602"/>
      <c r="N23" s="602"/>
      <c r="O23" s="602"/>
      <c r="P23" s="602"/>
      <c r="Q23" s="435" t="s">
        <v>285</v>
      </c>
      <c r="R23" s="435"/>
      <c r="S23" s="435"/>
      <c r="T23" s="435"/>
      <c r="U23" s="435"/>
      <c r="V23" s="435"/>
      <c r="W23" s="1306"/>
      <c r="X23" s="1306"/>
      <c r="Y23" s="1306"/>
      <c r="Z23" s="1306"/>
      <c r="AA23" s="1306"/>
      <c r="AB23" s="1278" t="s">
        <v>282</v>
      </c>
      <c r="AC23" s="1278"/>
      <c r="AD23" s="1278"/>
      <c r="AE23" s="1278"/>
      <c r="AF23" s="1278"/>
      <c r="AG23" s="1278"/>
      <c r="AH23" s="1278"/>
      <c r="AI23" s="1278"/>
    </row>
    <row r="24" spans="3:51" ht="13.5" customHeight="1">
      <c r="C24" s="602" t="s">
        <v>287</v>
      </c>
      <c r="D24" s="602"/>
      <c r="E24" s="602"/>
      <c r="F24" s="602"/>
      <c r="G24" s="602"/>
      <c r="H24" s="602"/>
      <c r="I24" s="602"/>
      <c r="J24" s="602"/>
      <c r="K24" s="602"/>
    </row>
    <row r="25" spans="3:51" ht="13.5" customHeight="1">
      <c r="C25" s="1196"/>
      <c r="D25" s="1196"/>
      <c r="E25" s="1196"/>
      <c r="F25" s="1196"/>
      <c r="G25" s="1196"/>
      <c r="H25" s="1196"/>
      <c r="I25" s="1196"/>
      <c r="J25" s="1196"/>
      <c r="K25" s="1196"/>
      <c r="L25" s="11"/>
      <c r="M25" s="11"/>
      <c r="N25" s="11"/>
      <c r="O25" s="11"/>
      <c r="P25" s="11"/>
      <c r="Q25" s="11"/>
      <c r="R25" s="11"/>
      <c r="S25" s="11"/>
      <c r="T25" s="11"/>
      <c r="U25" s="11"/>
    </row>
    <row r="26" spans="3:51" ht="13.5" customHeight="1">
      <c r="C26" s="302" t="s">
        <v>288</v>
      </c>
      <c r="D26" s="303"/>
      <c r="E26" s="303"/>
      <c r="F26" s="303"/>
      <c r="G26" s="303"/>
      <c r="H26" s="303"/>
      <c r="I26" s="303"/>
      <c r="J26" s="303"/>
      <c r="K26" s="304"/>
      <c r="L26" s="708"/>
      <c r="M26" s="709"/>
      <c r="N26" s="1279">
        <f>IF(計画提出書!N47="","",計画提出書!N47+1)</f>
        <v>2025</v>
      </c>
      <c r="O26" s="1279"/>
      <c r="P26" s="709" t="s">
        <v>289</v>
      </c>
      <c r="Q26" s="1279">
        <f>IF(計画提出書!N47="","",4)</f>
        <v>4</v>
      </c>
      <c r="R26" s="1279"/>
      <c r="S26" s="709" t="s">
        <v>290</v>
      </c>
      <c r="T26" s="1279">
        <f>IF(計画提出書!N47="","",1)</f>
        <v>1</v>
      </c>
      <c r="U26" s="1279"/>
      <c r="V26" s="709" t="s">
        <v>291</v>
      </c>
      <c r="W26" s="709" t="s">
        <v>292</v>
      </c>
      <c r="X26" s="709"/>
      <c r="Y26" s="709"/>
      <c r="Z26" s="709"/>
      <c r="AA26" s="1279">
        <f>IF(計画提出書!N47="","",計画提出書!N47+2)</f>
        <v>2026</v>
      </c>
      <c r="AB26" s="1279"/>
      <c r="AC26" s="709" t="s">
        <v>289</v>
      </c>
      <c r="AD26" s="1279">
        <f>IF(計画提出書!N47="","",3)</f>
        <v>3</v>
      </c>
      <c r="AE26" s="1279"/>
      <c r="AF26" s="303" t="s">
        <v>290</v>
      </c>
      <c r="AG26" s="1311">
        <f>IF(計画提出書!N47="","",31)</f>
        <v>31</v>
      </c>
      <c r="AH26" s="1311"/>
      <c r="AI26" s="1214" t="s">
        <v>291</v>
      </c>
      <c r="AY26" s="5"/>
    </row>
    <row r="27" spans="3:51" ht="13.5" customHeight="1">
      <c r="C27" s="308"/>
      <c r="D27" s="309"/>
      <c r="E27" s="309"/>
      <c r="F27" s="309"/>
      <c r="G27" s="309"/>
      <c r="H27" s="309"/>
      <c r="I27" s="309"/>
      <c r="J27" s="309"/>
      <c r="K27" s="310"/>
      <c r="L27" s="834"/>
      <c r="M27" s="835"/>
      <c r="N27" s="1280"/>
      <c r="O27" s="1280"/>
      <c r="P27" s="835"/>
      <c r="Q27" s="1280"/>
      <c r="R27" s="1280"/>
      <c r="S27" s="835"/>
      <c r="T27" s="1280"/>
      <c r="U27" s="1280"/>
      <c r="V27" s="835"/>
      <c r="W27" s="835"/>
      <c r="X27" s="835"/>
      <c r="Y27" s="835"/>
      <c r="Z27" s="835"/>
      <c r="AA27" s="1280"/>
      <c r="AB27" s="1280"/>
      <c r="AC27" s="835"/>
      <c r="AD27" s="1280"/>
      <c r="AE27" s="1280"/>
      <c r="AF27" s="309"/>
      <c r="AG27" s="1312"/>
      <c r="AH27" s="1312"/>
      <c r="AI27" s="1218"/>
      <c r="AY27" s="5"/>
    </row>
    <row r="28" spans="3:51" ht="13.5" customHeight="1">
      <c r="C28" s="1256" t="s">
        <v>33</v>
      </c>
      <c r="D28" s="1256"/>
      <c r="E28" s="407" t="s">
        <v>12</v>
      </c>
      <c r="F28" s="407"/>
      <c r="G28" s="407"/>
      <c r="H28" s="407"/>
      <c r="I28" s="407"/>
      <c r="J28" s="407"/>
      <c r="K28" s="407"/>
      <c r="L28" s="1201" t="str">
        <f>IF(報告提出書【1年目】!L28="","",報告提出書【1年目】!L28)</f>
        <v/>
      </c>
      <c r="M28" s="1202"/>
      <c r="N28" s="1202"/>
      <c r="O28" s="1202"/>
      <c r="P28" s="1202"/>
      <c r="Q28" s="1202"/>
      <c r="R28" s="1203"/>
      <c r="S28" s="709" t="s">
        <v>34</v>
      </c>
      <c r="T28" s="1299" t="s">
        <v>47</v>
      </c>
      <c r="U28" s="1300"/>
      <c r="V28" s="1300"/>
      <c r="W28" s="1300"/>
      <c r="X28" s="1300"/>
      <c r="Y28" s="1300"/>
      <c r="Z28" s="1300"/>
      <c r="AA28" s="774"/>
      <c r="AB28" s="1207" t="str">
        <f>IF('（別紙１）原油換算シート【2年目報告用】'!AD46="","",'（別紙１）原油換算シート【2年目報告用】'!AD46)</f>
        <v/>
      </c>
      <c r="AC28" s="1208"/>
      <c r="AD28" s="1208"/>
      <c r="AE28" s="1208"/>
      <c r="AF28" s="1208"/>
      <c r="AG28" s="1208"/>
      <c r="AH28" s="1213" t="s">
        <v>37</v>
      </c>
      <c r="AI28" s="1214"/>
    </row>
    <row r="29" spans="3:51" ht="13.5" customHeight="1">
      <c r="C29" s="1256"/>
      <c r="D29" s="1256"/>
      <c r="E29" s="407"/>
      <c r="F29" s="407"/>
      <c r="G29" s="407"/>
      <c r="H29" s="407"/>
      <c r="I29" s="407"/>
      <c r="J29" s="407"/>
      <c r="K29" s="407"/>
      <c r="L29" s="1204"/>
      <c r="M29" s="1205"/>
      <c r="N29" s="1205"/>
      <c r="O29" s="1205"/>
      <c r="P29" s="1205"/>
      <c r="Q29" s="1205"/>
      <c r="R29" s="1206"/>
      <c r="S29" s="835"/>
      <c r="T29" s="1301"/>
      <c r="U29" s="1302"/>
      <c r="V29" s="1302"/>
      <c r="W29" s="1302"/>
      <c r="X29" s="1302"/>
      <c r="Y29" s="1302"/>
      <c r="Z29" s="1302"/>
      <c r="AA29" s="1303"/>
      <c r="AB29" s="1209"/>
      <c r="AC29" s="1210"/>
      <c r="AD29" s="1210"/>
      <c r="AE29" s="1210"/>
      <c r="AF29" s="1210"/>
      <c r="AG29" s="1210"/>
      <c r="AH29" s="1215"/>
      <c r="AI29" s="1216"/>
    </row>
    <row r="30" spans="3:51" ht="13.5" customHeight="1">
      <c r="C30" s="1256"/>
      <c r="D30" s="1256"/>
      <c r="E30" s="407" t="s">
        <v>13</v>
      </c>
      <c r="F30" s="407"/>
      <c r="G30" s="407"/>
      <c r="H30" s="407"/>
      <c r="I30" s="407"/>
      <c r="J30" s="407"/>
      <c r="K30" s="407"/>
      <c r="L30" s="1201" t="str">
        <f>IF(報告提出書【1年目】!L30="","",報告提出書【1年目】!L30)</f>
        <v/>
      </c>
      <c r="M30" s="1202"/>
      <c r="N30" s="1202"/>
      <c r="O30" s="1202"/>
      <c r="P30" s="1202"/>
      <c r="Q30" s="1202"/>
      <c r="R30" s="1203"/>
      <c r="S30" s="709" t="s">
        <v>35</v>
      </c>
      <c r="T30" s="1301"/>
      <c r="U30" s="1302"/>
      <c r="V30" s="1302"/>
      <c r="W30" s="1302"/>
      <c r="X30" s="1302"/>
      <c r="Y30" s="1302"/>
      <c r="Z30" s="1302"/>
      <c r="AA30" s="1303"/>
      <c r="AB30" s="1209"/>
      <c r="AC30" s="1210"/>
      <c r="AD30" s="1210"/>
      <c r="AE30" s="1210"/>
      <c r="AF30" s="1210"/>
      <c r="AG30" s="1210"/>
      <c r="AH30" s="1215"/>
      <c r="AI30" s="1216"/>
    </row>
    <row r="31" spans="3:51" ht="13.5" customHeight="1">
      <c r="C31" s="1256"/>
      <c r="D31" s="1256"/>
      <c r="E31" s="407"/>
      <c r="F31" s="407"/>
      <c r="G31" s="407"/>
      <c r="H31" s="407"/>
      <c r="I31" s="407"/>
      <c r="J31" s="407"/>
      <c r="K31" s="407"/>
      <c r="L31" s="1204"/>
      <c r="M31" s="1205"/>
      <c r="N31" s="1205"/>
      <c r="O31" s="1205"/>
      <c r="P31" s="1205"/>
      <c r="Q31" s="1205"/>
      <c r="R31" s="1206"/>
      <c r="S31" s="835"/>
      <c r="T31" s="1304"/>
      <c r="U31" s="831"/>
      <c r="V31" s="831"/>
      <c r="W31" s="831"/>
      <c r="X31" s="831"/>
      <c r="Y31" s="831"/>
      <c r="Z31" s="831"/>
      <c r="AA31" s="1305"/>
      <c r="AB31" s="1211"/>
      <c r="AC31" s="1212"/>
      <c r="AD31" s="1212"/>
      <c r="AE31" s="1212"/>
      <c r="AF31" s="1212"/>
      <c r="AG31" s="1212"/>
      <c r="AH31" s="1217"/>
      <c r="AI31" s="1218"/>
    </row>
    <row r="32" spans="3:51" ht="13.5" customHeight="1">
      <c r="C32" s="1256"/>
      <c r="D32" s="1256"/>
      <c r="E32" s="407" t="s">
        <v>14</v>
      </c>
      <c r="F32" s="407"/>
      <c r="G32" s="407"/>
      <c r="H32" s="407"/>
      <c r="I32" s="407"/>
      <c r="J32" s="407"/>
      <c r="K32" s="407"/>
      <c r="L32" s="1201" t="str">
        <f>IF(報告提出書【1年目】!L32="","",報告提出書【1年目】!L32)</f>
        <v/>
      </c>
      <c r="M32" s="1202"/>
      <c r="N32" s="1202"/>
      <c r="O32" s="1202"/>
      <c r="P32" s="1202"/>
      <c r="Q32" s="1296" t="s">
        <v>36</v>
      </c>
      <c r="R32" s="709"/>
      <c r="S32" s="1214"/>
      <c r="T32" s="1260" t="s">
        <v>15</v>
      </c>
      <c r="U32" s="1260"/>
      <c r="V32" s="1260"/>
      <c r="W32" s="1260"/>
      <c r="X32" s="1260"/>
      <c r="Y32" s="1260"/>
      <c r="Z32" s="1260"/>
      <c r="AA32" s="1260"/>
      <c r="AB32" s="1262" t="str">
        <f>IF(報告提出書【1年目】!AB32="","",報告提出書【1年目】!AB32)</f>
        <v/>
      </c>
      <c r="AC32" s="1262"/>
      <c r="AD32" s="1262"/>
      <c r="AE32" s="1262"/>
      <c r="AF32" s="1262"/>
      <c r="AG32" s="1204"/>
      <c r="AH32" s="1270" t="s">
        <v>38</v>
      </c>
      <c r="AI32" s="1260"/>
    </row>
    <row r="33" spans="3:36" ht="13.5" customHeight="1">
      <c r="C33" s="1256"/>
      <c r="D33" s="1256"/>
      <c r="E33" s="426"/>
      <c r="F33" s="426"/>
      <c r="G33" s="426"/>
      <c r="H33" s="426"/>
      <c r="I33" s="426"/>
      <c r="J33" s="426"/>
      <c r="K33" s="426"/>
      <c r="L33" s="1294"/>
      <c r="M33" s="1295"/>
      <c r="N33" s="1295"/>
      <c r="O33" s="1295"/>
      <c r="P33" s="1295"/>
      <c r="Q33" s="1215"/>
      <c r="R33" s="1297"/>
      <c r="S33" s="1216"/>
      <c r="T33" s="1261"/>
      <c r="U33" s="1261"/>
      <c r="V33" s="1261"/>
      <c r="W33" s="1261"/>
      <c r="X33" s="1261"/>
      <c r="Y33" s="1261"/>
      <c r="Z33" s="1261"/>
      <c r="AA33" s="1261"/>
      <c r="AB33" s="1263"/>
      <c r="AC33" s="1263"/>
      <c r="AD33" s="1263"/>
      <c r="AE33" s="1263"/>
      <c r="AF33" s="1263"/>
      <c r="AG33" s="1201"/>
      <c r="AH33" s="1271"/>
      <c r="AI33" s="1261"/>
    </row>
    <row r="34" spans="3:36" ht="13.5" customHeight="1">
      <c r="C34" s="1256"/>
      <c r="D34" s="1257"/>
      <c r="E34" s="328" t="s">
        <v>218</v>
      </c>
      <c r="F34" s="1281"/>
      <c r="G34" s="1281"/>
      <c r="H34" s="1281"/>
      <c r="I34" s="1281"/>
      <c r="J34" s="1281"/>
      <c r="K34" s="1282"/>
      <c r="L34" s="1252" t="s">
        <v>458</v>
      </c>
      <c r="M34" s="1292"/>
      <c r="N34" s="1292"/>
      <c r="O34" s="1292"/>
      <c r="P34" s="1292"/>
      <c r="Q34" s="1293"/>
      <c r="R34" s="1252" t="s">
        <v>72</v>
      </c>
      <c r="S34" s="1253"/>
      <c r="T34" s="1253"/>
      <c r="U34" s="1253"/>
      <c r="V34" s="1253"/>
      <c r="W34" s="1254"/>
      <c r="X34" s="1252" t="s">
        <v>484</v>
      </c>
      <c r="Y34" s="1253"/>
      <c r="Z34" s="1253"/>
      <c r="AA34" s="1253"/>
      <c r="AB34" s="1253"/>
      <c r="AC34" s="1254"/>
      <c r="AD34" s="1252" t="s">
        <v>45</v>
      </c>
      <c r="AE34" s="1253"/>
      <c r="AF34" s="1253"/>
      <c r="AG34" s="1253"/>
      <c r="AH34" s="1253"/>
      <c r="AI34" s="1254"/>
    </row>
    <row r="35" spans="3:36" ht="13.5" customHeight="1">
      <c r="C35" s="1256"/>
      <c r="D35" s="1257"/>
      <c r="E35" s="1283"/>
      <c r="F35" s="1284"/>
      <c r="G35" s="1284"/>
      <c r="H35" s="1284"/>
      <c r="I35" s="1284"/>
      <c r="J35" s="1284"/>
      <c r="K35" s="1285"/>
      <c r="L35" s="1219" t="str">
        <f>IF('（別紙２）二酸化炭素排出量計算シート【2年目報告用】'!AC53="","",'（別紙２）二酸化炭素排出量計算シート【2年目報告用】'!AC53)</f>
        <v/>
      </c>
      <c r="M35" s="1220"/>
      <c r="N35" s="1220"/>
      <c r="O35" s="1220"/>
      <c r="P35" s="1223" t="s">
        <v>481</v>
      </c>
      <c r="Q35" s="1224"/>
      <c r="R35" s="1219" t="str">
        <f>IF('（別紙２）二酸化炭素排出量計算シート【2年目報告用】'!AA77="","",'（別紙２）二酸化炭素排出量計算シート【2年目報告用】'!AA77)</f>
        <v/>
      </c>
      <c r="S35" s="1220"/>
      <c r="T35" s="1220"/>
      <c r="U35" s="1220"/>
      <c r="V35" s="1223" t="s">
        <v>481</v>
      </c>
      <c r="W35" s="1224"/>
      <c r="X35" s="1219" t="str">
        <f>IF('（別紙２）二酸化炭素排出量計算シート【2年目報告用】'!AA79="","",'（別紙２）二酸化炭素排出量計算シート【2年目報告用】'!AA79)</f>
        <v/>
      </c>
      <c r="Y35" s="1220"/>
      <c r="Z35" s="1220"/>
      <c r="AA35" s="1220"/>
      <c r="AB35" s="1223" t="s">
        <v>481</v>
      </c>
      <c r="AC35" s="1224"/>
      <c r="AD35" s="1219" t="str">
        <f>IF('（別紙２）二酸化炭素排出量計算シート【2年目報告用】'!AA106="","",'（別紙２）二酸化炭素排出量計算シート【2年目報告用】'!AA106)</f>
        <v/>
      </c>
      <c r="AE35" s="1220"/>
      <c r="AF35" s="1220"/>
      <c r="AG35" s="1220"/>
      <c r="AH35" s="1223" t="s">
        <v>481</v>
      </c>
      <c r="AI35" s="1224"/>
    </row>
    <row r="36" spans="3:36" ht="13.5" customHeight="1">
      <c r="C36" s="1256"/>
      <c r="D36" s="1257"/>
      <c r="E36" s="1283"/>
      <c r="F36" s="1284"/>
      <c r="G36" s="1284"/>
      <c r="H36" s="1284"/>
      <c r="I36" s="1284"/>
      <c r="J36" s="1284"/>
      <c r="K36" s="1285"/>
      <c r="L36" s="1221"/>
      <c r="M36" s="1222"/>
      <c r="N36" s="1222"/>
      <c r="O36" s="1222"/>
      <c r="P36" s="1225"/>
      <c r="Q36" s="1226"/>
      <c r="R36" s="1221"/>
      <c r="S36" s="1222"/>
      <c r="T36" s="1222"/>
      <c r="U36" s="1222"/>
      <c r="V36" s="1225"/>
      <c r="W36" s="1226"/>
      <c r="X36" s="1221"/>
      <c r="Y36" s="1222"/>
      <c r="Z36" s="1222"/>
      <c r="AA36" s="1222"/>
      <c r="AB36" s="1225"/>
      <c r="AC36" s="1226"/>
      <c r="AD36" s="1221"/>
      <c r="AE36" s="1222"/>
      <c r="AF36" s="1222"/>
      <c r="AG36" s="1222"/>
      <c r="AH36" s="1225"/>
      <c r="AI36" s="1226"/>
    </row>
    <row r="37" spans="3:36" ht="13.5" customHeight="1">
      <c r="C37" s="1256"/>
      <c r="D37" s="1257"/>
      <c r="E37" s="1283"/>
      <c r="F37" s="1284"/>
      <c r="G37" s="1284"/>
      <c r="H37" s="1284"/>
      <c r="I37" s="1284"/>
      <c r="J37" s="1284"/>
      <c r="K37" s="1285"/>
      <c r="L37" s="1289" t="s">
        <v>457</v>
      </c>
      <c r="M37" s="1290"/>
      <c r="N37" s="1290"/>
      <c r="O37" s="1290"/>
      <c r="P37" s="1290"/>
      <c r="Q37" s="1291"/>
      <c r="R37" s="1252" t="s">
        <v>46</v>
      </c>
      <c r="S37" s="1253"/>
      <c r="T37" s="1253"/>
      <c r="U37" s="1253"/>
      <c r="V37" s="1253"/>
      <c r="W37" s="1254"/>
      <c r="X37" s="1252" t="s">
        <v>482</v>
      </c>
      <c r="Y37" s="1253"/>
      <c r="Z37" s="1253"/>
      <c r="AA37" s="1253"/>
      <c r="AB37" s="1253"/>
      <c r="AC37" s="1254"/>
      <c r="AD37" s="1252" t="s">
        <v>483</v>
      </c>
      <c r="AE37" s="1253"/>
      <c r="AF37" s="1253"/>
      <c r="AG37" s="1253"/>
      <c r="AH37" s="1253"/>
      <c r="AI37" s="1254"/>
    </row>
    <row r="38" spans="3:36" ht="13.5" customHeight="1">
      <c r="C38" s="1256"/>
      <c r="D38" s="1257"/>
      <c r="E38" s="1283"/>
      <c r="F38" s="1284"/>
      <c r="G38" s="1284"/>
      <c r="H38" s="1284"/>
      <c r="I38" s="1284"/>
      <c r="J38" s="1284"/>
      <c r="K38" s="1285"/>
      <c r="L38" s="1219" t="str">
        <f>IF('（別紙２）二酸化炭素排出量計算シート【2年目報告用】'!AA75="","",'（別紙２）二酸化炭素排出量計算シート【2年目報告用】'!AA75)</f>
        <v/>
      </c>
      <c r="M38" s="1220"/>
      <c r="N38" s="1220"/>
      <c r="O38" s="1220"/>
      <c r="P38" s="1223" t="s">
        <v>481</v>
      </c>
      <c r="Q38" s="1224"/>
      <c r="R38" s="1219" t="str">
        <f>IF('（別紙２）二酸化炭素排出量計算シート【2年目報告用】'!AA117="","",'（別紙２）二酸化炭素排出量計算シート【2年目報告用】'!AA117)</f>
        <v/>
      </c>
      <c r="S38" s="1220"/>
      <c r="T38" s="1220"/>
      <c r="U38" s="1220"/>
      <c r="V38" s="1223" t="s">
        <v>481</v>
      </c>
      <c r="W38" s="1224"/>
      <c r="X38" s="1219" t="str">
        <f>IF('（別紙２）二酸化炭素排出量計算シート【2年目報告用】'!AA119="","",'（別紙２）二酸化炭素排出量計算シート【2年目報告用】'!AA119)</f>
        <v/>
      </c>
      <c r="Y38" s="1220"/>
      <c r="Z38" s="1220"/>
      <c r="AA38" s="1220"/>
      <c r="AB38" s="1223" t="s">
        <v>481</v>
      </c>
      <c r="AC38" s="1224"/>
      <c r="AD38" s="1219" t="str">
        <f>IF('（別紙２）二酸化炭素排出量計算シート【2年目報告用】'!AA121="","",'（別紙２）二酸化炭素排出量計算シート【2年目報告用】'!AA121)</f>
        <v/>
      </c>
      <c r="AE38" s="1220"/>
      <c r="AF38" s="1220"/>
      <c r="AG38" s="1220"/>
      <c r="AH38" s="1223" t="s">
        <v>481</v>
      </c>
      <c r="AI38" s="1224"/>
    </row>
    <row r="39" spans="3:36" ht="13.5" customHeight="1">
      <c r="C39" s="1256"/>
      <c r="D39" s="1257"/>
      <c r="E39" s="1286"/>
      <c r="F39" s="1287"/>
      <c r="G39" s="1287"/>
      <c r="H39" s="1287"/>
      <c r="I39" s="1287"/>
      <c r="J39" s="1287"/>
      <c r="K39" s="1288"/>
      <c r="L39" s="1221"/>
      <c r="M39" s="1222"/>
      <c r="N39" s="1222"/>
      <c r="O39" s="1222"/>
      <c r="P39" s="1225"/>
      <c r="Q39" s="1226"/>
      <c r="R39" s="1221"/>
      <c r="S39" s="1222"/>
      <c r="T39" s="1222"/>
      <c r="U39" s="1222"/>
      <c r="V39" s="1225"/>
      <c r="W39" s="1226"/>
      <c r="X39" s="1221"/>
      <c r="Y39" s="1222"/>
      <c r="Z39" s="1222"/>
      <c r="AA39" s="1222"/>
      <c r="AB39" s="1225"/>
      <c r="AC39" s="1226"/>
      <c r="AD39" s="1221"/>
      <c r="AE39" s="1222"/>
      <c r="AF39" s="1222"/>
      <c r="AG39" s="1222"/>
      <c r="AH39" s="1225"/>
      <c r="AI39" s="1226"/>
    </row>
    <row r="40" spans="3:36" ht="16.5" customHeight="1">
      <c r="C40" s="407" t="s">
        <v>293</v>
      </c>
      <c r="D40" s="407"/>
      <c r="E40" s="407"/>
      <c r="F40" s="407"/>
      <c r="G40" s="407"/>
      <c r="H40" s="407"/>
      <c r="I40" s="407"/>
      <c r="J40" s="407"/>
      <c r="K40" s="407"/>
      <c r="L40" s="407"/>
      <c r="M40" s="407"/>
      <c r="N40" s="1227" t="s">
        <v>20</v>
      </c>
      <c r="O40" s="1117"/>
      <c r="P40" s="1117"/>
      <c r="Q40" s="1117"/>
      <c r="R40" s="1117"/>
      <c r="S40" s="1117"/>
      <c r="T40" s="1117"/>
      <c r="U40" s="1264" t="str">
        <f>IF(報告提出書【1年目】!U40="","",報告提出書【1年目】!U40)</f>
        <v/>
      </c>
      <c r="V40" s="1265"/>
      <c r="W40" s="1265"/>
      <c r="X40" s="1265"/>
      <c r="Y40" s="1265"/>
      <c r="Z40" s="1265"/>
      <c r="AA40" s="1265"/>
      <c r="AB40" s="1265"/>
      <c r="AC40" s="1265"/>
      <c r="AD40" s="1265"/>
      <c r="AE40" s="1265"/>
      <c r="AF40" s="1265"/>
      <c r="AG40" s="1265"/>
      <c r="AH40" s="1265"/>
      <c r="AI40" s="1266"/>
      <c r="AJ40" s="11"/>
    </row>
    <row r="41" spans="3:36" ht="16.5" customHeight="1">
      <c r="C41" s="407"/>
      <c r="D41" s="407"/>
      <c r="E41" s="407"/>
      <c r="F41" s="407"/>
      <c r="G41" s="407"/>
      <c r="H41" s="407"/>
      <c r="I41" s="407"/>
      <c r="J41" s="407"/>
      <c r="K41" s="407"/>
      <c r="L41" s="407"/>
      <c r="M41" s="407"/>
      <c r="N41" s="1198" t="s">
        <v>21</v>
      </c>
      <c r="O41" s="313"/>
      <c r="P41" s="313"/>
      <c r="Q41" s="313"/>
      <c r="R41" s="313"/>
      <c r="S41" s="313"/>
      <c r="T41" s="313"/>
      <c r="U41" s="1465" t="str">
        <f>IF(報告提出書【1年目】!U41="","",報告提出書【1年目】!U41)</f>
        <v/>
      </c>
      <c r="V41" s="1466"/>
      <c r="W41" s="1466"/>
      <c r="X41" s="1466"/>
      <c r="Y41" s="1466"/>
      <c r="Z41" s="1466"/>
      <c r="AA41" s="1466"/>
      <c r="AB41" s="1466"/>
      <c r="AC41" s="1466"/>
      <c r="AD41" s="1466"/>
      <c r="AE41" s="1466"/>
      <c r="AF41" s="1466"/>
      <c r="AG41" s="1466"/>
      <c r="AH41" s="1466"/>
      <c r="AI41" s="1467"/>
      <c r="AJ41" s="11"/>
    </row>
    <row r="42" spans="3:36" ht="16.5" customHeight="1">
      <c r="C42" s="407"/>
      <c r="D42" s="407"/>
      <c r="E42" s="407"/>
      <c r="F42" s="407"/>
      <c r="G42" s="407"/>
      <c r="H42" s="407"/>
      <c r="I42" s="407"/>
      <c r="J42" s="407"/>
      <c r="K42" s="407"/>
      <c r="L42" s="407"/>
      <c r="M42" s="407"/>
      <c r="N42" s="1198" t="s">
        <v>22</v>
      </c>
      <c r="O42" s="313"/>
      <c r="P42" s="313"/>
      <c r="Q42" s="313"/>
      <c r="R42" s="313"/>
      <c r="S42" s="313"/>
      <c r="T42" s="313"/>
      <c r="U42" s="1249" t="str">
        <f>IF(報告提出書【1年目】!U42="","",報告提出書【1年目】!U42)</f>
        <v/>
      </c>
      <c r="V42" s="1250"/>
      <c r="W42" s="1250"/>
      <c r="X42" s="1250"/>
      <c r="Y42" s="1250"/>
      <c r="Z42" s="1250"/>
      <c r="AA42" s="1250"/>
      <c r="AB42" s="1251"/>
      <c r="AC42" s="1250" t="str">
        <f>IF(報告提出書【1年目】!AC42="","",報告提出書【1年目】!AC42)</f>
        <v/>
      </c>
      <c r="AD42" s="1250"/>
      <c r="AE42" s="1250"/>
      <c r="AF42" s="1250"/>
      <c r="AG42" s="1250"/>
      <c r="AH42" s="1250"/>
      <c r="AI42" s="1255"/>
      <c r="AJ42" s="11"/>
    </row>
    <row r="43" spans="3:36" ht="16.5" customHeight="1">
      <c r="C43" s="407"/>
      <c r="D43" s="407"/>
      <c r="E43" s="407"/>
      <c r="F43" s="407"/>
      <c r="G43" s="407"/>
      <c r="H43" s="407"/>
      <c r="I43" s="407"/>
      <c r="J43" s="407"/>
      <c r="K43" s="407"/>
      <c r="L43" s="407"/>
      <c r="M43" s="407"/>
      <c r="N43" s="1258" t="s">
        <v>23</v>
      </c>
      <c r="O43" s="1259"/>
      <c r="P43" s="1259"/>
      <c r="Q43" s="1259"/>
      <c r="R43" s="1259"/>
      <c r="S43" s="1259"/>
      <c r="T43" s="1259"/>
      <c r="U43" s="1228" t="str">
        <f>IF(報告提出書【1年目】!U43="","",報告提出書【1年目】!U43)</f>
        <v/>
      </c>
      <c r="V43" s="1229"/>
      <c r="W43" s="1229"/>
      <c r="X43" s="1229"/>
      <c r="Y43" s="1229"/>
      <c r="Z43" s="1229"/>
      <c r="AA43" s="1229"/>
      <c r="AB43" s="1229"/>
      <c r="AC43" s="1229"/>
      <c r="AD43" s="1229"/>
      <c r="AE43" s="1229"/>
      <c r="AF43" s="1229"/>
      <c r="AG43" s="1229"/>
      <c r="AH43" s="1229"/>
      <c r="AI43" s="1230"/>
      <c r="AJ43" s="11"/>
    </row>
    <row r="44" spans="3:36" ht="13.5" customHeight="1">
      <c r="C44" s="407" t="s">
        <v>294</v>
      </c>
      <c r="D44" s="407"/>
      <c r="E44" s="1236"/>
      <c r="F44" s="1236"/>
      <c r="G44" s="1236"/>
      <c r="H44" s="1236"/>
      <c r="I44" s="1236"/>
      <c r="J44" s="1236"/>
      <c r="K44" s="1236"/>
      <c r="L44" s="1236"/>
      <c r="M44" s="1236"/>
      <c r="N44" s="1227" t="s">
        <v>17</v>
      </c>
      <c r="O44" s="1117"/>
      <c r="P44" s="1117"/>
      <c r="Q44" s="1117"/>
      <c r="R44" s="1117"/>
      <c r="S44" s="1117"/>
      <c r="T44" s="1117"/>
      <c r="U44" s="1117"/>
      <c r="V44" s="1117"/>
      <c r="W44" s="1117"/>
      <c r="X44" s="1117"/>
      <c r="Y44" s="1117"/>
      <c r="Z44" s="1117"/>
      <c r="AA44" s="1117"/>
      <c r="AB44" s="1231" t="s">
        <v>41</v>
      </c>
      <c r="AC44" s="303"/>
      <c r="AD44" s="303"/>
      <c r="AE44" s="303"/>
      <c r="AF44" s="303"/>
      <c r="AG44" s="303"/>
      <c r="AH44" s="303"/>
      <c r="AI44" s="304"/>
      <c r="AJ44" s="11"/>
    </row>
    <row r="45" spans="3:36" ht="13.5" customHeight="1">
      <c r="C45" s="407"/>
      <c r="D45" s="407"/>
      <c r="E45" s="407"/>
      <c r="F45" s="407"/>
      <c r="G45" s="407"/>
      <c r="H45" s="407"/>
      <c r="I45" s="407"/>
      <c r="J45" s="407"/>
      <c r="K45" s="407"/>
      <c r="L45" s="407"/>
      <c r="M45" s="407"/>
      <c r="N45" s="1200"/>
      <c r="O45" s="1196"/>
      <c r="P45" s="1196"/>
      <c r="Q45" s="1196"/>
      <c r="R45" s="1196"/>
      <c r="S45" s="1196"/>
      <c r="T45" s="1196"/>
      <c r="U45" s="1196"/>
      <c r="V45" s="1196"/>
      <c r="W45" s="1196"/>
      <c r="X45" s="1196"/>
      <c r="Y45" s="1196"/>
      <c r="Z45" s="1196"/>
      <c r="AA45" s="1196"/>
      <c r="AB45" s="1232"/>
      <c r="AC45" s="309"/>
      <c r="AD45" s="309"/>
      <c r="AE45" s="309"/>
      <c r="AF45" s="309"/>
      <c r="AG45" s="309"/>
      <c r="AH45" s="309"/>
      <c r="AI45" s="310"/>
      <c r="AJ45" s="11"/>
    </row>
    <row r="46" spans="3:36" ht="13.5" customHeight="1">
      <c r="C46" s="407"/>
      <c r="D46" s="407"/>
      <c r="E46" s="407"/>
      <c r="F46" s="407"/>
      <c r="G46" s="407"/>
      <c r="H46" s="407"/>
      <c r="I46" s="407"/>
      <c r="J46" s="407"/>
      <c r="K46" s="407"/>
      <c r="L46" s="407"/>
      <c r="M46" s="407"/>
      <c r="N46" s="1227" t="s">
        <v>18</v>
      </c>
      <c r="O46" s="1117"/>
      <c r="P46" s="1117"/>
      <c r="Q46" s="1117"/>
      <c r="R46" s="1117"/>
      <c r="S46" s="1117"/>
      <c r="T46" s="1117"/>
      <c r="U46" s="1117"/>
      <c r="V46" s="1117"/>
      <c r="W46" s="1117"/>
      <c r="X46" s="1117"/>
      <c r="Y46" s="1117"/>
      <c r="Z46" s="1117"/>
      <c r="AA46" s="1117"/>
      <c r="AB46" s="1231" t="s">
        <v>40</v>
      </c>
      <c r="AC46" s="303"/>
      <c r="AD46" s="303"/>
      <c r="AE46" s="303"/>
      <c r="AF46" s="303"/>
      <c r="AG46" s="303"/>
      <c r="AH46" s="303"/>
      <c r="AI46" s="304"/>
      <c r="AJ46" s="11"/>
    </row>
    <row r="47" spans="3:36" ht="13.5" customHeight="1">
      <c r="C47" s="407"/>
      <c r="D47" s="407"/>
      <c r="E47" s="407"/>
      <c r="F47" s="407"/>
      <c r="G47" s="407"/>
      <c r="H47" s="407"/>
      <c r="I47" s="407"/>
      <c r="J47" s="407"/>
      <c r="K47" s="407"/>
      <c r="L47" s="407"/>
      <c r="M47" s="407"/>
      <c r="N47" s="1198"/>
      <c r="O47" s="313"/>
      <c r="P47" s="313"/>
      <c r="Q47" s="313"/>
      <c r="R47" s="313"/>
      <c r="S47" s="313"/>
      <c r="T47" s="313"/>
      <c r="U47" s="313"/>
      <c r="V47" s="313"/>
      <c r="W47" s="313"/>
      <c r="X47" s="313"/>
      <c r="Y47" s="313"/>
      <c r="Z47" s="313"/>
      <c r="AA47" s="313"/>
      <c r="AB47" s="1232"/>
      <c r="AC47" s="309"/>
      <c r="AD47" s="309"/>
      <c r="AE47" s="309"/>
      <c r="AF47" s="309"/>
      <c r="AG47" s="309"/>
      <c r="AH47" s="309"/>
      <c r="AI47" s="310"/>
      <c r="AJ47" s="11"/>
    </row>
    <row r="48" spans="3:36" ht="13.5" customHeight="1">
      <c r="C48" s="407" t="s">
        <v>24</v>
      </c>
      <c r="D48" s="407"/>
      <c r="E48" s="407"/>
      <c r="F48" s="407"/>
      <c r="G48" s="407"/>
      <c r="H48" s="407"/>
      <c r="I48" s="407"/>
      <c r="J48" s="407"/>
      <c r="K48" s="407"/>
      <c r="L48" s="407"/>
      <c r="M48" s="556"/>
      <c r="N48" s="1247"/>
      <c r="O48" s="686"/>
      <c r="P48" s="1233">
        <f>IF(計画提出書!N47="","",計画提出書!N47)</f>
        <v>2024</v>
      </c>
      <c r="Q48" s="1233"/>
      <c r="R48" s="686" t="s">
        <v>4</v>
      </c>
      <c r="S48" s="1233">
        <f>IF(計画提出書!S47="","",計画提出書!S47)</f>
        <v>4</v>
      </c>
      <c r="T48" s="1233"/>
      <c r="U48" s="686" t="s">
        <v>5</v>
      </c>
      <c r="V48" s="1233">
        <f>IF(計画提出書!V47="","",計画提出書!V47)</f>
        <v>1</v>
      </c>
      <c r="W48" s="1233"/>
      <c r="X48" s="686" t="s">
        <v>492</v>
      </c>
      <c r="Y48" s="686"/>
      <c r="Z48" s="686"/>
      <c r="AA48" s="1233">
        <f>IF(計画提出書!AA47="","",計画提出書!AA47)</f>
        <v>2027</v>
      </c>
      <c r="AB48" s="1233"/>
      <c r="AC48" s="686" t="s">
        <v>4</v>
      </c>
      <c r="AD48" s="1233">
        <f>IF(計画提出書!AD47="","",計画提出書!AD47)</f>
        <v>3</v>
      </c>
      <c r="AE48" s="1233"/>
      <c r="AF48" s="686" t="s">
        <v>5</v>
      </c>
      <c r="AG48" s="1233">
        <f>IF(計画提出書!AG47="","",計画提出書!AG47)</f>
        <v>31</v>
      </c>
      <c r="AH48" s="1233"/>
      <c r="AI48" s="1194" t="s">
        <v>6</v>
      </c>
    </row>
    <row r="49" spans="3:51" ht="13.5" customHeight="1">
      <c r="C49" s="407"/>
      <c r="D49" s="407"/>
      <c r="E49" s="407"/>
      <c r="F49" s="407"/>
      <c r="G49" s="407"/>
      <c r="H49" s="407"/>
      <c r="I49" s="407"/>
      <c r="J49" s="407"/>
      <c r="K49" s="407"/>
      <c r="L49" s="407"/>
      <c r="M49" s="556"/>
      <c r="N49" s="1248"/>
      <c r="O49" s="901"/>
      <c r="P49" s="1234"/>
      <c r="Q49" s="1234"/>
      <c r="R49" s="901"/>
      <c r="S49" s="1234"/>
      <c r="T49" s="1234"/>
      <c r="U49" s="901"/>
      <c r="V49" s="1234"/>
      <c r="W49" s="1234"/>
      <c r="X49" s="901"/>
      <c r="Y49" s="901"/>
      <c r="Z49" s="901"/>
      <c r="AA49" s="1234"/>
      <c r="AB49" s="1234"/>
      <c r="AC49" s="901"/>
      <c r="AD49" s="1234"/>
      <c r="AE49" s="1234"/>
      <c r="AF49" s="901"/>
      <c r="AG49" s="1234"/>
      <c r="AH49" s="1234"/>
      <c r="AI49" s="902"/>
    </row>
    <row r="50" spans="3:51" ht="13.5" customHeight="1">
      <c r="C50" s="1239" t="s">
        <v>1</v>
      </c>
      <c r="D50" s="1240"/>
      <c r="E50" s="1240"/>
      <c r="F50" s="1240"/>
      <c r="G50" s="1240"/>
      <c r="H50" s="1240"/>
      <c r="I50" s="1240"/>
      <c r="J50" s="1117" t="s">
        <v>295</v>
      </c>
      <c r="K50" s="1117"/>
      <c r="L50" s="1117"/>
      <c r="M50" s="1195"/>
      <c r="N50" s="1198" t="s">
        <v>26</v>
      </c>
      <c r="O50" s="313"/>
      <c r="P50" s="313"/>
      <c r="Q50" s="313"/>
      <c r="R50" s="313"/>
      <c r="S50" s="313"/>
      <c r="T50" s="313"/>
      <c r="U50" s="313"/>
      <c r="V50" s="313"/>
      <c r="W50" s="313"/>
      <c r="X50" s="313"/>
      <c r="Y50" s="313"/>
      <c r="Z50" s="313"/>
      <c r="AA50" s="313"/>
      <c r="AB50" s="313"/>
      <c r="AC50" s="313"/>
      <c r="AD50" s="313"/>
      <c r="AE50" s="313"/>
      <c r="AF50" s="313"/>
      <c r="AG50" s="313"/>
      <c r="AH50" s="313"/>
      <c r="AI50" s="1199"/>
    </row>
    <row r="51" spans="3:51" ht="13.5" customHeight="1">
      <c r="C51" s="1237" t="s">
        <v>282</v>
      </c>
      <c r="D51" s="1238"/>
      <c r="E51" s="1238"/>
      <c r="F51" s="1238"/>
      <c r="G51" s="1238"/>
      <c r="H51" s="1238"/>
      <c r="I51" s="1238"/>
      <c r="J51" s="1196"/>
      <c r="K51" s="1196"/>
      <c r="L51" s="1196"/>
      <c r="M51" s="1197"/>
      <c r="N51" s="1200"/>
      <c r="O51" s="1196"/>
      <c r="P51" s="1196"/>
      <c r="Q51" s="1196"/>
      <c r="R51" s="1196"/>
      <c r="S51" s="1196"/>
      <c r="T51" s="1196"/>
      <c r="U51" s="1196"/>
      <c r="V51" s="1196"/>
      <c r="W51" s="1196"/>
      <c r="X51" s="1196"/>
      <c r="Y51" s="1196"/>
      <c r="Z51" s="1196"/>
      <c r="AA51" s="1196"/>
      <c r="AB51" s="1196"/>
      <c r="AC51" s="1196"/>
      <c r="AD51" s="1196"/>
      <c r="AE51" s="1196"/>
      <c r="AF51" s="1196"/>
      <c r="AG51" s="1196"/>
      <c r="AH51" s="1196"/>
      <c r="AI51" s="1197"/>
    </row>
    <row r="52" spans="3:51" ht="13.5" customHeight="1">
      <c r="C52" s="302" t="s">
        <v>296</v>
      </c>
      <c r="D52" s="303"/>
      <c r="E52" s="303"/>
      <c r="F52" s="303"/>
      <c r="G52" s="303"/>
      <c r="H52" s="303"/>
      <c r="I52" s="303"/>
      <c r="J52" s="303"/>
      <c r="K52" s="303"/>
      <c r="L52" s="303"/>
      <c r="M52" s="304"/>
      <c r="N52" s="1241"/>
      <c r="O52" s="1242"/>
      <c r="P52" s="1242"/>
      <c r="Q52" s="1242"/>
      <c r="R52" s="1242"/>
      <c r="S52" s="1242"/>
      <c r="T52" s="1242"/>
      <c r="U52" s="1242"/>
      <c r="V52" s="1242"/>
      <c r="W52" s="1242"/>
      <c r="X52" s="1242"/>
      <c r="Y52" s="1242"/>
      <c r="Z52" s="1242"/>
      <c r="AA52" s="1242"/>
      <c r="AB52" s="1242"/>
      <c r="AC52" s="1242"/>
      <c r="AD52" s="1242"/>
      <c r="AE52" s="1242"/>
      <c r="AF52" s="1242"/>
      <c r="AG52" s="1242"/>
      <c r="AH52" s="1242"/>
      <c r="AI52" s="1243"/>
    </row>
    <row r="53" spans="3:51" ht="13.5" customHeight="1">
      <c r="C53" s="308"/>
      <c r="D53" s="309"/>
      <c r="E53" s="309"/>
      <c r="F53" s="309"/>
      <c r="G53" s="309"/>
      <c r="H53" s="309"/>
      <c r="I53" s="309"/>
      <c r="J53" s="309"/>
      <c r="K53" s="309"/>
      <c r="L53" s="309"/>
      <c r="M53" s="310"/>
      <c r="N53" s="1244"/>
      <c r="O53" s="1245"/>
      <c r="P53" s="1245"/>
      <c r="Q53" s="1245"/>
      <c r="R53" s="1245"/>
      <c r="S53" s="1245"/>
      <c r="T53" s="1245"/>
      <c r="U53" s="1245"/>
      <c r="V53" s="1245"/>
      <c r="W53" s="1245"/>
      <c r="X53" s="1245"/>
      <c r="Y53" s="1245"/>
      <c r="Z53" s="1245"/>
      <c r="AA53" s="1245"/>
      <c r="AB53" s="1245"/>
      <c r="AC53" s="1245"/>
      <c r="AD53" s="1245"/>
      <c r="AE53" s="1245"/>
      <c r="AF53" s="1245"/>
      <c r="AG53" s="1245"/>
      <c r="AH53" s="1245"/>
      <c r="AI53" s="1246"/>
    </row>
    <row r="55" spans="3:51" ht="13.5" customHeight="1">
      <c r="C55" s="1" t="s">
        <v>28</v>
      </c>
      <c r="D55" s="1">
        <v>1</v>
      </c>
      <c r="E55" s="587" t="s">
        <v>301</v>
      </c>
      <c r="F55" s="587"/>
      <c r="G55" s="587"/>
      <c r="H55" s="587"/>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Y55" s="29"/>
    </row>
    <row r="56" spans="3:51" ht="13.5" customHeight="1">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Y56" s="29"/>
    </row>
    <row r="57" spans="3:51" ht="13.5" customHeight="1">
      <c r="D57" s="1">
        <v>2</v>
      </c>
      <c r="E57" s="587" t="s">
        <v>308</v>
      </c>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Y57" s="29"/>
    </row>
    <row r="58" spans="3:51" ht="13.5" customHeight="1">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Y58" s="29"/>
    </row>
    <row r="59" spans="3:51" ht="13.5" customHeight="1">
      <c r="D59" s="1">
        <v>3</v>
      </c>
      <c r="E59" s="587" t="s">
        <v>388</v>
      </c>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Y59" s="29"/>
    </row>
    <row r="60" spans="3:51" ht="13.5" customHeight="1">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Y60" s="29"/>
    </row>
    <row r="61" spans="3:51" ht="13.5" customHeight="1">
      <c r="D61" s="1">
        <v>4</v>
      </c>
      <c r="E61" s="587" t="s">
        <v>495</v>
      </c>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Y61" s="29"/>
    </row>
    <row r="62" spans="3:51" ht="13.5" customHeight="1">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Y62" s="29"/>
    </row>
    <row r="63" spans="3:51" ht="13.5" customHeight="1">
      <c r="D63" s="1">
        <v>5</v>
      </c>
      <c r="E63" s="587" t="s">
        <v>309</v>
      </c>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Y63" s="29"/>
    </row>
    <row r="64" spans="3:51" ht="13.5" customHeight="1">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Y64" s="29"/>
    </row>
    <row r="65" spans="3:51" ht="13.5" customHeight="1">
      <c r="D65" s="1">
        <v>6</v>
      </c>
      <c r="E65" s="602" t="s">
        <v>310</v>
      </c>
      <c r="F65" s="602"/>
      <c r="G65" s="602"/>
      <c r="H65" s="602"/>
      <c r="I65" s="602"/>
      <c r="J65" s="602"/>
      <c r="K65" s="602"/>
      <c r="L65" s="602"/>
      <c r="M65" s="602"/>
      <c r="N65" s="602"/>
      <c r="O65" s="602"/>
      <c r="P65" s="602"/>
      <c r="Q65" s="602"/>
      <c r="R65" s="602"/>
      <c r="S65" s="602"/>
      <c r="T65" s="602"/>
      <c r="U65" s="602"/>
      <c r="V65" s="602"/>
      <c r="W65" s="602"/>
      <c r="X65" s="602"/>
      <c r="Y65" s="602"/>
      <c r="Z65" s="602"/>
      <c r="AA65" s="602"/>
      <c r="AB65" s="602"/>
      <c r="AC65" s="602"/>
      <c r="AD65" s="602"/>
      <c r="AE65" s="602"/>
      <c r="AF65" s="602"/>
      <c r="AG65" s="602"/>
      <c r="AH65" s="602"/>
      <c r="AI65" s="602"/>
      <c r="AY65" s="29"/>
    </row>
    <row r="66" spans="3:51" ht="13.5" customHeight="1">
      <c r="C66" s="1235" t="s">
        <v>31</v>
      </c>
      <c r="D66" s="1235"/>
      <c r="E66" s="602" t="s">
        <v>311</v>
      </c>
      <c r="F66" s="602"/>
      <c r="G66" s="602"/>
      <c r="H66" s="602"/>
      <c r="I66" s="602"/>
      <c r="J66" s="602"/>
      <c r="K66" s="602"/>
      <c r="L66" s="602"/>
      <c r="M66" s="602"/>
      <c r="N66" s="602"/>
      <c r="O66" s="602"/>
      <c r="P66" s="602"/>
      <c r="Q66" s="602"/>
      <c r="R66" s="602"/>
      <c r="S66" s="602"/>
      <c r="T66" s="602"/>
      <c r="U66" s="602"/>
      <c r="V66" s="602"/>
      <c r="W66" s="602"/>
      <c r="X66" s="602"/>
      <c r="Y66" s="602"/>
      <c r="Z66" s="602"/>
      <c r="AA66" s="602"/>
      <c r="AB66" s="602"/>
      <c r="AC66" s="602"/>
      <c r="AD66" s="602"/>
      <c r="AE66" s="602"/>
      <c r="AF66" s="602"/>
      <c r="AG66" s="602"/>
      <c r="AH66" s="602"/>
      <c r="AI66" s="602"/>
      <c r="AY66" s="29"/>
    </row>
    <row r="67" spans="3:51" ht="13.5" customHeight="1">
      <c r="AY67" s="29"/>
    </row>
    <row r="68" spans="3:51" ht="13.5" customHeight="1">
      <c r="AY68" s="29"/>
    </row>
    <row r="69" spans="3:51" ht="13.5" customHeight="1">
      <c r="AY69" s="29"/>
    </row>
    <row r="70" spans="3:51" ht="13.5" customHeight="1">
      <c r="AY70" s="29"/>
    </row>
    <row r="71" spans="3:51" ht="13.5" customHeight="1">
      <c r="AY71" s="29"/>
    </row>
    <row r="72" spans="3:51" ht="13.5" customHeight="1">
      <c r="AY72" s="29"/>
    </row>
  </sheetData>
  <sheetProtection algorithmName="SHA-512" hashValue="RH/A8Oi8JN3bfCli8PYOryt/bO2c/lsVtcBLYq9T6h6M6qAVyNrKJ62JzmQ379+FOnbKOVMx3SOclSI/yF4RNA==" saltValue="xDgBqMQoV94JPe9smM0VcA==" spinCount="100000" sheet="1" formatCells="0" formatColumns="0" formatRows="0" insertHyperlinks="0"/>
  <mergeCells count="128">
    <mergeCell ref="D12:K12"/>
    <mergeCell ref="B7:D7"/>
    <mergeCell ref="M8:T8"/>
    <mergeCell ref="U8:Y9"/>
    <mergeCell ref="M9:T9"/>
    <mergeCell ref="Y10:Z11"/>
    <mergeCell ref="AG10:AH11"/>
    <mergeCell ref="AI10:AI11"/>
    <mergeCell ref="AA10:AB11"/>
    <mergeCell ref="N13:P15"/>
    <mergeCell ref="Q13:T15"/>
    <mergeCell ref="V13:AI13"/>
    <mergeCell ref="U14:AI15"/>
    <mergeCell ref="AC10:AC11"/>
    <mergeCell ref="AD10:AE11"/>
    <mergeCell ref="AF10:AF11"/>
    <mergeCell ref="Q16:T17"/>
    <mergeCell ref="U16:AI17"/>
    <mergeCell ref="AF26:AF27"/>
    <mergeCell ref="Q18:T19"/>
    <mergeCell ref="U18:AI19"/>
    <mergeCell ref="S20:AI20"/>
    <mergeCell ref="C22:P23"/>
    <mergeCell ref="Q22:V22"/>
    <mergeCell ref="W22:AA23"/>
    <mergeCell ref="AB22:AI22"/>
    <mergeCell ref="Q23:V23"/>
    <mergeCell ref="AB23:AI23"/>
    <mergeCell ref="Y26:Z27"/>
    <mergeCell ref="C24:K25"/>
    <mergeCell ref="C26:K27"/>
    <mergeCell ref="L26:M27"/>
    <mergeCell ref="N26:O27"/>
    <mergeCell ref="P26:P27"/>
    <mergeCell ref="Q26:R27"/>
    <mergeCell ref="AC26:AC27"/>
    <mergeCell ref="AD26:AE27"/>
    <mergeCell ref="L38:O39"/>
    <mergeCell ref="P38:Q39"/>
    <mergeCell ref="AH32:AI33"/>
    <mergeCell ref="E32:K33"/>
    <mergeCell ref="L32:P33"/>
    <mergeCell ref="Q32:S33"/>
    <mergeCell ref="T32:AA33"/>
    <mergeCell ref="AB32:AG33"/>
    <mergeCell ref="AG26:AH27"/>
    <mergeCell ref="AB28:AG31"/>
    <mergeCell ref="AH28:AI31"/>
    <mergeCell ref="AI26:AI27"/>
    <mergeCell ref="AA26:AB27"/>
    <mergeCell ref="E30:K31"/>
    <mergeCell ref="L30:R31"/>
    <mergeCell ref="S30:S31"/>
    <mergeCell ref="E28:K29"/>
    <mergeCell ref="L28:R29"/>
    <mergeCell ref="S28:S29"/>
    <mergeCell ref="T28:AA31"/>
    <mergeCell ref="S26:S27"/>
    <mergeCell ref="T26:U27"/>
    <mergeCell ref="V26:V27"/>
    <mergeCell ref="W26:X27"/>
    <mergeCell ref="X48:Z49"/>
    <mergeCell ref="U48:U49"/>
    <mergeCell ref="AF48:AF49"/>
    <mergeCell ref="AG48:AH49"/>
    <mergeCell ref="N41:T41"/>
    <mergeCell ref="U41:AI41"/>
    <mergeCell ref="N42:T42"/>
    <mergeCell ref="U42:AB42"/>
    <mergeCell ref="AC42:AI42"/>
    <mergeCell ref="C44:M47"/>
    <mergeCell ref="N44:AA45"/>
    <mergeCell ref="N46:AA47"/>
    <mergeCell ref="C40:M43"/>
    <mergeCell ref="N40:T40"/>
    <mergeCell ref="U40:AI40"/>
    <mergeCell ref="U43:AI43"/>
    <mergeCell ref="AB44:AI45"/>
    <mergeCell ref="AB46:AI47"/>
    <mergeCell ref="N43:T43"/>
    <mergeCell ref="C28:D39"/>
    <mergeCell ref="AD34:AI34"/>
    <mergeCell ref="L35:O36"/>
    <mergeCell ref="P35:Q36"/>
    <mergeCell ref="R35:U36"/>
    <mergeCell ref="V35:W36"/>
    <mergeCell ref="E34:K39"/>
    <mergeCell ref="L34:Q34"/>
    <mergeCell ref="R34:W34"/>
    <mergeCell ref="X34:AC34"/>
    <mergeCell ref="L37:Q37"/>
    <mergeCell ref="X35:AA36"/>
    <mergeCell ref="AB35:AC36"/>
    <mergeCell ref="AD35:AG36"/>
    <mergeCell ref="AH35:AI36"/>
    <mergeCell ref="R38:U39"/>
    <mergeCell ref="V38:W39"/>
    <mergeCell ref="X38:AA39"/>
    <mergeCell ref="R37:W37"/>
    <mergeCell ref="X37:AC37"/>
    <mergeCell ref="AB38:AC39"/>
    <mergeCell ref="AD37:AI37"/>
    <mergeCell ref="AD38:AG39"/>
    <mergeCell ref="AH38:AI39"/>
    <mergeCell ref="E59:AI60"/>
    <mergeCell ref="AD48:AE49"/>
    <mergeCell ref="E61:AI62"/>
    <mergeCell ref="E63:AI64"/>
    <mergeCell ref="E65:AI65"/>
    <mergeCell ref="C66:D66"/>
    <mergeCell ref="E66:AI66"/>
    <mergeCell ref="C52:M53"/>
    <mergeCell ref="N52:AI53"/>
    <mergeCell ref="E55:AI56"/>
    <mergeCell ref="E57:AI58"/>
    <mergeCell ref="AI48:AI49"/>
    <mergeCell ref="C50:I50"/>
    <mergeCell ref="J50:M51"/>
    <mergeCell ref="N50:AI51"/>
    <mergeCell ref="C51:I51"/>
    <mergeCell ref="V48:W49"/>
    <mergeCell ref="C48:M49"/>
    <mergeCell ref="N48:O49"/>
    <mergeCell ref="AA48:AB49"/>
    <mergeCell ref="AC48:AC49"/>
    <mergeCell ref="P48:Q49"/>
    <mergeCell ref="R48:R49"/>
    <mergeCell ref="S48:T49"/>
  </mergeCells>
  <phoneticPr fontId="34"/>
  <dataValidations count="1">
    <dataValidation showInputMessage="1" sqref="V26:W26 AA26 AC26 Y26 S26:T26 L26 P26:Q26 N26 AI26" xr:uid="{00000000-0002-0000-0900-000000000000}"/>
  </dataValidations>
  <printOptions horizontalCentered="1" verticalCentered="1"/>
  <pageMargins left="0.7" right="0.7" top="0.75" bottom="0.75" header="0.3" footer="0.3"/>
  <pageSetup paperSize="9" scale="97" orientation="portrait" blackAndWhite="1" r:id="rId1"/>
  <rowBreaks count="1" manualBreakCount="1">
    <brk id="66"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27</xdr:col>
                    <xdr:colOff>66675</xdr:colOff>
                    <xdr:row>45</xdr:row>
                    <xdr:rowOff>47625</xdr:rowOff>
                  </from>
                  <to>
                    <xdr:col>28</xdr:col>
                    <xdr:colOff>180975</xdr:colOff>
                    <xdr:row>46</xdr:row>
                    <xdr:rowOff>142875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31</xdr:col>
                    <xdr:colOff>66675</xdr:colOff>
                    <xdr:row>45</xdr:row>
                    <xdr:rowOff>47625</xdr:rowOff>
                  </from>
                  <to>
                    <xdr:col>32</xdr:col>
                    <xdr:colOff>180975</xdr:colOff>
                    <xdr:row>46</xdr:row>
                    <xdr:rowOff>142875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31</xdr:col>
                    <xdr:colOff>66675</xdr:colOff>
                    <xdr:row>43</xdr:row>
                    <xdr:rowOff>47625</xdr:rowOff>
                  </from>
                  <to>
                    <xdr:col>32</xdr:col>
                    <xdr:colOff>180975</xdr:colOff>
                    <xdr:row>44</xdr:row>
                    <xdr:rowOff>142875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27</xdr:col>
                    <xdr:colOff>66675</xdr:colOff>
                    <xdr:row>43</xdr:row>
                    <xdr:rowOff>47625</xdr:rowOff>
                  </from>
                  <to>
                    <xdr:col>28</xdr:col>
                    <xdr:colOff>180975</xdr:colOff>
                    <xdr:row>44</xdr:row>
                    <xdr:rowOff>142875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99FF99"/>
  </sheetPr>
  <dimension ref="B6:AU134"/>
  <sheetViews>
    <sheetView showGridLines="0" view="pageBreakPreview" zoomScale="115" zoomScaleNormal="100" zoomScaleSheetLayoutView="115" workbookViewId="0">
      <pane xSplit="1" ySplit="5" topLeftCell="B6" activePane="bottomRight" state="frozen"/>
      <selection activeCell="D49" sqref="D49:AJ50"/>
      <selection pane="topRight" activeCell="D49" sqref="D49:AJ50"/>
      <selection pane="bottomLeft" activeCell="D49" sqref="D49:AJ50"/>
      <selection pane="bottomRight" activeCell="B6" sqref="B6:C6"/>
    </sheetView>
  </sheetViews>
  <sheetFormatPr defaultColWidth="2.5" defaultRowHeight="13.5"/>
  <cols>
    <col min="1" max="67" width="2.5" style="1" customWidth="1"/>
    <col min="68" max="16384" width="2.5" style="1"/>
  </cols>
  <sheetData>
    <row r="6" spans="2:37" ht="13.5" customHeight="1">
      <c r="B6" s="435" t="s">
        <v>49</v>
      </c>
      <c r="C6" s="435"/>
    </row>
    <row r="7" spans="2:37" ht="13.5" customHeight="1">
      <c r="B7" s="11"/>
      <c r="C7" s="11"/>
      <c r="D7" s="11"/>
      <c r="E7" s="11"/>
      <c r="F7" s="11"/>
      <c r="G7" s="11"/>
      <c r="H7" s="11"/>
      <c r="I7" s="11"/>
      <c r="J7" s="11"/>
      <c r="K7" s="11"/>
      <c r="L7" s="11"/>
      <c r="M7" s="11"/>
      <c r="O7" s="11"/>
      <c r="P7" s="11"/>
      <c r="Q7" s="11"/>
      <c r="R7" s="11"/>
      <c r="S7" s="12" t="s">
        <v>324</v>
      </c>
      <c r="T7" s="11"/>
      <c r="U7" s="11"/>
      <c r="V7" s="11"/>
      <c r="W7" s="11"/>
      <c r="X7" s="11"/>
      <c r="Y7" s="11"/>
      <c r="Z7" s="11"/>
      <c r="AA7" s="11"/>
      <c r="AB7" s="11"/>
      <c r="AC7" s="11"/>
      <c r="AD7" s="11"/>
      <c r="AE7" s="11"/>
      <c r="AF7" s="11"/>
      <c r="AG7" s="11"/>
      <c r="AH7" s="11"/>
      <c r="AI7" s="11"/>
      <c r="AJ7" s="11"/>
      <c r="AK7" s="11"/>
    </row>
    <row r="8" spans="2:37" ht="13.5" customHeight="1">
      <c r="B8" s="11"/>
      <c r="C8" s="11"/>
      <c r="D8" s="11"/>
      <c r="E8" s="11"/>
      <c r="F8" s="11"/>
      <c r="L8" s="11"/>
      <c r="M8" s="11"/>
      <c r="O8" s="11"/>
      <c r="P8" s="11"/>
      <c r="Q8" s="11"/>
      <c r="R8" s="11"/>
      <c r="S8" s="12" t="s">
        <v>325</v>
      </c>
      <c r="T8" s="11"/>
      <c r="U8" s="11"/>
      <c r="V8" s="11"/>
      <c r="W8" s="11"/>
      <c r="X8" s="11"/>
      <c r="Y8" s="11"/>
      <c r="Z8" s="11"/>
      <c r="AA8" s="11"/>
      <c r="AB8" s="11"/>
      <c r="AC8" s="11"/>
      <c r="AD8" s="11"/>
      <c r="AE8" s="11"/>
      <c r="AF8" s="11"/>
      <c r="AG8" s="11"/>
      <c r="AH8" s="11"/>
      <c r="AI8" s="11"/>
      <c r="AJ8" s="11"/>
      <c r="AK8" s="11"/>
    </row>
    <row r="9" spans="2:37">
      <c r="B9" s="11"/>
      <c r="C9" s="11"/>
      <c r="D9" s="11"/>
      <c r="E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2:37" ht="13.5" customHeight="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2:37" ht="13.5" customHeight="1">
      <c r="B11" s="313" t="s">
        <v>315</v>
      </c>
      <c r="C11" s="313"/>
      <c r="D11" s="313"/>
      <c r="E11" s="313"/>
      <c r="F11" s="313"/>
      <c r="G11" s="313"/>
      <c r="H11" s="313"/>
      <c r="I11" s="313"/>
      <c r="J11" s="313"/>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2:37" ht="13.5" customHeight="1">
      <c r="B12" s="313"/>
      <c r="C12" s="313"/>
      <c r="D12" s="313"/>
      <c r="E12" s="313"/>
      <c r="F12" s="313"/>
      <c r="G12" s="313"/>
      <c r="H12" s="313"/>
      <c r="I12" s="313"/>
      <c r="J12" s="313"/>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2:37" ht="13.5" customHeight="1">
      <c r="B13" s="313" t="s">
        <v>223</v>
      </c>
      <c r="C13" s="313"/>
      <c r="D13" s="313"/>
      <c r="E13" s="313"/>
      <c r="F13" s="313"/>
      <c r="G13" s="11"/>
      <c r="H13" s="11"/>
      <c r="I13" s="11"/>
      <c r="J13" s="11"/>
      <c r="K13" s="11"/>
      <c r="L13" s="11"/>
      <c r="M13" s="11"/>
      <c r="N13" s="11"/>
      <c r="O13" s="12"/>
      <c r="P13" s="11"/>
      <c r="Q13" s="11"/>
      <c r="R13" s="11"/>
      <c r="S13" s="11"/>
      <c r="T13" s="11"/>
      <c r="U13" s="11"/>
      <c r="V13" s="11"/>
      <c r="W13" s="11"/>
      <c r="X13" s="11"/>
      <c r="Y13" s="11"/>
      <c r="Z13" s="11"/>
      <c r="AA13" s="11"/>
      <c r="AB13" s="11"/>
      <c r="AC13" s="11"/>
      <c r="AD13" s="11"/>
      <c r="AE13" s="11"/>
      <c r="AF13" s="11"/>
      <c r="AG13" s="11"/>
      <c r="AH13" s="11"/>
      <c r="AI13" s="11"/>
      <c r="AJ13" s="11"/>
      <c r="AK13" s="11"/>
    </row>
    <row r="14" spans="2:37" ht="13.5" customHeight="1">
      <c r="B14" s="306"/>
      <c r="C14" s="306"/>
      <c r="D14" s="572">
        <f>IF(計画提出書!N47="","",計画提出書!N47)</f>
        <v>2024</v>
      </c>
      <c r="E14" s="572"/>
      <c r="F14" s="12" t="s">
        <v>4</v>
      </c>
      <c r="G14" s="572">
        <f>IF(計画提出書!S47="","",計画提出書!S47)</f>
        <v>4</v>
      </c>
      <c r="H14" s="572"/>
      <c r="I14" s="12" t="s">
        <v>5</v>
      </c>
      <c r="J14" s="572">
        <f>IF(計画提出書!V47="","",計画提出書!V47)</f>
        <v>1</v>
      </c>
      <c r="K14" s="572"/>
      <c r="L14" s="12" t="s">
        <v>6</v>
      </c>
      <c r="M14" s="12" t="s">
        <v>39</v>
      </c>
      <c r="N14" s="306"/>
      <c r="O14" s="306"/>
      <c r="P14" s="572">
        <f>IF(計画提出書!AA47="","",計画提出書!AA47)</f>
        <v>2027</v>
      </c>
      <c r="Q14" s="572"/>
      <c r="R14" s="12" t="s">
        <v>4</v>
      </c>
      <c r="S14" s="572">
        <f>IF(計画提出書!AD47="","",計画提出書!AD47)</f>
        <v>3</v>
      </c>
      <c r="T14" s="572"/>
      <c r="U14" s="12" t="s">
        <v>5</v>
      </c>
      <c r="V14" s="572">
        <f>IF(計画提出書!AG47="","",計画提出書!AG47)</f>
        <v>31</v>
      </c>
      <c r="W14" s="572"/>
      <c r="X14" s="12" t="s">
        <v>6</v>
      </c>
      <c r="Y14" s="11"/>
      <c r="Z14" s="11"/>
      <c r="AA14" s="11"/>
      <c r="AB14" s="11"/>
      <c r="AC14" s="11"/>
      <c r="AD14" s="11"/>
      <c r="AE14" s="11"/>
      <c r="AF14" s="11"/>
      <c r="AG14" s="11"/>
      <c r="AH14" s="11"/>
      <c r="AI14" s="11"/>
      <c r="AJ14" s="11"/>
      <c r="AK14" s="11"/>
    </row>
    <row r="15" spans="2:37" ht="13.5" customHeight="1">
      <c r="B15" s="313" t="s">
        <v>316</v>
      </c>
      <c r="C15" s="313"/>
      <c r="D15" s="313"/>
      <c r="E15" s="313"/>
      <c r="F15" s="313"/>
      <c r="Y15" s="11"/>
      <c r="Z15" s="11"/>
      <c r="AA15" s="11"/>
      <c r="AB15" s="11"/>
      <c r="AC15" s="11"/>
      <c r="AE15" s="11"/>
      <c r="AF15" s="11"/>
      <c r="AG15" s="11"/>
      <c r="AH15" s="11"/>
      <c r="AI15" s="11"/>
      <c r="AJ15" s="11"/>
      <c r="AK15" s="11"/>
    </row>
    <row r="16" spans="2:37" ht="13.5" customHeight="1" thickBot="1">
      <c r="B16" s="306"/>
      <c r="C16" s="306"/>
      <c r="D16" s="572">
        <f>IF(計画提出書!N47="","",計画提出書!N47+1)</f>
        <v>2025</v>
      </c>
      <c r="E16" s="572"/>
      <c r="F16" s="12" t="s">
        <v>4</v>
      </c>
      <c r="G16" s="572">
        <f>IF(計画提出書!N47="","",4)</f>
        <v>4</v>
      </c>
      <c r="H16" s="572"/>
      <c r="I16" s="12" t="s">
        <v>5</v>
      </c>
      <c r="J16" s="572">
        <f>IF(計画提出書!N47="","",1)</f>
        <v>1</v>
      </c>
      <c r="K16" s="572"/>
      <c r="L16" s="12" t="s">
        <v>6</v>
      </c>
      <c r="M16" s="12" t="s">
        <v>39</v>
      </c>
      <c r="N16" s="306"/>
      <c r="O16" s="306"/>
      <c r="P16" s="572">
        <f>IF(計画提出書!N47="","",計画提出書!N47+2)</f>
        <v>2026</v>
      </c>
      <c r="Q16" s="572"/>
      <c r="R16" s="12" t="s">
        <v>4</v>
      </c>
      <c r="S16" s="572">
        <f>IF(計画提出書!N47="","",3)</f>
        <v>3</v>
      </c>
      <c r="T16" s="572"/>
      <c r="U16" s="12" t="s">
        <v>5</v>
      </c>
      <c r="V16" s="572">
        <f>IF(計画提出書!N47="","",31)</f>
        <v>31</v>
      </c>
      <c r="W16" s="572"/>
      <c r="X16" s="12" t="s">
        <v>6</v>
      </c>
      <c r="Y16" s="11"/>
      <c r="Z16" s="11"/>
      <c r="AA16" s="11"/>
      <c r="AB16" s="11"/>
      <c r="AC16" s="11"/>
      <c r="AE16" s="11"/>
      <c r="AF16" s="11"/>
      <c r="AG16" s="11"/>
      <c r="AH16" s="11"/>
      <c r="AI16" s="11"/>
      <c r="AJ16" s="11"/>
      <c r="AK16" s="11"/>
    </row>
    <row r="17" spans="2:36" ht="13.5" customHeight="1">
      <c r="B17" s="302" t="s">
        <v>274</v>
      </c>
      <c r="C17" s="303"/>
      <c r="D17" s="303"/>
      <c r="E17" s="303"/>
      <c r="F17" s="303"/>
      <c r="G17" s="303"/>
      <c r="H17" s="303"/>
      <c r="I17" s="304"/>
      <c r="J17" s="328" t="s">
        <v>241</v>
      </c>
      <c r="K17" s="328"/>
      <c r="L17" s="328"/>
      <c r="M17" s="328"/>
      <c r="N17" s="345" t="s">
        <v>97</v>
      </c>
      <c r="O17" s="346"/>
      <c r="P17" s="407" t="str">
        <f>IF(計画提出書!N47="","",計画提出書!N47&amp;"年度結果")</f>
        <v>2024年度結果</v>
      </c>
      <c r="Q17" s="407"/>
      <c r="R17" s="407"/>
      <c r="S17" s="407"/>
      <c r="T17" s="407"/>
      <c r="U17" s="407"/>
      <c r="V17" s="556"/>
      <c r="W17" s="1041" t="str">
        <f>IF(計画提出書!N47="","",計画提出書!N47+1&amp;"年度結果")</f>
        <v>2025年度結果</v>
      </c>
      <c r="X17" s="553"/>
      <c r="Y17" s="553"/>
      <c r="Z17" s="553"/>
      <c r="AA17" s="553"/>
      <c r="AB17" s="553"/>
      <c r="AC17" s="1393"/>
      <c r="AD17" s="1145" t="str">
        <f>IF(計画提出書!N47="","",計画提出書!N47+2&amp;"年度結果")</f>
        <v>2026年度結果</v>
      </c>
      <c r="AE17" s="407"/>
      <c r="AF17" s="407"/>
      <c r="AG17" s="407"/>
      <c r="AH17" s="407"/>
      <c r="AI17" s="407"/>
      <c r="AJ17" s="407"/>
    </row>
    <row r="18" spans="2:36" ht="13.5" customHeight="1">
      <c r="B18" s="305"/>
      <c r="C18" s="306"/>
      <c r="D18" s="306"/>
      <c r="E18" s="306"/>
      <c r="F18" s="306"/>
      <c r="G18" s="306"/>
      <c r="H18" s="306"/>
      <c r="I18" s="307"/>
      <c r="J18" s="329"/>
      <c r="K18" s="329"/>
      <c r="L18" s="329"/>
      <c r="M18" s="329"/>
      <c r="N18" s="347"/>
      <c r="O18" s="348"/>
      <c r="P18" s="302" t="s">
        <v>318</v>
      </c>
      <c r="Q18" s="303"/>
      <c r="R18" s="303"/>
      <c r="S18" s="303"/>
      <c r="T18" s="345" t="s">
        <v>319</v>
      </c>
      <c r="U18" s="427"/>
      <c r="V18" s="1491" t="s">
        <v>320</v>
      </c>
      <c r="W18" s="1029" t="s">
        <v>318</v>
      </c>
      <c r="X18" s="303"/>
      <c r="Y18" s="303"/>
      <c r="Z18" s="303"/>
      <c r="AA18" s="345" t="s">
        <v>319</v>
      </c>
      <c r="AB18" s="427"/>
      <c r="AC18" s="1391" t="s">
        <v>320</v>
      </c>
      <c r="AD18" s="303" t="s">
        <v>318</v>
      </c>
      <c r="AE18" s="303"/>
      <c r="AF18" s="303"/>
      <c r="AG18" s="303"/>
      <c r="AH18" s="345" t="s">
        <v>319</v>
      </c>
      <c r="AI18" s="427"/>
      <c r="AJ18" s="1389" t="s">
        <v>320</v>
      </c>
    </row>
    <row r="19" spans="2:36" ht="13.5" customHeight="1">
      <c r="B19" s="305"/>
      <c r="C19" s="306"/>
      <c r="D19" s="306"/>
      <c r="E19" s="306"/>
      <c r="F19" s="306"/>
      <c r="G19" s="306"/>
      <c r="H19" s="306"/>
      <c r="I19" s="307"/>
      <c r="J19" s="329"/>
      <c r="K19" s="329"/>
      <c r="L19" s="329"/>
      <c r="M19" s="329"/>
      <c r="N19" s="347"/>
      <c r="O19" s="348"/>
      <c r="P19" s="308"/>
      <c r="Q19" s="309"/>
      <c r="R19" s="309"/>
      <c r="S19" s="309"/>
      <c r="T19" s="349"/>
      <c r="U19" s="429"/>
      <c r="V19" s="1492"/>
      <c r="W19" s="1394"/>
      <c r="X19" s="309"/>
      <c r="Y19" s="309"/>
      <c r="Z19" s="309"/>
      <c r="AA19" s="349"/>
      <c r="AB19" s="429"/>
      <c r="AC19" s="1392"/>
      <c r="AD19" s="309"/>
      <c r="AE19" s="309"/>
      <c r="AF19" s="309"/>
      <c r="AG19" s="309"/>
      <c r="AH19" s="349"/>
      <c r="AI19" s="429"/>
      <c r="AJ19" s="1390"/>
    </row>
    <row r="20" spans="2:36" ht="13.5" customHeight="1">
      <c r="B20" s="1351" t="str">
        <f>IF('（別添）報告書【1年目報告用】'!B20="","",'（別添）報告書【1年目報告用】'!B20)</f>
        <v/>
      </c>
      <c r="C20" s="1352"/>
      <c r="D20" s="1352"/>
      <c r="E20" s="1352"/>
      <c r="F20" s="1352"/>
      <c r="G20" s="1352"/>
      <c r="H20" s="1352"/>
      <c r="I20" s="1353"/>
      <c r="J20" s="1367" t="str">
        <f>IF('（別添）報告書【1年目報告用】'!J20="","",'（別添）報告書【1年目報告用】'!J20)</f>
        <v/>
      </c>
      <c r="K20" s="1368"/>
      <c r="L20" s="1368"/>
      <c r="M20" s="1368"/>
      <c r="N20" s="1483" t="str">
        <f>IF('（別添）報告書【1年目報告用】'!N20="","",'（別添）報告書【1年目報告用】'!N20)</f>
        <v/>
      </c>
      <c r="O20" s="1484"/>
      <c r="P20" s="1367" t="str">
        <f>IF('（別添）報告書【1年目報告用】'!P20="","",'（別添）報告書【1年目報告用】'!P20)</f>
        <v/>
      </c>
      <c r="Q20" s="1368"/>
      <c r="R20" s="1368"/>
      <c r="S20" s="1368"/>
      <c r="T20" s="1347" t="str">
        <f>IF(P20="","",IF(OR(COUNT($J20,P20)&lt;2,SUM($J20)=0),"-",100*(1-P20/$J20)))</f>
        <v/>
      </c>
      <c r="U20" s="1348"/>
      <c r="V20" s="1373" t="str">
        <f>IF(T20="","",IF(T20="-",IF(AND(SUM($J20)=0,SUM(P20)&gt;0),"×","-"),IF(T20&gt;=$N20,"○",IF(AND(T20&lt;$N20,T20&gt;=0),"△","×"))))</f>
        <v/>
      </c>
      <c r="W20" s="1387"/>
      <c r="X20" s="401"/>
      <c r="Y20" s="401"/>
      <c r="Z20" s="401"/>
      <c r="AA20" s="1347" t="str">
        <f>IF(W20="","",IF(OR(COUNT($J20,W20)&lt;2,SUM($J20)=0),"-",100*(1-W20/$J20)))</f>
        <v/>
      </c>
      <c r="AB20" s="1348"/>
      <c r="AC20" s="1373" t="str">
        <f>IF(AA20="","",IF(AA20="-",IF(AND(SUM($J20)=0,SUM(W20)&gt;0),"×","-"),IF(AA20&gt;=$N20,"○",IF(AND(AA20&lt;$N20,AA20&gt;=0),"△","×"))))</f>
        <v/>
      </c>
      <c r="AD20" s="1343"/>
      <c r="AE20" s="1343"/>
      <c r="AF20" s="1343"/>
      <c r="AG20" s="1343"/>
      <c r="AH20" s="1342"/>
      <c r="AI20" s="1343"/>
      <c r="AJ20" s="1477"/>
    </row>
    <row r="21" spans="2:36" ht="13.5" customHeight="1">
      <c r="B21" s="1354"/>
      <c r="C21" s="1355"/>
      <c r="D21" s="1355"/>
      <c r="E21" s="1355"/>
      <c r="F21" s="1355"/>
      <c r="G21" s="1355"/>
      <c r="H21" s="1355"/>
      <c r="I21" s="1356"/>
      <c r="J21" s="1369"/>
      <c r="K21" s="1370"/>
      <c r="L21" s="1370"/>
      <c r="M21" s="1370"/>
      <c r="N21" s="1485"/>
      <c r="O21" s="1486"/>
      <c r="P21" s="1369"/>
      <c r="Q21" s="1370"/>
      <c r="R21" s="1370"/>
      <c r="S21" s="1370"/>
      <c r="T21" s="1371"/>
      <c r="U21" s="1372"/>
      <c r="V21" s="1374"/>
      <c r="W21" s="1388"/>
      <c r="X21" s="403"/>
      <c r="Y21" s="403"/>
      <c r="Z21" s="403"/>
      <c r="AA21" s="1371"/>
      <c r="AB21" s="1372"/>
      <c r="AC21" s="1374"/>
      <c r="AD21" s="1345"/>
      <c r="AE21" s="1345"/>
      <c r="AF21" s="1345"/>
      <c r="AG21" s="1345"/>
      <c r="AH21" s="1344"/>
      <c r="AI21" s="1345"/>
      <c r="AJ21" s="1478"/>
    </row>
    <row r="22" spans="2:36" ht="13.5" customHeight="1">
      <c r="B22" s="1357"/>
      <c r="C22" s="1358"/>
      <c r="D22" s="1358"/>
      <c r="E22" s="1358"/>
      <c r="F22" s="1358"/>
      <c r="G22" s="1358"/>
      <c r="H22" s="1358"/>
      <c r="I22" s="1359"/>
      <c r="J22" s="1379" t="str">
        <f>IF('（別添）報告書【1年目報告用】'!J22="","",'（別添）報告書【1年目報告用】'!J22)</f>
        <v/>
      </c>
      <c r="K22" s="1380"/>
      <c r="L22" s="1380"/>
      <c r="M22" s="1381"/>
      <c r="N22" s="1487" t="s">
        <v>317</v>
      </c>
      <c r="O22" s="1488"/>
      <c r="P22" s="1340" t="str">
        <f>IF(J22="","",J22)</f>
        <v/>
      </c>
      <c r="Q22" s="1346"/>
      <c r="R22" s="1346"/>
      <c r="S22" s="1341"/>
      <c r="T22" s="1487" t="s">
        <v>317</v>
      </c>
      <c r="U22" s="1488"/>
      <c r="V22" s="1375"/>
      <c r="W22" s="1386" t="str">
        <f>IF(J22="","",J22)</f>
        <v/>
      </c>
      <c r="X22" s="1346"/>
      <c r="Y22" s="1346"/>
      <c r="Z22" s="1341"/>
      <c r="AA22" s="1487" t="s">
        <v>317</v>
      </c>
      <c r="AB22" s="1489"/>
      <c r="AC22" s="1375"/>
      <c r="AD22" s="1346"/>
      <c r="AE22" s="1346"/>
      <c r="AF22" s="1346"/>
      <c r="AG22" s="1341"/>
      <c r="AH22" s="1340"/>
      <c r="AI22" s="1346"/>
      <c r="AJ22" s="1479"/>
    </row>
    <row r="23" spans="2:36" ht="13.5" customHeight="1">
      <c r="B23" s="1351" t="str">
        <f>IF('（別添）報告書【1年目報告用】'!B23="","",'（別添）報告書【1年目報告用】'!B23)</f>
        <v/>
      </c>
      <c r="C23" s="1352"/>
      <c r="D23" s="1352"/>
      <c r="E23" s="1352"/>
      <c r="F23" s="1352"/>
      <c r="G23" s="1352"/>
      <c r="H23" s="1352"/>
      <c r="I23" s="1353"/>
      <c r="J23" s="1367" t="str">
        <f>IF('（別添）報告書【1年目報告用】'!J23="","",'（別添）報告書【1年目報告用】'!J23)</f>
        <v/>
      </c>
      <c r="K23" s="1368"/>
      <c r="L23" s="1368"/>
      <c r="M23" s="1368"/>
      <c r="N23" s="1483" t="str">
        <f>IF('（別添）報告書【1年目報告用】'!N23="","",'（別添）報告書【1年目報告用】'!N23)</f>
        <v/>
      </c>
      <c r="O23" s="1484"/>
      <c r="P23" s="1367" t="str">
        <f>IF('（別添）報告書【1年目報告用】'!P23="","",'（別添）報告書【1年目報告用】'!P23)</f>
        <v/>
      </c>
      <c r="Q23" s="1368"/>
      <c r="R23" s="1368"/>
      <c r="S23" s="1368"/>
      <c r="T23" s="1347" t="str">
        <f>IF(P23="","",IF(OR(COUNT($J23,P23)&lt;2,SUM($J23)=0),"-",100*(1-P23/$J23)))</f>
        <v/>
      </c>
      <c r="U23" s="1348"/>
      <c r="V23" s="1373" t="str">
        <f>IF(T23="","",IF(T23="-",IF(AND(SUM($J23)=0,SUM(P23)&gt;0),"×","-"),IF(T23&gt;=$N23,"○",IF(AND(T23&lt;$N23,T23&gt;=0),"△","×"))))</f>
        <v/>
      </c>
      <c r="W23" s="1387"/>
      <c r="X23" s="401"/>
      <c r="Y23" s="401"/>
      <c r="Z23" s="401"/>
      <c r="AA23" s="1347" t="str">
        <f>IF(W23="","",IF(OR(COUNT($J23,W23)&lt;2,SUM($J23)=0),"-",100*(1-W23/$J23)))</f>
        <v/>
      </c>
      <c r="AB23" s="1348"/>
      <c r="AC23" s="1395" t="str">
        <f>IF(AA23="","",IF(AA23="-",IF(AND(SUM($J23)=0,SUM(W23)&gt;0),"×","-"),IF(AA23&gt;=$N23,"○",IF(AND(AA23&lt;$N23,AA23&gt;=0),"△","×"))))</f>
        <v/>
      </c>
      <c r="AD23" s="1343"/>
      <c r="AE23" s="1343"/>
      <c r="AF23" s="1343"/>
      <c r="AG23" s="1343"/>
      <c r="AH23" s="1342"/>
      <c r="AI23" s="1343"/>
      <c r="AJ23" s="1477"/>
    </row>
    <row r="24" spans="2:36" ht="13.5" customHeight="1">
      <c r="B24" s="1354"/>
      <c r="C24" s="1355"/>
      <c r="D24" s="1355"/>
      <c r="E24" s="1355"/>
      <c r="F24" s="1355"/>
      <c r="G24" s="1355"/>
      <c r="H24" s="1355"/>
      <c r="I24" s="1356"/>
      <c r="J24" s="1369"/>
      <c r="K24" s="1370"/>
      <c r="L24" s="1370"/>
      <c r="M24" s="1370"/>
      <c r="N24" s="1485"/>
      <c r="O24" s="1486"/>
      <c r="P24" s="1369"/>
      <c r="Q24" s="1370"/>
      <c r="R24" s="1370"/>
      <c r="S24" s="1370"/>
      <c r="T24" s="1371"/>
      <c r="U24" s="1372"/>
      <c r="V24" s="1374"/>
      <c r="W24" s="1388"/>
      <c r="X24" s="403"/>
      <c r="Y24" s="403"/>
      <c r="Z24" s="403"/>
      <c r="AA24" s="1371"/>
      <c r="AB24" s="1372"/>
      <c r="AC24" s="1396"/>
      <c r="AD24" s="1345"/>
      <c r="AE24" s="1345"/>
      <c r="AF24" s="1345"/>
      <c r="AG24" s="1345"/>
      <c r="AH24" s="1344"/>
      <c r="AI24" s="1345"/>
      <c r="AJ24" s="1478"/>
    </row>
    <row r="25" spans="2:36" ht="13.5" customHeight="1">
      <c r="B25" s="1357"/>
      <c r="C25" s="1358"/>
      <c r="D25" s="1358"/>
      <c r="E25" s="1358"/>
      <c r="F25" s="1358"/>
      <c r="G25" s="1358"/>
      <c r="H25" s="1358"/>
      <c r="I25" s="1359"/>
      <c r="J25" s="1379" t="str">
        <f>IF('（別添）報告書【1年目報告用】'!J25="","",'（別添）報告書【1年目報告用】'!J25)</f>
        <v/>
      </c>
      <c r="K25" s="1380"/>
      <c r="L25" s="1380"/>
      <c r="M25" s="1381"/>
      <c r="N25" s="1487" t="s">
        <v>317</v>
      </c>
      <c r="O25" s="1488"/>
      <c r="P25" s="1340" t="str">
        <f>IF(J25="","",J25)</f>
        <v/>
      </c>
      <c r="Q25" s="1346"/>
      <c r="R25" s="1346"/>
      <c r="S25" s="1341"/>
      <c r="T25" s="1487" t="s">
        <v>317</v>
      </c>
      <c r="U25" s="1488"/>
      <c r="V25" s="1375"/>
      <c r="W25" s="1386" t="str">
        <f>IF(J25="","",J25)</f>
        <v/>
      </c>
      <c r="X25" s="1346"/>
      <c r="Y25" s="1346"/>
      <c r="Z25" s="1341"/>
      <c r="AA25" s="1487" t="s">
        <v>317</v>
      </c>
      <c r="AB25" s="1489"/>
      <c r="AC25" s="1397"/>
      <c r="AD25" s="1346"/>
      <c r="AE25" s="1346"/>
      <c r="AF25" s="1346"/>
      <c r="AG25" s="1341"/>
      <c r="AH25" s="1340"/>
      <c r="AI25" s="1346"/>
      <c r="AJ25" s="1479"/>
    </row>
    <row r="26" spans="2:36" ht="13.5" customHeight="1">
      <c r="B26" s="1351" t="str">
        <f>IF('（別添）報告書【1年目報告用】'!B26="","",'（別添）報告書【1年目報告用】'!B26)</f>
        <v/>
      </c>
      <c r="C26" s="1352"/>
      <c r="D26" s="1352"/>
      <c r="E26" s="1352"/>
      <c r="F26" s="1352"/>
      <c r="G26" s="1352"/>
      <c r="H26" s="1352"/>
      <c r="I26" s="1353"/>
      <c r="J26" s="1367" t="str">
        <f>IF('（別添）報告書【1年目報告用】'!J26="","",'（別添）報告書【1年目報告用】'!J26)</f>
        <v/>
      </c>
      <c r="K26" s="1368"/>
      <c r="L26" s="1368"/>
      <c r="M26" s="1368"/>
      <c r="N26" s="1483" t="str">
        <f>IF('（別添）報告書【1年目報告用】'!N26="","",'（別添）報告書【1年目報告用】'!N26)</f>
        <v/>
      </c>
      <c r="O26" s="1484"/>
      <c r="P26" s="1367" t="str">
        <f>IF('（別添）報告書【1年目報告用】'!P26="","",'（別添）報告書【1年目報告用】'!P26)</f>
        <v/>
      </c>
      <c r="Q26" s="1368"/>
      <c r="R26" s="1368"/>
      <c r="S26" s="1368"/>
      <c r="T26" s="1347" t="str">
        <f>IF(P26="","",IF(OR(COUNT($J26,P26)&lt;2,SUM($J26)=0),"-",100*(1-P26/$J26)))</f>
        <v/>
      </c>
      <c r="U26" s="1348"/>
      <c r="V26" s="1373" t="str">
        <f>IF(T26="","",IF(T26="-",IF(AND(SUM($J26)=0,SUM(P26)&gt;0),"×","-"),IF(T26&gt;=$N26,"○",IF(AND(T26&lt;$N26,T26&gt;=0),"△","×"))))</f>
        <v/>
      </c>
      <c r="W26" s="1387"/>
      <c r="X26" s="401"/>
      <c r="Y26" s="401"/>
      <c r="Z26" s="401"/>
      <c r="AA26" s="1347" t="str">
        <f>IF(W26="","",IF(OR(COUNT($J26,W26)&lt;2,SUM($J26)=0),"-",100*(1-W26/$J26)))</f>
        <v/>
      </c>
      <c r="AB26" s="1348"/>
      <c r="AC26" s="1395" t="str">
        <f>IF(AA26="","",IF(AA26="-",IF(AND(SUM($J26)=0,SUM(W26)&gt;0),"×","-"),IF(AA26&gt;=$N26,"○",IF(AND(AA26&lt;$N26,AA26&gt;=0),"△","×"))))</f>
        <v/>
      </c>
      <c r="AD26" s="1343"/>
      <c r="AE26" s="1343"/>
      <c r="AF26" s="1343"/>
      <c r="AG26" s="1343"/>
      <c r="AH26" s="1342"/>
      <c r="AI26" s="1343"/>
      <c r="AJ26" s="1477"/>
    </row>
    <row r="27" spans="2:36" ht="13.5" customHeight="1">
      <c r="B27" s="1354"/>
      <c r="C27" s="1355"/>
      <c r="D27" s="1355"/>
      <c r="E27" s="1355"/>
      <c r="F27" s="1355"/>
      <c r="G27" s="1355"/>
      <c r="H27" s="1355"/>
      <c r="I27" s="1356"/>
      <c r="J27" s="1369"/>
      <c r="K27" s="1370"/>
      <c r="L27" s="1370"/>
      <c r="M27" s="1370"/>
      <c r="N27" s="1485"/>
      <c r="O27" s="1486"/>
      <c r="P27" s="1369"/>
      <c r="Q27" s="1370"/>
      <c r="R27" s="1370"/>
      <c r="S27" s="1370"/>
      <c r="T27" s="1371"/>
      <c r="U27" s="1372"/>
      <c r="V27" s="1374"/>
      <c r="W27" s="1388"/>
      <c r="X27" s="403"/>
      <c r="Y27" s="403"/>
      <c r="Z27" s="403"/>
      <c r="AA27" s="1371"/>
      <c r="AB27" s="1372"/>
      <c r="AC27" s="1396"/>
      <c r="AD27" s="1345"/>
      <c r="AE27" s="1345"/>
      <c r="AF27" s="1345"/>
      <c r="AG27" s="1345"/>
      <c r="AH27" s="1344"/>
      <c r="AI27" s="1345"/>
      <c r="AJ27" s="1478"/>
    </row>
    <row r="28" spans="2:36" ht="13.5" customHeight="1">
      <c r="B28" s="1357"/>
      <c r="C28" s="1358"/>
      <c r="D28" s="1358"/>
      <c r="E28" s="1358"/>
      <c r="F28" s="1358"/>
      <c r="G28" s="1358"/>
      <c r="H28" s="1358"/>
      <c r="I28" s="1359"/>
      <c r="J28" s="1379" t="str">
        <f>IF('（別添）報告書【1年目報告用】'!J28="","",'（別添）報告書【1年目報告用】'!J28)</f>
        <v/>
      </c>
      <c r="K28" s="1380"/>
      <c r="L28" s="1380"/>
      <c r="M28" s="1381"/>
      <c r="N28" s="1487" t="s">
        <v>317</v>
      </c>
      <c r="O28" s="1488"/>
      <c r="P28" s="1340" t="str">
        <f>IF(J28="","",J28)</f>
        <v/>
      </c>
      <c r="Q28" s="1346"/>
      <c r="R28" s="1346"/>
      <c r="S28" s="1341"/>
      <c r="T28" s="1487" t="s">
        <v>317</v>
      </c>
      <c r="U28" s="1488"/>
      <c r="V28" s="1375"/>
      <c r="W28" s="1386" t="str">
        <f>IF(J28="","",J28)</f>
        <v/>
      </c>
      <c r="X28" s="1346"/>
      <c r="Y28" s="1346"/>
      <c r="Z28" s="1341"/>
      <c r="AA28" s="1487" t="s">
        <v>317</v>
      </c>
      <c r="AB28" s="1489"/>
      <c r="AC28" s="1397"/>
      <c r="AD28" s="1346"/>
      <c r="AE28" s="1346"/>
      <c r="AF28" s="1346"/>
      <c r="AG28" s="1341"/>
      <c r="AH28" s="1340"/>
      <c r="AI28" s="1346"/>
      <c r="AJ28" s="1479"/>
    </row>
    <row r="29" spans="2:36" ht="13.5" customHeight="1">
      <c r="B29" s="1351" t="str">
        <f>IF('（別添）報告書【1年目報告用】'!B29="","",'（別添）報告書【1年目報告用】'!B29)</f>
        <v/>
      </c>
      <c r="C29" s="1352"/>
      <c r="D29" s="1352"/>
      <c r="E29" s="1352"/>
      <c r="F29" s="1352"/>
      <c r="G29" s="1352"/>
      <c r="H29" s="1352"/>
      <c r="I29" s="1353"/>
      <c r="J29" s="1367" t="str">
        <f>IF('（別添）報告書【1年目報告用】'!J29="","",'（別添）報告書【1年目報告用】'!J29)</f>
        <v/>
      </c>
      <c r="K29" s="1368"/>
      <c r="L29" s="1368"/>
      <c r="M29" s="1368"/>
      <c r="N29" s="1483" t="str">
        <f>IF('（別添）報告書【1年目報告用】'!N29="","",'（別添）報告書【1年目報告用】'!N29)</f>
        <v/>
      </c>
      <c r="O29" s="1484"/>
      <c r="P29" s="1367" t="str">
        <f>IF('（別添）報告書【1年目報告用】'!P29="","",'（別添）報告書【1年目報告用】'!P29)</f>
        <v/>
      </c>
      <c r="Q29" s="1368"/>
      <c r="R29" s="1368"/>
      <c r="S29" s="1368"/>
      <c r="T29" s="1347" t="str">
        <f>IF(P29="","",IF(OR(COUNT($J29,P29)&lt;2,SUM($J29)=0),"-",100*(1-P29/$J29)))</f>
        <v/>
      </c>
      <c r="U29" s="1348"/>
      <c r="V29" s="1373" t="str">
        <f>IF(T29="","",IF(T29="-",IF(AND(SUM($J29)=0,SUM(P29)&gt;0),"×","-"),IF(T29&gt;=$N29,"○",IF(AND(T29&lt;$N29,T29&gt;=0),"△","×"))))</f>
        <v/>
      </c>
      <c r="W29" s="1387"/>
      <c r="X29" s="401"/>
      <c r="Y29" s="401"/>
      <c r="Z29" s="401"/>
      <c r="AA29" s="1347" t="str">
        <f>IF(W29="","",IF(OR(COUNT($J29,W29)&lt;2,SUM($J29)=0),"-",100*(1-W29/$J29)))</f>
        <v/>
      </c>
      <c r="AB29" s="1348"/>
      <c r="AC29" s="1395" t="str">
        <f>IF(AA29="","",IF(AA29="-",IF(AND(SUM($J29)=0,SUM(W29)&gt;0),"×","-"),IF(AA29&gt;=$N29,"○",IF(AND(AA29&lt;$N29,AA29&gt;=0),"△","×"))))</f>
        <v/>
      </c>
      <c r="AD29" s="1343"/>
      <c r="AE29" s="1343"/>
      <c r="AF29" s="1343"/>
      <c r="AG29" s="1343"/>
      <c r="AH29" s="1342"/>
      <c r="AI29" s="1343"/>
      <c r="AJ29" s="1477"/>
    </row>
    <row r="30" spans="2:36" ht="13.5" customHeight="1">
      <c r="B30" s="1354"/>
      <c r="C30" s="1355"/>
      <c r="D30" s="1355"/>
      <c r="E30" s="1355"/>
      <c r="F30" s="1355"/>
      <c r="G30" s="1355"/>
      <c r="H30" s="1355"/>
      <c r="I30" s="1356"/>
      <c r="J30" s="1369"/>
      <c r="K30" s="1370"/>
      <c r="L30" s="1370"/>
      <c r="M30" s="1370"/>
      <c r="N30" s="1485"/>
      <c r="O30" s="1486"/>
      <c r="P30" s="1369"/>
      <c r="Q30" s="1370"/>
      <c r="R30" s="1370"/>
      <c r="S30" s="1370"/>
      <c r="T30" s="1371"/>
      <c r="U30" s="1372"/>
      <c r="V30" s="1374"/>
      <c r="W30" s="1388"/>
      <c r="X30" s="403"/>
      <c r="Y30" s="403"/>
      <c r="Z30" s="403"/>
      <c r="AA30" s="1371"/>
      <c r="AB30" s="1372"/>
      <c r="AC30" s="1396"/>
      <c r="AD30" s="1345"/>
      <c r="AE30" s="1345"/>
      <c r="AF30" s="1345"/>
      <c r="AG30" s="1345"/>
      <c r="AH30" s="1344"/>
      <c r="AI30" s="1345"/>
      <c r="AJ30" s="1478"/>
    </row>
    <row r="31" spans="2:36" ht="13.5" customHeight="1">
      <c r="B31" s="1357"/>
      <c r="C31" s="1358"/>
      <c r="D31" s="1358"/>
      <c r="E31" s="1358"/>
      <c r="F31" s="1358"/>
      <c r="G31" s="1358"/>
      <c r="H31" s="1358"/>
      <c r="I31" s="1359"/>
      <c r="J31" s="1379" t="str">
        <f>IF('（別添）報告書【1年目報告用】'!J31="","",'（別添）報告書【1年目報告用】'!J31)</f>
        <v/>
      </c>
      <c r="K31" s="1380"/>
      <c r="L31" s="1380"/>
      <c r="M31" s="1381"/>
      <c r="N31" s="1487" t="s">
        <v>317</v>
      </c>
      <c r="O31" s="1488"/>
      <c r="P31" s="1340" t="str">
        <f>IF(J31="","",J31)</f>
        <v/>
      </c>
      <c r="Q31" s="1346"/>
      <c r="R31" s="1346"/>
      <c r="S31" s="1341"/>
      <c r="T31" s="1487" t="s">
        <v>317</v>
      </c>
      <c r="U31" s="1488"/>
      <c r="V31" s="1375"/>
      <c r="W31" s="1386" t="str">
        <f>IF(J31="","",J31)</f>
        <v/>
      </c>
      <c r="X31" s="1346"/>
      <c r="Y31" s="1346"/>
      <c r="Z31" s="1341"/>
      <c r="AA31" s="1487" t="s">
        <v>339</v>
      </c>
      <c r="AB31" s="1489"/>
      <c r="AC31" s="1397"/>
      <c r="AD31" s="1346"/>
      <c r="AE31" s="1346"/>
      <c r="AF31" s="1346"/>
      <c r="AG31" s="1341"/>
      <c r="AH31" s="1340"/>
      <c r="AI31" s="1346"/>
      <c r="AJ31" s="1479"/>
    </row>
    <row r="32" spans="2:36" ht="13.5" customHeight="1">
      <c r="B32" s="1351" t="str">
        <f>IF('（別添）報告書【1年目報告用】'!B32="","",'（別添）報告書【1年目報告用】'!B32)</f>
        <v/>
      </c>
      <c r="C32" s="1352"/>
      <c r="D32" s="1352"/>
      <c r="E32" s="1352"/>
      <c r="F32" s="1352"/>
      <c r="G32" s="1352"/>
      <c r="H32" s="1352"/>
      <c r="I32" s="1353"/>
      <c r="J32" s="1367" t="str">
        <f>IF('（別添）報告書【1年目報告用】'!J32="","",'（別添）報告書【1年目報告用】'!J32)</f>
        <v/>
      </c>
      <c r="K32" s="1368"/>
      <c r="L32" s="1368"/>
      <c r="M32" s="1368"/>
      <c r="N32" s="1483" t="str">
        <f>IF('（別添）報告書【1年目報告用】'!N32="","",'（別添）報告書【1年目報告用】'!N32)</f>
        <v/>
      </c>
      <c r="O32" s="1484"/>
      <c r="P32" s="1367" t="str">
        <f>IF('（別添）報告書【1年目報告用】'!P32="","",'（別添）報告書【1年目報告用】'!P32)</f>
        <v/>
      </c>
      <c r="Q32" s="1368"/>
      <c r="R32" s="1368"/>
      <c r="S32" s="1368"/>
      <c r="T32" s="1347" t="str">
        <f>IF(P32="","",IF(OR(COUNT($J32,P32)&lt;2,SUM($J32)=0),"-",100*(1-P32/$J32)))</f>
        <v/>
      </c>
      <c r="U32" s="1348"/>
      <c r="V32" s="1373" t="str">
        <f>IF(T32="","",IF(T32="-",IF(AND(SUM($J32)=0,SUM(P32)&gt;0),"×","-"),IF(T32&gt;=$N32,"○",IF(AND(T32&lt;$N32,T32&gt;=0),"△","×"))))</f>
        <v/>
      </c>
      <c r="W32" s="1490"/>
      <c r="X32" s="401"/>
      <c r="Y32" s="401"/>
      <c r="Z32" s="401"/>
      <c r="AA32" s="1347" t="str">
        <f>IF(W32="","",IF(OR(COUNT($J32,W32)&lt;2,SUM($J32)=0),"-",100*(1-W32/$J32)))</f>
        <v/>
      </c>
      <c r="AB32" s="1348"/>
      <c r="AC32" s="1395" t="str">
        <f>IF(AA32="","",IF(AA32="-",IF(AND(SUM($J32)=0,SUM(W32)&gt;0),"×","-"),IF(AA32&gt;=$N32,"○",IF(AND(AA32&lt;$N32,AA32&gt;=0),"△","×"))))</f>
        <v/>
      </c>
      <c r="AD32" s="1343"/>
      <c r="AE32" s="1343"/>
      <c r="AF32" s="1343"/>
      <c r="AG32" s="1343"/>
      <c r="AH32" s="1342"/>
      <c r="AI32" s="1343"/>
      <c r="AJ32" s="1477"/>
    </row>
    <row r="33" spans="2:47" ht="13.5" customHeight="1">
      <c r="B33" s="1354"/>
      <c r="C33" s="1355"/>
      <c r="D33" s="1355"/>
      <c r="E33" s="1355"/>
      <c r="F33" s="1355"/>
      <c r="G33" s="1355"/>
      <c r="H33" s="1355"/>
      <c r="I33" s="1356"/>
      <c r="J33" s="1369"/>
      <c r="K33" s="1370"/>
      <c r="L33" s="1370"/>
      <c r="M33" s="1370"/>
      <c r="N33" s="1485"/>
      <c r="O33" s="1486"/>
      <c r="P33" s="1369"/>
      <c r="Q33" s="1370"/>
      <c r="R33" s="1370"/>
      <c r="S33" s="1370"/>
      <c r="T33" s="1371"/>
      <c r="U33" s="1372"/>
      <c r="V33" s="1374"/>
      <c r="W33" s="1388"/>
      <c r="X33" s="403"/>
      <c r="Y33" s="403"/>
      <c r="Z33" s="403"/>
      <c r="AA33" s="1371"/>
      <c r="AB33" s="1372"/>
      <c r="AC33" s="1396"/>
      <c r="AD33" s="1345"/>
      <c r="AE33" s="1345"/>
      <c r="AF33" s="1345"/>
      <c r="AG33" s="1345"/>
      <c r="AH33" s="1344"/>
      <c r="AI33" s="1345"/>
      <c r="AJ33" s="1478"/>
    </row>
    <row r="34" spans="2:47" ht="13.5" customHeight="1">
      <c r="B34" s="1357"/>
      <c r="C34" s="1358"/>
      <c r="D34" s="1358"/>
      <c r="E34" s="1358"/>
      <c r="F34" s="1358"/>
      <c r="G34" s="1358"/>
      <c r="H34" s="1358"/>
      <c r="I34" s="1359"/>
      <c r="J34" s="1379" t="str">
        <f>IF('（別添）報告書【1年目報告用】'!J34="","",'（別添）報告書【1年目報告用】'!J34)</f>
        <v/>
      </c>
      <c r="K34" s="1380"/>
      <c r="L34" s="1380"/>
      <c r="M34" s="1381"/>
      <c r="N34" s="1487" t="s">
        <v>317</v>
      </c>
      <c r="O34" s="1488"/>
      <c r="P34" s="1340" t="str">
        <f>IF(J34="","",J34)</f>
        <v/>
      </c>
      <c r="Q34" s="1346"/>
      <c r="R34" s="1346"/>
      <c r="S34" s="1341"/>
      <c r="T34" s="1487" t="s">
        <v>317</v>
      </c>
      <c r="U34" s="1488"/>
      <c r="V34" s="1375"/>
      <c r="W34" s="1386" t="str">
        <f>IF(J34="","",J34)</f>
        <v/>
      </c>
      <c r="X34" s="1346"/>
      <c r="Y34" s="1346"/>
      <c r="Z34" s="1341"/>
      <c r="AA34" s="1487" t="s">
        <v>339</v>
      </c>
      <c r="AB34" s="1489"/>
      <c r="AC34" s="1397"/>
      <c r="AD34" s="1346"/>
      <c r="AE34" s="1346"/>
      <c r="AF34" s="1346"/>
      <c r="AG34" s="1341"/>
      <c r="AH34" s="1340"/>
      <c r="AI34" s="1346"/>
      <c r="AJ34" s="1479"/>
    </row>
    <row r="35" spans="2:47" ht="13.5" customHeight="1">
      <c r="B35" s="1351" t="str">
        <f>IF('（別添）報告書【1年目報告用】'!B35="","",'（別添）報告書【1年目報告用】'!B35)</f>
        <v/>
      </c>
      <c r="C35" s="1352"/>
      <c r="D35" s="1352"/>
      <c r="E35" s="1352"/>
      <c r="F35" s="1352"/>
      <c r="G35" s="1352"/>
      <c r="H35" s="1352"/>
      <c r="I35" s="1353"/>
      <c r="J35" s="1367" t="str">
        <f>IF('（別添）報告書【1年目報告用】'!J35="","",'（別添）報告書【1年目報告用】'!J35)</f>
        <v/>
      </c>
      <c r="K35" s="1368"/>
      <c r="L35" s="1368"/>
      <c r="M35" s="1368"/>
      <c r="N35" s="1483" t="str">
        <f>IF('（別添）報告書【1年目報告用】'!N35="","",'（別添）報告書【1年目報告用】'!N35)</f>
        <v/>
      </c>
      <c r="O35" s="1484"/>
      <c r="P35" s="1367" t="str">
        <f>IF('（別添）報告書【1年目報告用】'!P35="","",'（別添）報告書【1年目報告用】'!P35)</f>
        <v/>
      </c>
      <c r="Q35" s="1368"/>
      <c r="R35" s="1368"/>
      <c r="S35" s="1368"/>
      <c r="T35" s="1347" t="str">
        <f>IF(P35="","",IF(OR(COUNT($J35,P35)&lt;2,SUM($J35)=0),"-",100*(1-P35/$J35)))</f>
        <v/>
      </c>
      <c r="U35" s="1348"/>
      <c r="V35" s="1373" t="str">
        <f>IF(T35="","",IF(T35="-",IF(AND(SUM($J35)=0,SUM(P35)&gt;0),"×","-"),IF(T35&gt;=$N35,"○",IF(AND(T35&lt;$N35,T35&gt;=0),"△","×"))))</f>
        <v/>
      </c>
      <c r="W35" s="1387"/>
      <c r="X35" s="401"/>
      <c r="Y35" s="401"/>
      <c r="Z35" s="401"/>
      <c r="AA35" s="1347" t="str">
        <f>IF(W35="","",IF(OR(COUNT($J35,W35)&lt;2,SUM($J35)=0),"-",100*(1-W35/$J35)))</f>
        <v/>
      </c>
      <c r="AB35" s="1348"/>
      <c r="AC35" s="1395" t="str">
        <f>IF(AA35="","",IF(AA35="-",IF(AND(SUM($J35)=0,SUM(W35)&gt;0),"×","-"),IF(AA35&gt;=$N35,"○",IF(AND(AA35&lt;$N35,AA35&gt;=0),"△","×"))))</f>
        <v/>
      </c>
      <c r="AD35" s="1343"/>
      <c r="AE35" s="1343"/>
      <c r="AF35" s="1343"/>
      <c r="AG35" s="1343"/>
      <c r="AH35" s="1342"/>
      <c r="AI35" s="1343"/>
      <c r="AJ35" s="1477"/>
    </row>
    <row r="36" spans="2:47" ht="13.5" customHeight="1">
      <c r="B36" s="1354"/>
      <c r="C36" s="1355"/>
      <c r="D36" s="1355"/>
      <c r="E36" s="1355"/>
      <c r="F36" s="1355"/>
      <c r="G36" s="1355"/>
      <c r="H36" s="1355"/>
      <c r="I36" s="1356"/>
      <c r="J36" s="1369"/>
      <c r="K36" s="1370"/>
      <c r="L36" s="1370"/>
      <c r="M36" s="1370"/>
      <c r="N36" s="1485"/>
      <c r="O36" s="1486"/>
      <c r="P36" s="1369"/>
      <c r="Q36" s="1370"/>
      <c r="R36" s="1370"/>
      <c r="S36" s="1370"/>
      <c r="T36" s="1371"/>
      <c r="U36" s="1372"/>
      <c r="V36" s="1374"/>
      <c r="W36" s="1388"/>
      <c r="X36" s="403"/>
      <c r="Y36" s="403"/>
      <c r="Z36" s="403"/>
      <c r="AA36" s="1371"/>
      <c r="AB36" s="1372"/>
      <c r="AC36" s="1396"/>
      <c r="AD36" s="1345"/>
      <c r="AE36" s="1345"/>
      <c r="AF36" s="1345"/>
      <c r="AG36" s="1345"/>
      <c r="AH36" s="1344"/>
      <c r="AI36" s="1345"/>
      <c r="AJ36" s="1478"/>
    </row>
    <row r="37" spans="2:47" ht="13.5" customHeight="1" thickBot="1">
      <c r="B37" s="1357"/>
      <c r="C37" s="1358"/>
      <c r="D37" s="1358"/>
      <c r="E37" s="1358"/>
      <c r="F37" s="1358"/>
      <c r="G37" s="1358"/>
      <c r="H37" s="1358"/>
      <c r="I37" s="1359"/>
      <c r="J37" s="1379" t="str">
        <f>IF('（別添）報告書【1年目報告用】'!J37="","",'（別添）報告書【1年目報告用】'!J37)</f>
        <v/>
      </c>
      <c r="K37" s="1380"/>
      <c r="L37" s="1380"/>
      <c r="M37" s="1381"/>
      <c r="N37" s="1487" t="s">
        <v>317</v>
      </c>
      <c r="O37" s="1488"/>
      <c r="P37" s="1340" t="str">
        <f>IF(J37="","",J37)</f>
        <v/>
      </c>
      <c r="Q37" s="1346"/>
      <c r="R37" s="1346"/>
      <c r="S37" s="1341"/>
      <c r="T37" s="1487" t="s">
        <v>317</v>
      </c>
      <c r="U37" s="1488"/>
      <c r="V37" s="1375"/>
      <c r="W37" s="1399" t="str">
        <f>IF(J37="","",J37)</f>
        <v/>
      </c>
      <c r="X37" s="1400"/>
      <c r="Y37" s="1400"/>
      <c r="Z37" s="1402"/>
      <c r="AA37" s="1480" t="s">
        <v>339</v>
      </c>
      <c r="AB37" s="1481"/>
      <c r="AC37" s="1482"/>
      <c r="AD37" s="1346"/>
      <c r="AE37" s="1346"/>
      <c r="AF37" s="1346"/>
      <c r="AG37" s="1341"/>
      <c r="AH37" s="1340"/>
      <c r="AI37" s="1346"/>
      <c r="AJ37" s="1479"/>
    </row>
    <row r="38" spans="2:47" ht="13.5" customHeight="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3"/>
      <c r="AE38" s="13"/>
      <c r="AF38" s="13"/>
      <c r="AG38" s="13"/>
      <c r="AH38" s="13"/>
      <c r="AI38" s="13"/>
      <c r="AJ38" s="13"/>
      <c r="AK38" s="11"/>
    </row>
    <row r="39" spans="2:47" ht="13.5" customHeight="1">
      <c r="B39" s="1" t="s">
        <v>28</v>
      </c>
      <c r="C39" s="11">
        <v>1</v>
      </c>
      <c r="D39" s="313" t="s">
        <v>321</v>
      </c>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11"/>
    </row>
    <row r="40" spans="2:47" ht="13.5" customHeight="1">
      <c r="C40" s="11">
        <v>2</v>
      </c>
      <c r="D40" s="406" t="s">
        <v>322</v>
      </c>
      <c r="E40" s="406"/>
      <c r="F40" s="406"/>
      <c r="G40" s="406"/>
      <c r="H40" s="406"/>
      <c r="I40" s="406"/>
      <c r="J40" s="406"/>
      <c r="K40" s="406"/>
      <c r="L40" s="406"/>
      <c r="M40" s="406"/>
      <c r="N40" s="406"/>
      <c r="O40" s="406"/>
      <c r="P40" s="406"/>
      <c r="Q40" s="406"/>
      <c r="R40" s="406"/>
      <c r="S40" s="406"/>
      <c r="T40" s="406"/>
      <c r="U40" s="406"/>
      <c r="V40" s="406"/>
      <c r="W40" s="406"/>
      <c r="X40" s="406"/>
      <c r="Y40" s="406"/>
      <c r="Z40" s="406"/>
      <c r="AA40" s="406"/>
      <c r="AB40" s="406"/>
      <c r="AC40" s="406"/>
      <c r="AD40" s="406"/>
      <c r="AE40" s="406"/>
      <c r="AF40" s="406"/>
      <c r="AG40" s="406"/>
      <c r="AH40" s="406"/>
      <c r="AI40" s="406"/>
      <c r="AJ40" s="406"/>
      <c r="AK40" s="11"/>
    </row>
    <row r="41" spans="2:47" ht="13.5" customHeight="1">
      <c r="C41" s="11"/>
      <c r="D41" s="406"/>
      <c r="E41" s="406"/>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406"/>
      <c r="AK41" s="11"/>
    </row>
    <row r="42" spans="2:47" ht="13.5" customHeight="1">
      <c r="C42" s="11"/>
      <c r="D42" s="406"/>
      <c r="E42" s="406"/>
      <c r="F42" s="406"/>
      <c r="G42" s="406"/>
      <c r="H42" s="406"/>
      <c r="I42" s="406"/>
      <c r="J42" s="406"/>
      <c r="K42" s="406"/>
      <c r="L42" s="406"/>
      <c r="M42" s="406"/>
      <c r="N42" s="406"/>
      <c r="O42" s="406"/>
      <c r="P42" s="406"/>
      <c r="Q42" s="406"/>
      <c r="R42" s="406"/>
      <c r="S42" s="406"/>
      <c r="T42" s="406"/>
      <c r="U42" s="406"/>
      <c r="V42" s="406"/>
      <c r="W42" s="406"/>
      <c r="X42" s="406"/>
      <c r="Y42" s="406"/>
      <c r="Z42" s="406"/>
      <c r="AA42" s="406"/>
      <c r="AB42" s="406"/>
      <c r="AC42" s="406"/>
      <c r="AD42" s="406"/>
      <c r="AE42" s="406"/>
      <c r="AF42" s="406"/>
      <c r="AG42" s="406"/>
      <c r="AH42" s="406"/>
      <c r="AI42" s="406"/>
      <c r="AJ42" s="406"/>
      <c r="AK42" s="11"/>
    </row>
    <row r="43" spans="2:47" ht="13.5" customHeight="1">
      <c r="B43" s="11"/>
      <c r="C43" s="11"/>
      <c r="D43" s="406"/>
      <c r="E43" s="406"/>
      <c r="F43" s="406"/>
      <c r="G43" s="406"/>
      <c r="H43" s="406"/>
      <c r="I43" s="406"/>
      <c r="J43" s="406"/>
      <c r="K43" s="406"/>
      <c r="L43" s="406"/>
      <c r="M43" s="406"/>
      <c r="N43" s="406"/>
      <c r="O43" s="406"/>
      <c r="P43" s="406"/>
      <c r="Q43" s="406"/>
      <c r="R43" s="406"/>
      <c r="S43" s="406"/>
      <c r="T43" s="406"/>
      <c r="U43" s="406"/>
      <c r="V43" s="406"/>
      <c r="W43" s="406"/>
      <c r="X43" s="406"/>
      <c r="Y43" s="406"/>
      <c r="Z43" s="406"/>
      <c r="AA43" s="406"/>
      <c r="AB43" s="406"/>
      <c r="AC43" s="406"/>
      <c r="AD43" s="406"/>
      <c r="AE43" s="406"/>
      <c r="AF43" s="406"/>
      <c r="AG43" s="406"/>
      <c r="AH43" s="406"/>
      <c r="AI43" s="406"/>
      <c r="AJ43" s="406"/>
      <c r="AK43" s="11"/>
    </row>
    <row r="44" spans="2:47" ht="13.5" customHeight="1">
      <c r="F44" s="11"/>
      <c r="G44" s="11"/>
      <c r="H44" s="11"/>
      <c r="I44" s="11"/>
      <c r="J44" s="11"/>
      <c r="K44" s="11"/>
      <c r="L44" s="11"/>
      <c r="M44" s="11"/>
      <c r="N44" s="11"/>
      <c r="O44" s="11"/>
      <c r="P44" s="11"/>
      <c r="Q44" s="11"/>
      <c r="R44" s="11"/>
      <c r="S44" s="11"/>
      <c r="T44" s="13"/>
      <c r="U44" s="13"/>
      <c r="V44" s="13"/>
      <c r="W44" s="13"/>
      <c r="X44" s="13"/>
      <c r="Y44" s="13"/>
      <c r="Z44" s="13"/>
      <c r="AA44" s="13"/>
      <c r="AB44" s="13"/>
      <c r="AC44" s="13"/>
      <c r="AD44" s="13"/>
      <c r="AE44" s="13"/>
      <c r="AF44" s="13"/>
      <c r="AG44" s="13"/>
      <c r="AH44" s="13"/>
      <c r="AI44" s="13"/>
      <c r="AJ44" s="13"/>
      <c r="AK44" s="11"/>
      <c r="AU44" s="11"/>
    </row>
    <row r="45" spans="2:47" ht="13.5" customHeight="1">
      <c r="F45" s="11"/>
      <c r="G45" s="11"/>
      <c r="H45" s="11"/>
      <c r="I45" s="11"/>
      <c r="J45" s="11"/>
      <c r="K45" s="11"/>
      <c r="L45" s="11"/>
      <c r="M45" s="11"/>
      <c r="N45" s="11"/>
      <c r="O45" s="11"/>
      <c r="P45" s="11"/>
      <c r="Q45" s="11"/>
      <c r="R45" s="11"/>
      <c r="S45" s="11"/>
      <c r="T45" s="13"/>
      <c r="U45" s="13"/>
      <c r="V45" s="13"/>
      <c r="W45" s="13"/>
      <c r="X45" s="13"/>
      <c r="Y45" s="13"/>
      <c r="Z45" s="13"/>
      <c r="AA45" s="13"/>
      <c r="AB45" s="13"/>
      <c r="AC45" s="13"/>
      <c r="AD45" s="13"/>
      <c r="AE45" s="13"/>
      <c r="AF45" s="13"/>
      <c r="AG45" s="13"/>
      <c r="AH45" s="13"/>
      <c r="AI45" s="13"/>
      <c r="AJ45" s="13"/>
      <c r="AK45" s="11"/>
    </row>
    <row r="46" spans="2:47" ht="13.5" customHeight="1">
      <c r="B46" s="313" t="s">
        <v>343</v>
      </c>
      <c r="C46" s="313"/>
      <c r="D46" s="313"/>
      <c r="E46" s="313"/>
      <c r="F46" s="313"/>
      <c r="G46" s="313"/>
      <c r="H46" s="313"/>
      <c r="I46" s="313"/>
      <c r="J46" s="313"/>
      <c r="K46" s="313"/>
      <c r="L46" s="313"/>
      <c r="M46" s="313"/>
      <c r="N46" s="313"/>
      <c r="O46" s="313"/>
      <c r="P46" s="313"/>
      <c r="Q46" s="313"/>
      <c r="R46" s="313"/>
      <c r="S46" s="313"/>
      <c r="T46" s="13"/>
      <c r="U46" s="13"/>
      <c r="V46" s="13"/>
      <c r="W46" s="13"/>
      <c r="X46" s="13"/>
      <c r="Y46" s="13"/>
      <c r="Z46" s="13"/>
      <c r="AA46" s="13"/>
      <c r="AB46" s="13"/>
      <c r="AC46" s="13"/>
      <c r="AD46" s="13"/>
      <c r="AE46" s="13"/>
      <c r="AF46" s="13"/>
      <c r="AG46" s="13"/>
      <c r="AH46" s="13"/>
      <c r="AI46" s="13"/>
      <c r="AJ46" s="13"/>
      <c r="AK46" s="11"/>
    </row>
    <row r="47" spans="2:47" ht="13.5" customHeight="1">
      <c r="B47" s="313"/>
      <c r="C47" s="313"/>
      <c r="D47" s="313"/>
      <c r="E47" s="313"/>
      <c r="F47" s="313"/>
      <c r="G47" s="313"/>
      <c r="H47" s="313"/>
      <c r="I47" s="313"/>
      <c r="J47" s="313"/>
      <c r="K47" s="313"/>
      <c r="L47" s="313"/>
      <c r="M47" s="313"/>
      <c r="N47" s="313"/>
      <c r="O47" s="313"/>
      <c r="P47" s="313"/>
      <c r="Q47" s="313"/>
      <c r="R47" s="313"/>
      <c r="S47" s="313"/>
      <c r="T47" s="13"/>
      <c r="U47" s="13"/>
      <c r="V47" s="13"/>
      <c r="W47" s="13"/>
      <c r="X47" s="13"/>
      <c r="Y47" s="13"/>
      <c r="Z47" s="13"/>
      <c r="AA47" s="13"/>
      <c r="AB47" s="13"/>
      <c r="AC47" s="13"/>
      <c r="AD47" s="13"/>
      <c r="AE47" s="13"/>
      <c r="AF47" s="13"/>
      <c r="AG47" s="13"/>
      <c r="AH47" s="13"/>
      <c r="AI47" s="13"/>
      <c r="AJ47" s="13"/>
      <c r="AK47" s="11"/>
    </row>
    <row r="48" spans="2:47" ht="13.5" customHeight="1">
      <c r="B48" s="302" t="s">
        <v>337</v>
      </c>
      <c r="C48" s="303"/>
      <c r="D48" s="303"/>
      <c r="E48" s="303"/>
      <c r="F48" s="303"/>
      <c r="G48" s="303"/>
      <c r="H48" s="303"/>
      <c r="I48" s="303"/>
      <c r="J48" s="304"/>
      <c r="K48" s="302" t="s">
        <v>320</v>
      </c>
      <c r="L48" s="304"/>
      <c r="M48" s="407" t="s">
        <v>338</v>
      </c>
      <c r="N48" s="407"/>
      <c r="O48" s="407"/>
      <c r="P48" s="407"/>
      <c r="Q48" s="407"/>
      <c r="R48" s="407"/>
      <c r="S48" s="407"/>
      <c r="T48" s="407"/>
      <c r="U48" s="407"/>
      <c r="V48" s="407"/>
      <c r="W48" s="407"/>
      <c r="X48" s="407"/>
      <c r="Y48" s="407"/>
      <c r="Z48" s="407"/>
      <c r="AA48" s="407"/>
      <c r="AB48" s="407"/>
      <c r="AC48" s="407"/>
      <c r="AD48" s="407"/>
      <c r="AE48" s="407"/>
      <c r="AF48" s="407"/>
      <c r="AG48" s="407"/>
      <c r="AH48" s="407"/>
      <c r="AI48" s="407"/>
      <c r="AJ48" s="407"/>
      <c r="AK48" s="11"/>
    </row>
    <row r="49" spans="2:37" ht="13.5" customHeight="1">
      <c r="B49" s="308"/>
      <c r="C49" s="309"/>
      <c r="D49" s="309"/>
      <c r="E49" s="309"/>
      <c r="F49" s="309"/>
      <c r="G49" s="309"/>
      <c r="H49" s="309"/>
      <c r="I49" s="309"/>
      <c r="J49" s="310"/>
      <c r="K49" s="308"/>
      <c r="L49" s="310"/>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11"/>
    </row>
    <row r="50" spans="2:37" ht="13.5" customHeight="1">
      <c r="B50" s="1361" t="str">
        <f>IF(B20="","",B20)</f>
        <v/>
      </c>
      <c r="C50" s="1362"/>
      <c r="D50" s="1362"/>
      <c r="E50" s="1362"/>
      <c r="F50" s="1362"/>
      <c r="G50" s="1362"/>
      <c r="H50" s="1362"/>
      <c r="I50" s="1362"/>
      <c r="J50" s="1363"/>
      <c r="K50" s="1382" t="str">
        <f>IF(AC20="","",AC20)</f>
        <v/>
      </c>
      <c r="L50" s="1383"/>
      <c r="M50" s="1360"/>
      <c r="N50" s="1360"/>
      <c r="O50" s="1360"/>
      <c r="P50" s="1360"/>
      <c r="Q50" s="1360"/>
      <c r="R50" s="1360"/>
      <c r="S50" s="1360"/>
      <c r="T50" s="1360"/>
      <c r="U50" s="1360"/>
      <c r="V50" s="1360"/>
      <c r="W50" s="1360"/>
      <c r="X50" s="1360"/>
      <c r="Y50" s="1360"/>
      <c r="Z50" s="1360"/>
      <c r="AA50" s="1360"/>
      <c r="AB50" s="1360"/>
      <c r="AC50" s="1360"/>
      <c r="AD50" s="1360"/>
      <c r="AE50" s="1360"/>
      <c r="AF50" s="1360"/>
      <c r="AG50" s="1360"/>
      <c r="AH50" s="1360"/>
      <c r="AI50" s="1360"/>
      <c r="AJ50" s="1360"/>
      <c r="AK50" s="11"/>
    </row>
    <row r="51" spans="2:37" ht="13.5" customHeight="1">
      <c r="B51" s="1364"/>
      <c r="C51" s="1365"/>
      <c r="D51" s="1365"/>
      <c r="E51" s="1365"/>
      <c r="F51" s="1365"/>
      <c r="G51" s="1365"/>
      <c r="H51" s="1365"/>
      <c r="I51" s="1365"/>
      <c r="J51" s="1366"/>
      <c r="K51" s="1384"/>
      <c r="L51" s="1385"/>
      <c r="M51" s="1360"/>
      <c r="N51" s="1360"/>
      <c r="O51" s="1360"/>
      <c r="P51" s="1360"/>
      <c r="Q51" s="1360"/>
      <c r="R51" s="1360"/>
      <c r="S51" s="1360"/>
      <c r="T51" s="1360"/>
      <c r="U51" s="1360"/>
      <c r="V51" s="1360"/>
      <c r="W51" s="1360"/>
      <c r="X51" s="1360"/>
      <c r="Y51" s="1360"/>
      <c r="Z51" s="1360"/>
      <c r="AA51" s="1360"/>
      <c r="AB51" s="1360"/>
      <c r="AC51" s="1360"/>
      <c r="AD51" s="1360"/>
      <c r="AE51" s="1360"/>
      <c r="AF51" s="1360"/>
      <c r="AG51" s="1360"/>
      <c r="AH51" s="1360"/>
      <c r="AI51" s="1360"/>
      <c r="AJ51" s="1360"/>
      <c r="AK51" s="11"/>
    </row>
    <row r="52" spans="2:37" ht="13.5" customHeight="1">
      <c r="B52" s="1361" t="str">
        <f>IF(B23="","",B23)</f>
        <v/>
      </c>
      <c r="C52" s="1362"/>
      <c r="D52" s="1362"/>
      <c r="E52" s="1362"/>
      <c r="F52" s="1362"/>
      <c r="G52" s="1362"/>
      <c r="H52" s="1362"/>
      <c r="I52" s="1362"/>
      <c r="J52" s="1363"/>
      <c r="K52" s="1382" t="str">
        <f>IF(AC23="","",AC23)</f>
        <v/>
      </c>
      <c r="L52" s="1383"/>
      <c r="M52" s="1360"/>
      <c r="N52" s="1360"/>
      <c r="O52" s="1360"/>
      <c r="P52" s="1360"/>
      <c r="Q52" s="1360"/>
      <c r="R52" s="1360"/>
      <c r="S52" s="1360"/>
      <c r="T52" s="1360"/>
      <c r="U52" s="1360"/>
      <c r="V52" s="1360"/>
      <c r="W52" s="1360"/>
      <c r="X52" s="1360"/>
      <c r="Y52" s="1360"/>
      <c r="Z52" s="1360"/>
      <c r="AA52" s="1360"/>
      <c r="AB52" s="1360"/>
      <c r="AC52" s="1360"/>
      <c r="AD52" s="1360"/>
      <c r="AE52" s="1360"/>
      <c r="AF52" s="1360"/>
      <c r="AG52" s="1360"/>
      <c r="AH52" s="1360"/>
      <c r="AI52" s="1360"/>
      <c r="AJ52" s="1360"/>
      <c r="AK52" s="11"/>
    </row>
    <row r="53" spans="2:37" ht="13.5" customHeight="1">
      <c r="B53" s="1364"/>
      <c r="C53" s="1365"/>
      <c r="D53" s="1365"/>
      <c r="E53" s="1365"/>
      <c r="F53" s="1365"/>
      <c r="G53" s="1365"/>
      <c r="H53" s="1365"/>
      <c r="I53" s="1365"/>
      <c r="J53" s="1366"/>
      <c r="K53" s="1384"/>
      <c r="L53" s="1385"/>
      <c r="M53" s="1360"/>
      <c r="N53" s="1360"/>
      <c r="O53" s="1360"/>
      <c r="P53" s="1360"/>
      <c r="Q53" s="1360"/>
      <c r="R53" s="1360"/>
      <c r="S53" s="1360"/>
      <c r="T53" s="1360"/>
      <c r="U53" s="1360"/>
      <c r="V53" s="1360"/>
      <c r="W53" s="1360"/>
      <c r="X53" s="1360"/>
      <c r="Y53" s="1360"/>
      <c r="Z53" s="1360"/>
      <c r="AA53" s="1360"/>
      <c r="AB53" s="1360"/>
      <c r="AC53" s="1360"/>
      <c r="AD53" s="1360"/>
      <c r="AE53" s="1360"/>
      <c r="AF53" s="1360"/>
      <c r="AG53" s="1360"/>
      <c r="AH53" s="1360"/>
      <c r="AI53" s="1360"/>
      <c r="AJ53" s="1360"/>
      <c r="AK53" s="11"/>
    </row>
    <row r="54" spans="2:37" ht="13.5" customHeight="1">
      <c r="B54" s="1361" t="str">
        <f>IF(B26="","",B26)</f>
        <v/>
      </c>
      <c r="C54" s="1362"/>
      <c r="D54" s="1362"/>
      <c r="E54" s="1362"/>
      <c r="F54" s="1362"/>
      <c r="G54" s="1362"/>
      <c r="H54" s="1362"/>
      <c r="I54" s="1362"/>
      <c r="J54" s="1363"/>
      <c r="K54" s="1382" t="str">
        <f>IF(AC26="","",AC26)</f>
        <v/>
      </c>
      <c r="L54" s="1383"/>
      <c r="M54" s="1360"/>
      <c r="N54" s="1360"/>
      <c r="O54" s="1360"/>
      <c r="P54" s="1360"/>
      <c r="Q54" s="1360"/>
      <c r="R54" s="1360"/>
      <c r="S54" s="1360"/>
      <c r="T54" s="1360"/>
      <c r="U54" s="1360"/>
      <c r="V54" s="1360"/>
      <c r="W54" s="1360"/>
      <c r="X54" s="1360"/>
      <c r="Y54" s="1360"/>
      <c r="Z54" s="1360"/>
      <c r="AA54" s="1360"/>
      <c r="AB54" s="1360"/>
      <c r="AC54" s="1360"/>
      <c r="AD54" s="1360"/>
      <c r="AE54" s="1360"/>
      <c r="AF54" s="1360"/>
      <c r="AG54" s="1360"/>
      <c r="AH54" s="1360"/>
      <c r="AI54" s="1360"/>
      <c r="AJ54" s="1360"/>
      <c r="AK54" s="11"/>
    </row>
    <row r="55" spans="2:37" s="11" customFormat="1" ht="13.5" customHeight="1">
      <c r="B55" s="1364"/>
      <c r="C55" s="1365"/>
      <c r="D55" s="1365"/>
      <c r="E55" s="1365"/>
      <c r="F55" s="1365"/>
      <c r="G55" s="1365"/>
      <c r="H55" s="1365"/>
      <c r="I55" s="1365"/>
      <c r="J55" s="1366"/>
      <c r="K55" s="1384"/>
      <c r="L55" s="1385"/>
      <c r="M55" s="1360"/>
      <c r="N55" s="1360"/>
      <c r="O55" s="1360"/>
      <c r="P55" s="1360"/>
      <c r="Q55" s="1360"/>
      <c r="R55" s="1360"/>
      <c r="S55" s="1360"/>
      <c r="T55" s="1360"/>
      <c r="U55" s="1360"/>
      <c r="V55" s="1360"/>
      <c r="W55" s="1360"/>
      <c r="X55" s="1360"/>
      <c r="Y55" s="1360"/>
      <c r="Z55" s="1360"/>
      <c r="AA55" s="1360"/>
      <c r="AB55" s="1360"/>
      <c r="AC55" s="1360"/>
      <c r="AD55" s="1360"/>
      <c r="AE55" s="1360"/>
      <c r="AF55" s="1360"/>
      <c r="AG55" s="1360"/>
      <c r="AH55" s="1360"/>
      <c r="AI55" s="1360"/>
      <c r="AJ55" s="1360"/>
    </row>
    <row r="56" spans="2:37" s="11" customFormat="1" ht="13.5" customHeight="1">
      <c r="B56" s="1361" t="str">
        <f>IF(B29="","",B29)</f>
        <v/>
      </c>
      <c r="C56" s="1362"/>
      <c r="D56" s="1362"/>
      <c r="E56" s="1362"/>
      <c r="F56" s="1362"/>
      <c r="G56" s="1362"/>
      <c r="H56" s="1362"/>
      <c r="I56" s="1362"/>
      <c r="J56" s="1363"/>
      <c r="K56" s="1382" t="str">
        <f>IF(AC29="","",AC29)</f>
        <v/>
      </c>
      <c r="L56" s="1383"/>
      <c r="M56" s="1360"/>
      <c r="N56" s="1360"/>
      <c r="O56" s="1360"/>
      <c r="P56" s="1360"/>
      <c r="Q56" s="1360"/>
      <c r="R56" s="1360"/>
      <c r="S56" s="1360"/>
      <c r="T56" s="1360"/>
      <c r="U56" s="1360"/>
      <c r="V56" s="1360"/>
      <c r="W56" s="1360"/>
      <c r="X56" s="1360"/>
      <c r="Y56" s="1360"/>
      <c r="Z56" s="1360"/>
      <c r="AA56" s="1360"/>
      <c r="AB56" s="1360"/>
      <c r="AC56" s="1360"/>
      <c r="AD56" s="1360"/>
      <c r="AE56" s="1360"/>
      <c r="AF56" s="1360"/>
      <c r="AG56" s="1360"/>
      <c r="AH56" s="1360"/>
      <c r="AI56" s="1360"/>
      <c r="AJ56" s="1360"/>
    </row>
    <row r="57" spans="2:37" s="11" customFormat="1" ht="13.5" customHeight="1">
      <c r="B57" s="1364"/>
      <c r="C57" s="1365"/>
      <c r="D57" s="1365"/>
      <c r="E57" s="1365"/>
      <c r="F57" s="1365"/>
      <c r="G57" s="1365"/>
      <c r="H57" s="1365"/>
      <c r="I57" s="1365"/>
      <c r="J57" s="1366"/>
      <c r="K57" s="1384"/>
      <c r="L57" s="1385"/>
      <c r="M57" s="1360"/>
      <c r="N57" s="1360"/>
      <c r="O57" s="1360"/>
      <c r="P57" s="1360"/>
      <c r="Q57" s="1360"/>
      <c r="R57" s="1360"/>
      <c r="S57" s="1360"/>
      <c r="T57" s="1360"/>
      <c r="U57" s="1360"/>
      <c r="V57" s="1360"/>
      <c r="W57" s="1360"/>
      <c r="X57" s="1360"/>
      <c r="Y57" s="1360"/>
      <c r="Z57" s="1360"/>
      <c r="AA57" s="1360"/>
      <c r="AB57" s="1360"/>
      <c r="AC57" s="1360"/>
      <c r="AD57" s="1360"/>
      <c r="AE57" s="1360"/>
      <c r="AF57" s="1360"/>
      <c r="AG57" s="1360"/>
      <c r="AH57" s="1360"/>
      <c r="AI57" s="1360"/>
      <c r="AJ57" s="1360"/>
    </row>
    <row r="58" spans="2:37" s="11" customFormat="1" ht="13.5" customHeight="1">
      <c r="B58" s="1361" t="str">
        <f>IF(B32="","",B32)</f>
        <v/>
      </c>
      <c r="C58" s="1362"/>
      <c r="D58" s="1362"/>
      <c r="E58" s="1362"/>
      <c r="F58" s="1362"/>
      <c r="G58" s="1362"/>
      <c r="H58" s="1362"/>
      <c r="I58" s="1362"/>
      <c r="J58" s="1363"/>
      <c r="K58" s="1382" t="str">
        <f>IF(AC32="","",AC32)</f>
        <v/>
      </c>
      <c r="L58" s="1383"/>
      <c r="M58" s="1360"/>
      <c r="N58" s="1360"/>
      <c r="O58" s="1360"/>
      <c r="P58" s="1360"/>
      <c r="Q58" s="1360"/>
      <c r="R58" s="1360"/>
      <c r="S58" s="1360"/>
      <c r="T58" s="1360"/>
      <c r="U58" s="1360"/>
      <c r="V58" s="1360"/>
      <c r="W58" s="1360"/>
      <c r="X58" s="1360"/>
      <c r="Y58" s="1360"/>
      <c r="Z58" s="1360"/>
      <c r="AA58" s="1360"/>
      <c r="AB58" s="1360"/>
      <c r="AC58" s="1360"/>
      <c r="AD58" s="1360"/>
      <c r="AE58" s="1360"/>
      <c r="AF58" s="1360"/>
      <c r="AG58" s="1360"/>
      <c r="AH58" s="1360"/>
      <c r="AI58" s="1360"/>
      <c r="AJ58" s="1360"/>
    </row>
    <row r="59" spans="2:37" s="11" customFormat="1" ht="13.5" customHeight="1">
      <c r="B59" s="1364"/>
      <c r="C59" s="1365"/>
      <c r="D59" s="1365"/>
      <c r="E59" s="1365"/>
      <c r="F59" s="1365"/>
      <c r="G59" s="1365"/>
      <c r="H59" s="1365"/>
      <c r="I59" s="1365"/>
      <c r="J59" s="1366"/>
      <c r="K59" s="1384"/>
      <c r="L59" s="1385"/>
      <c r="M59" s="1360"/>
      <c r="N59" s="1360"/>
      <c r="O59" s="1360"/>
      <c r="P59" s="1360"/>
      <c r="Q59" s="1360"/>
      <c r="R59" s="1360"/>
      <c r="S59" s="1360"/>
      <c r="T59" s="1360"/>
      <c r="U59" s="1360"/>
      <c r="V59" s="1360"/>
      <c r="W59" s="1360"/>
      <c r="X59" s="1360"/>
      <c r="Y59" s="1360"/>
      <c r="Z59" s="1360"/>
      <c r="AA59" s="1360"/>
      <c r="AB59" s="1360"/>
      <c r="AC59" s="1360"/>
      <c r="AD59" s="1360"/>
      <c r="AE59" s="1360"/>
      <c r="AF59" s="1360"/>
      <c r="AG59" s="1360"/>
      <c r="AH59" s="1360"/>
      <c r="AI59" s="1360"/>
      <c r="AJ59" s="1360"/>
    </row>
    <row r="60" spans="2:37" s="11" customFormat="1" ht="13.5" customHeight="1">
      <c r="B60" s="1361" t="str">
        <f>IF(B35="","",B35)</f>
        <v/>
      </c>
      <c r="C60" s="1362"/>
      <c r="D60" s="1362"/>
      <c r="E60" s="1362"/>
      <c r="F60" s="1362"/>
      <c r="G60" s="1362"/>
      <c r="H60" s="1362"/>
      <c r="I60" s="1362"/>
      <c r="J60" s="1363"/>
      <c r="K60" s="1382" t="str">
        <f>IF(AC35="","",AC35)</f>
        <v/>
      </c>
      <c r="L60" s="1383"/>
      <c r="M60" s="1360"/>
      <c r="N60" s="1360"/>
      <c r="O60" s="1360"/>
      <c r="P60" s="1360"/>
      <c r="Q60" s="1360"/>
      <c r="R60" s="1360"/>
      <c r="S60" s="1360"/>
      <c r="T60" s="1360"/>
      <c r="U60" s="1360"/>
      <c r="V60" s="1360"/>
      <c r="W60" s="1360"/>
      <c r="X60" s="1360"/>
      <c r="Y60" s="1360"/>
      <c r="Z60" s="1360"/>
      <c r="AA60" s="1360"/>
      <c r="AB60" s="1360"/>
      <c r="AC60" s="1360"/>
      <c r="AD60" s="1360"/>
      <c r="AE60" s="1360"/>
      <c r="AF60" s="1360"/>
      <c r="AG60" s="1360"/>
      <c r="AH60" s="1360"/>
      <c r="AI60" s="1360"/>
      <c r="AJ60" s="1360"/>
    </row>
    <row r="61" spans="2:37" s="11" customFormat="1" ht="13.5" customHeight="1">
      <c r="B61" s="1364"/>
      <c r="C61" s="1365"/>
      <c r="D61" s="1365"/>
      <c r="E61" s="1365"/>
      <c r="F61" s="1365"/>
      <c r="G61" s="1365"/>
      <c r="H61" s="1365"/>
      <c r="I61" s="1365"/>
      <c r="J61" s="1366"/>
      <c r="K61" s="1384"/>
      <c r="L61" s="1385"/>
      <c r="M61" s="1360"/>
      <c r="N61" s="1360"/>
      <c r="O61" s="1360"/>
      <c r="P61" s="1360"/>
      <c r="Q61" s="1360"/>
      <c r="R61" s="1360"/>
      <c r="S61" s="1360"/>
      <c r="T61" s="1360"/>
      <c r="U61" s="1360"/>
      <c r="V61" s="1360"/>
      <c r="W61" s="1360"/>
      <c r="X61" s="1360"/>
      <c r="Y61" s="1360"/>
      <c r="Z61" s="1360"/>
      <c r="AA61" s="1360"/>
      <c r="AB61" s="1360"/>
      <c r="AC61" s="1360"/>
      <c r="AD61" s="1360"/>
      <c r="AE61" s="1360"/>
      <c r="AF61" s="1360"/>
      <c r="AG61" s="1360"/>
      <c r="AH61" s="1360"/>
      <c r="AI61" s="1360"/>
      <c r="AJ61" s="1360"/>
    </row>
    <row r="62" spans="2:37" s="11" customFormat="1" ht="13.5" customHeight="1">
      <c r="B62" s="31"/>
      <c r="C62" s="31"/>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row>
    <row r="63" spans="2:37" s="11" customFormat="1" ht="13.5" customHeight="1">
      <c r="B63" s="31"/>
      <c r="C63" s="31"/>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row>
    <row r="64" spans="2:37" s="11" customFormat="1" ht="13.5" customHeight="1">
      <c r="B64" s="31"/>
      <c r="C64" s="31"/>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row>
    <row r="65" spans="2:36" s="11" customFormat="1" ht="13.5" customHeight="1">
      <c r="B65" s="398" t="s">
        <v>323</v>
      </c>
      <c r="C65" s="398"/>
      <c r="D65" s="398"/>
      <c r="E65" s="398"/>
      <c r="F65" s="398"/>
      <c r="G65" s="398"/>
      <c r="H65" s="398"/>
      <c r="I65" s="398"/>
      <c r="J65" s="398"/>
      <c r="K65" s="398"/>
      <c r="L65" s="398"/>
      <c r="M65" s="398"/>
      <c r="N65" s="398"/>
      <c r="O65" s="398"/>
      <c r="P65" s="398"/>
      <c r="Q65" s="5"/>
      <c r="R65" s="5"/>
      <c r="S65" s="5"/>
      <c r="T65" s="5"/>
      <c r="U65" s="5"/>
      <c r="V65" s="5"/>
      <c r="W65" s="5"/>
      <c r="X65" s="5"/>
      <c r="Y65" s="5"/>
      <c r="Z65" s="5"/>
      <c r="AA65" s="5"/>
      <c r="AB65" s="5"/>
      <c r="AC65" s="5"/>
      <c r="AD65" s="5"/>
      <c r="AE65" s="5"/>
      <c r="AF65" s="5"/>
      <c r="AG65" s="5"/>
      <c r="AH65" s="5"/>
      <c r="AI65" s="5"/>
      <c r="AJ65" s="5"/>
    </row>
    <row r="66" spans="2:36" s="11" customFormat="1" ht="13.5" customHeight="1">
      <c r="B66" s="399"/>
      <c r="C66" s="399"/>
      <c r="D66" s="399"/>
      <c r="E66" s="399"/>
      <c r="F66" s="399"/>
      <c r="G66" s="399"/>
      <c r="H66" s="399"/>
      <c r="I66" s="399"/>
      <c r="J66" s="399"/>
      <c r="K66" s="399"/>
      <c r="L66" s="399"/>
      <c r="M66" s="399"/>
      <c r="N66" s="399"/>
      <c r="O66" s="399"/>
      <c r="P66" s="399"/>
      <c r="Q66" s="5"/>
      <c r="R66" s="5"/>
      <c r="S66" s="5"/>
      <c r="T66" s="5"/>
      <c r="U66" s="5"/>
      <c r="V66" s="5"/>
      <c r="W66" s="5"/>
      <c r="X66" s="5"/>
      <c r="Y66" s="5"/>
      <c r="Z66" s="5"/>
      <c r="AA66" s="5"/>
      <c r="AB66" s="5"/>
      <c r="AC66" s="5"/>
      <c r="AD66" s="5"/>
      <c r="AE66" s="5"/>
      <c r="AF66" s="5"/>
      <c r="AG66" s="5"/>
      <c r="AH66" s="5"/>
      <c r="AI66" s="5"/>
      <c r="AJ66" s="5"/>
    </row>
    <row r="67" spans="2:36" s="11" customFormat="1" ht="13.5" customHeight="1">
      <c r="B67" s="328" t="s">
        <v>275</v>
      </c>
      <c r="C67" s="328"/>
      <c r="D67" s="407"/>
      <c r="E67" s="302" t="s">
        <v>276</v>
      </c>
      <c r="F67" s="303"/>
      <c r="G67" s="303"/>
      <c r="H67" s="303"/>
      <c r="I67" s="303"/>
      <c r="J67" s="303"/>
      <c r="K67" s="303"/>
      <c r="L67" s="303"/>
      <c r="M67" s="303"/>
      <c r="N67" s="304"/>
      <c r="O67" s="302" t="str">
        <f>IF(計画提出書!N47="","",計画提出書!N47+1&amp;"年度実施状況")</f>
        <v>2025年度実施状況</v>
      </c>
      <c r="P67" s="303"/>
      <c r="Q67" s="303"/>
      <c r="R67" s="303"/>
      <c r="S67" s="303"/>
      <c r="T67" s="303"/>
      <c r="U67" s="303"/>
      <c r="V67" s="303"/>
      <c r="W67" s="303"/>
      <c r="X67" s="304"/>
      <c r="Y67" s="302">
        <f>IF(計画提出書!$N$47="","",計画提出書!$N$47)</f>
        <v>2024</v>
      </c>
      <c r="Z67" s="303"/>
      <c r="AA67" s="303" t="s">
        <v>55</v>
      </c>
      <c r="AB67" s="304"/>
      <c r="AC67" s="302">
        <f>IF(計画提出書!$N$47="","",計画提出書!$N$47+1)</f>
        <v>2025</v>
      </c>
      <c r="AD67" s="303"/>
      <c r="AE67" s="303" t="s">
        <v>55</v>
      </c>
      <c r="AF67" s="304"/>
      <c r="AG67" s="302">
        <f>IF(計画提出書!$N$47="","",計画提出書!$N$47+2)</f>
        <v>2026</v>
      </c>
      <c r="AH67" s="303"/>
      <c r="AI67" s="303" t="s">
        <v>55</v>
      </c>
      <c r="AJ67" s="304"/>
    </row>
    <row r="68" spans="2:36" s="11" customFormat="1" ht="13.5" customHeight="1">
      <c r="B68" s="407"/>
      <c r="C68" s="407"/>
      <c r="D68" s="407"/>
      <c r="E68" s="308"/>
      <c r="F68" s="309"/>
      <c r="G68" s="309"/>
      <c r="H68" s="309"/>
      <c r="I68" s="309"/>
      <c r="J68" s="309"/>
      <c r="K68" s="309"/>
      <c r="L68" s="309"/>
      <c r="M68" s="309"/>
      <c r="N68" s="310"/>
      <c r="O68" s="308"/>
      <c r="P68" s="309"/>
      <c r="Q68" s="309"/>
      <c r="R68" s="309"/>
      <c r="S68" s="309"/>
      <c r="T68" s="309"/>
      <c r="U68" s="309"/>
      <c r="V68" s="309"/>
      <c r="W68" s="309"/>
      <c r="X68" s="310"/>
      <c r="Y68" s="308"/>
      <c r="Z68" s="309"/>
      <c r="AA68" s="309"/>
      <c r="AB68" s="310"/>
      <c r="AC68" s="308"/>
      <c r="AD68" s="309"/>
      <c r="AE68" s="309"/>
      <c r="AF68" s="310"/>
      <c r="AG68" s="308"/>
      <c r="AH68" s="309"/>
      <c r="AI68" s="309"/>
      <c r="AJ68" s="310"/>
    </row>
    <row r="69" spans="2:36" s="11" customFormat="1" ht="13.5" customHeight="1">
      <c r="B69" s="1325" t="str">
        <f>IF('（別添）報告書【1年目報告用】'!B69="","",'（別添）報告書【1年目報告用】'!B69)</f>
        <v/>
      </c>
      <c r="C69" s="1326"/>
      <c r="D69" s="1327"/>
      <c r="E69" s="1334" t="str">
        <f>IF('（別添）報告書【1年目報告用】'!E69="","",'（別添）報告書【1年目報告用】'!E69)</f>
        <v/>
      </c>
      <c r="F69" s="1335"/>
      <c r="G69" s="1335"/>
      <c r="H69" s="1335"/>
      <c r="I69" s="1335"/>
      <c r="J69" s="1335"/>
      <c r="K69" s="1335"/>
      <c r="L69" s="1335"/>
      <c r="M69" s="1335"/>
      <c r="N69" s="1336"/>
      <c r="O69" s="295"/>
      <c r="P69" s="296"/>
      <c r="Q69" s="296"/>
      <c r="R69" s="296"/>
      <c r="S69" s="296"/>
      <c r="T69" s="296"/>
      <c r="U69" s="296"/>
      <c r="V69" s="296"/>
      <c r="W69" s="296"/>
      <c r="X69" s="297"/>
      <c r="Y69" s="1319" t="str">
        <f>IF('（別添）報告書【1年目報告用】'!Y69="","",'（別添）報告書【1年目報告用】'!Y69)</f>
        <v/>
      </c>
      <c r="Z69" s="1320"/>
      <c r="AA69" s="1320"/>
      <c r="AB69" s="1321"/>
      <c r="AC69" s="1319" t="str">
        <f>IF('（別添）報告書【1年目報告用】'!AC69="","",'（別添）報告書【1年目報告用】'!AC69)</f>
        <v/>
      </c>
      <c r="AD69" s="1320"/>
      <c r="AE69" s="1320"/>
      <c r="AF69" s="1321"/>
      <c r="AG69" s="1319" t="str">
        <f>IF('（別添）報告書【1年目報告用】'!AG69="","",'（別添）報告書【1年目報告用】'!AG69)</f>
        <v/>
      </c>
      <c r="AH69" s="1320"/>
      <c r="AI69" s="1320"/>
      <c r="AJ69" s="1321"/>
    </row>
    <row r="70" spans="2:36" s="11" customFormat="1" ht="13.5" customHeight="1">
      <c r="B70" s="1328"/>
      <c r="C70" s="1329"/>
      <c r="D70" s="1330"/>
      <c r="E70" s="1337"/>
      <c r="F70" s="1338"/>
      <c r="G70" s="1338"/>
      <c r="H70" s="1338"/>
      <c r="I70" s="1338"/>
      <c r="J70" s="1338"/>
      <c r="K70" s="1338"/>
      <c r="L70" s="1338"/>
      <c r="M70" s="1338"/>
      <c r="N70" s="1339"/>
      <c r="O70" s="298"/>
      <c r="P70" s="299"/>
      <c r="Q70" s="299"/>
      <c r="R70" s="299"/>
      <c r="S70" s="299"/>
      <c r="T70" s="299"/>
      <c r="U70" s="299"/>
      <c r="V70" s="299"/>
      <c r="W70" s="299"/>
      <c r="X70" s="300"/>
      <c r="Y70" s="1322"/>
      <c r="Z70" s="1323"/>
      <c r="AA70" s="1323"/>
      <c r="AB70" s="1324"/>
      <c r="AC70" s="1322"/>
      <c r="AD70" s="1323"/>
      <c r="AE70" s="1323"/>
      <c r="AF70" s="1324"/>
      <c r="AG70" s="1322"/>
      <c r="AH70" s="1323"/>
      <c r="AI70" s="1323"/>
      <c r="AJ70" s="1324"/>
    </row>
    <row r="71" spans="2:36" s="11" customFormat="1" ht="13.5" customHeight="1">
      <c r="B71" s="1328"/>
      <c r="C71" s="1329"/>
      <c r="D71" s="1330"/>
      <c r="E71" s="1334" t="str">
        <f>IF('（別添）報告書【1年目報告用】'!E71="","",'（別添）報告書【1年目報告用】'!E71)</f>
        <v/>
      </c>
      <c r="F71" s="1335"/>
      <c r="G71" s="1335"/>
      <c r="H71" s="1335"/>
      <c r="I71" s="1335"/>
      <c r="J71" s="1335"/>
      <c r="K71" s="1335"/>
      <c r="L71" s="1335"/>
      <c r="M71" s="1335"/>
      <c r="N71" s="1336"/>
      <c r="O71" s="295"/>
      <c r="P71" s="296"/>
      <c r="Q71" s="296"/>
      <c r="R71" s="296"/>
      <c r="S71" s="296"/>
      <c r="T71" s="296"/>
      <c r="U71" s="296"/>
      <c r="V71" s="296"/>
      <c r="W71" s="296"/>
      <c r="X71" s="297"/>
      <c r="Y71" s="1319" t="str">
        <f>IF('（別添）報告書【1年目報告用】'!Y71="","",'（別添）報告書【1年目報告用】'!Y71)</f>
        <v/>
      </c>
      <c r="Z71" s="1320"/>
      <c r="AA71" s="1320"/>
      <c r="AB71" s="1321"/>
      <c r="AC71" s="1319" t="str">
        <f>IF('（別添）報告書【1年目報告用】'!AC71="","",'（別添）報告書【1年目報告用】'!AC71)</f>
        <v/>
      </c>
      <c r="AD71" s="1320"/>
      <c r="AE71" s="1320"/>
      <c r="AF71" s="1321"/>
      <c r="AG71" s="1319" t="str">
        <f>IF('（別添）報告書【1年目報告用】'!AG71="","",'（別添）報告書【1年目報告用】'!AG71)</f>
        <v/>
      </c>
      <c r="AH71" s="1320"/>
      <c r="AI71" s="1320"/>
      <c r="AJ71" s="1321"/>
    </row>
    <row r="72" spans="2:36" s="11" customFormat="1" ht="13.5" customHeight="1">
      <c r="B72" s="1328"/>
      <c r="C72" s="1329"/>
      <c r="D72" s="1330"/>
      <c r="E72" s="1337"/>
      <c r="F72" s="1338"/>
      <c r="G72" s="1338"/>
      <c r="H72" s="1338"/>
      <c r="I72" s="1338"/>
      <c r="J72" s="1338"/>
      <c r="K72" s="1338"/>
      <c r="L72" s="1338"/>
      <c r="M72" s="1338"/>
      <c r="N72" s="1339"/>
      <c r="O72" s="298"/>
      <c r="P72" s="299"/>
      <c r="Q72" s="299"/>
      <c r="R72" s="299"/>
      <c r="S72" s="299"/>
      <c r="T72" s="299"/>
      <c r="U72" s="299"/>
      <c r="V72" s="299"/>
      <c r="W72" s="299"/>
      <c r="X72" s="300"/>
      <c r="Y72" s="1322"/>
      <c r="Z72" s="1323"/>
      <c r="AA72" s="1323"/>
      <c r="AB72" s="1324"/>
      <c r="AC72" s="1322"/>
      <c r="AD72" s="1323"/>
      <c r="AE72" s="1323"/>
      <c r="AF72" s="1324"/>
      <c r="AG72" s="1322"/>
      <c r="AH72" s="1323"/>
      <c r="AI72" s="1323"/>
      <c r="AJ72" s="1324"/>
    </row>
    <row r="73" spans="2:36" s="11" customFormat="1" ht="13.5" customHeight="1">
      <c r="B73" s="1328"/>
      <c r="C73" s="1329"/>
      <c r="D73" s="1330"/>
      <c r="E73" s="1334" t="str">
        <f>IF('（別添）報告書【1年目報告用】'!E73="","",'（別添）報告書【1年目報告用】'!E73)</f>
        <v/>
      </c>
      <c r="F73" s="1335"/>
      <c r="G73" s="1335"/>
      <c r="H73" s="1335"/>
      <c r="I73" s="1335"/>
      <c r="J73" s="1335"/>
      <c r="K73" s="1335"/>
      <c r="L73" s="1335"/>
      <c r="M73" s="1335"/>
      <c r="N73" s="1336"/>
      <c r="O73" s="295"/>
      <c r="P73" s="296"/>
      <c r="Q73" s="296"/>
      <c r="R73" s="296"/>
      <c r="S73" s="296"/>
      <c r="T73" s="296"/>
      <c r="U73" s="296"/>
      <c r="V73" s="296"/>
      <c r="W73" s="296"/>
      <c r="X73" s="297"/>
      <c r="Y73" s="1319" t="str">
        <f>IF('（別添）報告書【1年目報告用】'!Y73="","",'（別添）報告書【1年目報告用】'!Y73)</f>
        <v/>
      </c>
      <c r="Z73" s="1320"/>
      <c r="AA73" s="1320"/>
      <c r="AB73" s="1321"/>
      <c r="AC73" s="1319" t="str">
        <f>IF('（別添）報告書【1年目報告用】'!AC73="","",'（別添）報告書【1年目報告用】'!AC73)</f>
        <v/>
      </c>
      <c r="AD73" s="1320"/>
      <c r="AE73" s="1320"/>
      <c r="AF73" s="1321"/>
      <c r="AG73" s="1319" t="str">
        <f>IF('（別添）報告書【1年目報告用】'!AG73="","",'（別添）報告書【1年目報告用】'!AG73)</f>
        <v/>
      </c>
      <c r="AH73" s="1320"/>
      <c r="AI73" s="1320"/>
      <c r="AJ73" s="1321"/>
    </row>
    <row r="74" spans="2:36" s="11" customFormat="1" ht="13.5" customHeight="1">
      <c r="B74" s="1328"/>
      <c r="C74" s="1329"/>
      <c r="D74" s="1330"/>
      <c r="E74" s="1337"/>
      <c r="F74" s="1338"/>
      <c r="G74" s="1338"/>
      <c r="H74" s="1338"/>
      <c r="I74" s="1338"/>
      <c r="J74" s="1338"/>
      <c r="K74" s="1338"/>
      <c r="L74" s="1338"/>
      <c r="M74" s="1338"/>
      <c r="N74" s="1339"/>
      <c r="O74" s="298"/>
      <c r="P74" s="299"/>
      <c r="Q74" s="299"/>
      <c r="R74" s="299"/>
      <c r="S74" s="299"/>
      <c r="T74" s="299"/>
      <c r="U74" s="299"/>
      <c r="V74" s="299"/>
      <c r="W74" s="299"/>
      <c r="X74" s="300"/>
      <c r="Y74" s="1322"/>
      <c r="Z74" s="1323"/>
      <c r="AA74" s="1323"/>
      <c r="AB74" s="1324"/>
      <c r="AC74" s="1322"/>
      <c r="AD74" s="1323"/>
      <c r="AE74" s="1323"/>
      <c r="AF74" s="1324"/>
      <c r="AG74" s="1322"/>
      <c r="AH74" s="1323"/>
      <c r="AI74" s="1323"/>
      <c r="AJ74" s="1324"/>
    </row>
    <row r="75" spans="2:36" s="11" customFormat="1" ht="13.5" customHeight="1">
      <c r="B75" s="1328"/>
      <c r="C75" s="1329"/>
      <c r="D75" s="1330"/>
      <c r="E75" s="1334" t="str">
        <f>IF('（別添）報告書【1年目報告用】'!E75="","",'（別添）報告書【1年目報告用】'!E75)</f>
        <v/>
      </c>
      <c r="F75" s="1335"/>
      <c r="G75" s="1335"/>
      <c r="H75" s="1335"/>
      <c r="I75" s="1335"/>
      <c r="J75" s="1335"/>
      <c r="K75" s="1335"/>
      <c r="L75" s="1335"/>
      <c r="M75" s="1335"/>
      <c r="N75" s="1336"/>
      <c r="O75" s="295"/>
      <c r="P75" s="296"/>
      <c r="Q75" s="296"/>
      <c r="R75" s="296"/>
      <c r="S75" s="296"/>
      <c r="T75" s="296"/>
      <c r="U75" s="296"/>
      <c r="V75" s="296"/>
      <c r="W75" s="296"/>
      <c r="X75" s="297"/>
      <c r="Y75" s="1319" t="str">
        <f>IF('（別添）報告書【1年目報告用】'!Y75="","",'（別添）報告書【1年目報告用】'!Y75)</f>
        <v/>
      </c>
      <c r="Z75" s="1320"/>
      <c r="AA75" s="1320"/>
      <c r="AB75" s="1321"/>
      <c r="AC75" s="1319" t="str">
        <f>IF('（別添）報告書【1年目報告用】'!AC75="","",'（別添）報告書【1年目報告用】'!AC75)</f>
        <v/>
      </c>
      <c r="AD75" s="1320"/>
      <c r="AE75" s="1320"/>
      <c r="AF75" s="1321"/>
      <c r="AG75" s="1319" t="str">
        <f>IF('（別添）報告書【1年目報告用】'!AG75="","",'（別添）報告書【1年目報告用】'!AG75)</f>
        <v/>
      </c>
      <c r="AH75" s="1320"/>
      <c r="AI75" s="1320"/>
      <c r="AJ75" s="1321"/>
    </row>
    <row r="76" spans="2:36" s="11" customFormat="1" ht="13.5" customHeight="1">
      <c r="B76" s="1331"/>
      <c r="C76" s="1332"/>
      <c r="D76" s="1333"/>
      <c r="E76" s="1337"/>
      <c r="F76" s="1338"/>
      <c r="G76" s="1338"/>
      <c r="H76" s="1338"/>
      <c r="I76" s="1338"/>
      <c r="J76" s="1338"/>
      <c r="K76" s="1338"/>
      <c r="L76" s="1338"/>
      <c r="M76" s="1338"/>
      <c r="N76" s="1339"/>
      <c r="O76" s="298"/>
      <c r="P76" s="299"/>
      <c r="Q76" s="299"/>
      <c r="R76" s="299"/>
      <c r="S76" s="299"/>
      <c r="T76" s="299"/>
      <c r="U76" s="299"/>
      <c r="V76" s="299"/>
      <c r="W76" s="299"/>
      <c r="X76" s="300"/>
      <c r="Y76" s="1322"/>
      <c r="Z76" s="1323"/>
      <c r="AA76" s="1323"/>
      <c r="AB76" s="1324"/>
      <c r="AC76" s="1322"/>
      <c r="AD76" s="1323"/>
      <c r="AE76" s="1323"/>
      <c r="AF76" s="1324"/>
      <c r="AG76" s="1322"/>
      <c r="AH76" s="1323"/>
      <c r="AI76" s="1323"/>
      <c r="AJ76" s="1324"/>
    </row>
    <row r="77" spans="2:36" s="11" customFormat="1" ht="13.5" customHeight="1">
      <c r="B77" s="1325" t="str">
        <f>IF('（別添）報告書【1年目報告用】'!B77="","",'（別添）報告書【1年目報告用】'!B77)</f>
        <v/>
      </c>
      <c r="C77" s="1326"/>
      <c r="D77" s="1327"/>
      <c r="E77" s="1334" t="str">
        <f>IF('（別添）報告書【1年目報告用】'!E77="","",'（別添）報告書【1年目報告用】'!E77)</f>
        <v/>
      </c>
      <c r="F77" s="1335"/>
      <c r="G77" s="1335"/>
      <c r="H77" s="1335"/>
      <c r="I77" s="1335"/>
      <c r="J77" s="1335"/>
      <c r="K77" s="1335"/>
      <c r="L77" s="1335"/>
      <c r="M77" s="1335"/>
      <c r="N77" s="1336"/>
      <c r="O77" s="295"/>
      <c r="P77" s="296"/>
      <c r="Q77" s="296"/>
      <c r="R77" s="296"/>
      <c r="S77" s="296"/>
      <c r="T77" s="296"/>
      <c r="U77" s="296"/>
      <c r="V77" s="296"/>
      <c r="W77" s="296"/>
      <c r="X77" s="297"/>
      <c r="Y77" s="1319" t="str">
        <f>IF('（別添）報告書【1年目報告用】'!Y77="","",'（別添）報告書【1年目報告用】'!Y77)</f>
        <v/>
      </c>
      <c r="Z77" s="1320"/>
      <c r="AA77" s="1320"/>
      <c r="AB77" s="1321"/>
      <c r="AC77" s="1319" t="str">
        <f>IF('（別添）報告書【1年目報告用】'!AC77="","",'（別添）報告書【1年目報告用】'!AC77)</f>
        <v/>
      </c>
      <c r="AD77" s="1320"/>
      <c r="AE77" s="1320"/>
      <c r="AF77" s="1321"/>
      <c r="AG77" s="1319" t="str">
        <f>IF('（別添）報告書【1年目報告用】'!AG77="","",'（別添）報告書【1年目報告用】'!AG77)</f>
        <v/>
      </c>
      <c r="AH77" s="1320"/>
      <c r="AI77" s="1320"/>
      <c r="AJ77" s="1321"/>
    </row>
    <row r="78" spans="2:36" s="11" customFormat="1" ht="13.5" customHeight="1">
      <c r="B78" s="1328"/>
      <c r="C78" s="1329"/>
      <c r="D78" s="1330"/>
      <c r="E78" s="1337"/>
      <c r="F78" s="1338"/>
      <c r="G78" s="1338"/>
      <c r="H78" s="1338"/>
      <c r="I78" s="1338"/>
      <c r="J78" s="1338"/>
      <c r="K78" s="1338"/>
      <c r="L78" s="1338"/>
      <c r="M78" s="1338"/>
      <c r="N78" s="1339"/>
      <c r="O78" s="298"/>
      <c r="P78" s="299"/>
      <c r="Q78" s="299"/>
      <c r="R78" s="299"/>
      <c r="S78" s="299"/>
      <c r="T78" s="299"/>
      <c r="U78" s="299"/>
      <c r="V78" s="299"/>
      <c r="W78" s="299"/>
      <c r="X78" s="300"/>
      <c r="Y78" s="1322"/>
      <c r="Z78" s="1323"/>
      <c r="AA78" s="1323"/>
      <c r="AB78" s="1324"/>
      <c r="AC78" s="1322"/>
      <c r="AD78" s="1323"/>
      <c r="AE78" s="1323"/>
      <c r="AF78" s="1324"/>
      <c r="AG78" s="1322"/>
      <c r="AH78" s="1323"/>
      <c r="AI78" s="1323"/>
      <c r="AJ78" s="1324"/>
    </row>
    <row r="79" spans="2:36" s="11" customFormat="1" ht="13.5" customHeight="1">
      <c r="B79" s="1328"/>
      <c r="C79" s="1329"/>
      <c r="D79" s="1330"/>
      <c r="E79" s="1334" t="str">
        <f>IF('（別添）報告書【1年目報告用】'!E79="","",'（別添）報告書【1年目報告用】'!E79)</f>
        <v/>
      </c>
      <c r="F79" s="1335"/>
      <c r="G79" s="1335"/>
      <c r="H79" s="1335"/>
      <c r="I79" s="1335"/>
      <c r="J79" s="1335"/>
      <c r="K79" s="1335"/>
      <c r="L79" s="1335"/>
      <c r="M79" s="1335"/>
      <c r="N79" s="1336"/>
      <c r="O79" s="295"/>
      <c r="P79" s="296"/>
      <c r="Q79" s="296"/>
      <c r="R79" s="296"/>
      <c r="S79" s="296"/>
      <c r="T79" s="296"/>
      <c r="U79" s="296"/>
      <c r="V79" s="296"/>
      <c r="W79" s="296"/>
      <c r="X79" s="297"/>
      <c r="Y79" s="1319" t="str">
        <f>IF('（別添）報告書【1年目報告用】'!Y79="","",'（別添）報告書【1年目報告用】'!Y79)</f>
        <v/>
      </c>
      <c r="Z79" s="1320"/>
      <c r="AA79" s="1320"/>
      <c r="AB79" s="1321"/>
      <c r="AC79" s="1319" t="str">
        <f>IF('（別添）報告書【1年目報告用】'!AC79="","",'（別添）報告書【1年目報告用】'!AC79)</f>
        <v/>
      </c>
      <c r="AD79" s="1320"/>
      <c r="AE79" s="1320"/>
      <c r="AF79" s="1321"/>
      <c r="AG79" s="1319" t="str">
        <f>IF('（別添）報告書【1年目報告用】'!AG79="","",'（別添）報告書【1年目報告用】'!AG79)</f>
        <v/>
      </c>
      <c r="AH79" s="1320"/>
      <c r="AI79" s="1320"/>
      <c r="AJ79" s="1321"/>
    </row>
    <row r="80" spans="2:36" s="11" customFormat="1" ht="13.5" customHeight="1">
      <c r="B80" s="1328"/>
      <c r="C80" s="1329"/>
      <c r="D80" s="1330"/>
      <c r="E80" s="1337"/>
      <c r="F80" s="1338"/>
      <c r="G80" s="1338"/>
      <c r="H80" s="1338"/>
      <c r="I80" s="1338"/>
      <c r="J80" s="1338"/>
      <c r="K80" s="1338"/>
      <c r="L80" s="1338"/>
      <c r="M80" s="1338"/>
      <c r="N80" s="1339"/>
      <c r="O80" s="298"/>
      <c r="P80" s="299"/>
      <c r="Q80" s="299"/>
      <c r="R80" s="299"/>
      <c r="S80" s="299"/>
      <c r="T80" s="299"/>
      <c r="U80" s="299"/>
      <c r="V80" s="299"/>
      <c r="W80" s="299"/>
      <c r="X80" s="300"/>
      <c r="Y80" s="1322"/>
      <c r="Z80" s="1323"/>
      <c r="AA80" s="1323"/>
      <c r="AB80" s="1324"/>
      <c r="AC80" s="1322"/>
      <c r="AD80" s="1323"/>
      <c r="AE80" s="1323"/>
      <c r="AF80" s="1324"/>
      <c r="AG80" s="1322"/>
      <c r="AH80" s="1323"/>
      <c r="AI80" s="1323"/>
      <c r="AJ80" s="1324"/>
    </row>
    <row r="81" spans="2:36" s="11" customFormat="1" ht="13.5" customHeight="1">
      <c r="B81" s="1328"/>
      <c r="C81" s="1329"/>
      <c r="D81" s="1330"/>
      <c r="E81" s="1334" t="str">
        <f>IF('（別添）報告書【1年目報告用】'!E81="","",'（別添）報告書【1年目報告用】'!E81)</f>
        <v/>
      </c>
      <c r="F81" s="1335"/>
      <c r="G81" s="1335"/>
      <c r="H81" s="1335"/>
      <c r="I81" s="1335"/>
      <c r="J81" s="1335"/>
      <c r="K81" s="1335"/>
      <c r="L81" s="1335"/>
      <c r="M81" s="1335"/>
      <c r="N81" s="1336"/>
      <c r="O81" s="295"/>
      <c r="P81" s="296"/>
      <c r="Q81" s="296"/>
      <c r="R81" s="296"/>
      <c r="S81" s="296"/>
      <c r="T81" s="296"/>
      <c r="U81" s="296"/>
      <c r="V81" s="296"/>
      <c r="W81" s="296"/>
      <c r="X81" s="297"/>
      <c r="Y81" s="1319" t="str">
        <f>IF('（別添）報告書【1年目報告用】'!Y81="","",'（別添）報告書【1年目報告用】'!Y81)</f>
        <v/>
      </c>
      <c r="Z81" s="1320"/>
      <c r="AA81" s="1320"/>
      <c r="AB81" s="1321"/>
      <c r="AC81" s="1319" t="str">
        <f>IF('（別添）報告書【1年目報告用】'!AC81="","",'（別添）報告書【1年目報告用】'!AC81)</f>
        <v/>
      </c>
      <c r="AD81" s="1320"/>
      <c r="AE81" s="1320"/>
      <c r="AF81" s="1321"/>
      <c r="AG81" s="1319" t="str">
        <f>IF('（別添）報告書【1年目報告用】'!AG81="","",'（別添）報告書【1年目報告用】'!AG81)</f>
        <v/>
      </c>
      <c r="AH81" s="1320"/>
      <c r="AI81" s="1320"/>
      <c r="AJ81" s="1321"/>
    </row>
    <row r="82" spans="2:36" s="11" customFormat="1" ht="13.5" customHeight="1">
      <c r="B82" s="1328"/>
      <c r="C82" s="1329"/>
      <c r="D82" s="1330"/>
      <c r="E82" s="1337"/>
      <c r="F82" s="1338"/>
      <c r="G82" s="1338"/>
      <c r="H82" s="1338"/>
      <c r="I82" s="1338"/>
      <c r="J82" s="1338"/>
      <c r="K82" s="1338"/>
      <c r="L82" s="1338"/>
      <c r="M82" s="1338"/>
      <c r="N82" s="1339"/>
      <c r="O82" s="298"/>
      <c r="P82" s="299"/>
      <c r="Q82" s="299"/>
      <c r="R82" s="299"/>
      <c r="S82" s="299"/>
      <c r="T82" s="299"/>
      <c r="U82" s="299"/>
      <c r="V82" s="299"/>
      <c r="W82" s="299"/>
      <c r="X82" s="300"/>
      <c r="Y82" s="1322"/>
      <c r="Z82" s="1323"/>
      <c r="AA82" s="1323"/>
      <c r="AB82" s="1324"/>
      <c r="AC82" s="1322"/>
      <c r="AD82" s="1323"/>
      <c r="AE82" s="1323"/>
      <c r="AF82" s="1324"/>
      <c r="AG82" s="1322"/>
      <c r="AH82" s="1323"/>
      <c r="AI82" s="1323"/>
      <c r="AJ82" s="1324"/>
    </row>
    <row r="83" spans="2:36" s="11" customFormat="1" ht="13.5" customHeight="1">
      <c r="B83" s="1328"/>
      <c r="C83" s="1329"/>
      <c r="D83" s="1330"/>
      <c r="E83" s="1334" t="str">
        <f>IF('（別添）報告書【1年目報告用】'!E83="","",'（別添）報告書【1年目報告用】'!E83)</f>
        <v/>
      </c>
      <c r="F83" s="1335"/>
      <c r="G83" s="1335"/>
      <c r="H83" s="1335"/>
      <c r="I83" s="1335"/>
      <c r="J83" s="1335"/>
      <c r="K83" s="1335"/>
      <c r="L83" s="1335"/>
      <c r="M83" s="1335"/>
      <c r="N83" s="1336"/>
      <c r="O83" s="295"/>
      <c r="P83" s="296"/>
      <c r="Q83" s="296"/>
      <c r="R83" s="296"/>
      <c r="S83" s="296"/>
      <c r="T83" s="296"/>
      <c r="U83" s="296"/>
      <c r="V83" s="296"/>
      <c r="W83" s="296"/>
      <c r="X83" s="297"/>
      <c r="Y83" s="1319" t="str">
        <f>IF('（別添）報告書【1年目報告用】'!Y83="","",'（別添）報告書【1年目報告用】'!Y83)</f>
        <v/>
      </c>
      <c r="Z83" s="1320"/>
      <c r="AA83" s="1320"/>
      <c r="AB83" s="1321"/>
      <c r="AC83" s="1319" t="str">
        <f>IF('（別添）報告書【1年目報告用】'!AC83="","",'（別添）報告書【1年目報告用】'!AC83)</f>
        <v/>
      </c>
      <c r="AD83" s="1320"/>
      <c r="AE83" s="1320"/>
      <c r="AF83" s="1321"/>
      <c r="AG83" s="1319" t="str">
        <f>IF('（別添）報告書【1年目報告用】'!AG83="","",'（別添）報告書【1年目報告用】'!AG83)</f>
        <v/>
      </c>
      <c r="AH83" s="1320"/>
      <c r="AI83" s="1320"/>
      <c r="AJ83" s="1321"/>
    </row>
    <row r="84" spans="2:36" s="11" customFormat="1" ht="13.5" customHeight="1">
      <c r="B84" s="1331"/>
      <c r="C84" s="1332"/>
      <c r="D84" s="1333"/>
      <c r="E84" s="1337"/>
      <c r="F84" s="1338"/>
      <c r="G84" s="1338"/>
      <c r="H84" s="1338"/>
      <c r="I84" s="1338"/>
      <c r="J84" s="1338"/>
      <c r="K84" s="1338"/>
      <c r="L84" s="1338"/>
      <c r="M84" s="1338"/>
      <c r="N84" s="1339"/>
      <c r="O84" s="298"/>
      <c r="P84" s="299"/>
      <c r="Q84" s="299"/>
      <c r="R84" s="299"/>
      <c r="S84" s="299"/>
      <c r="T84" s="299"/>
      <c r="U84" s="299"/>
      <c r="V84" s="299"/>
      <c r="W84" s="299"/>
      <c r="X84" s="300"/>
      <c r="Y84" s="1322"/>
      <c r="Z84" s="1323"/>
      <c r="AA84" s="1323"/>
      <c r="AB84" s="1324"/>
      <c r="AC84" s="1322"/>
      <c r="AD84" s="1323"/>
      <c r="AE84" s="1323"/>
      <c r="AF84" s="1324"/>
      <c r="AG84" s="1322"/>
      <c r="AH84" s="1323"/>
      <c r="AI84" s="1323"/>
      <c r="AJ84" s="1324"/>
    </row>
    <row r="85" spans="2:36" s="11" customFormat="1" ht="13.5" customHeight="1">
      <c r="B85" s="1325" t="str">
        <f>IF('（別添）報告書【1年目報告用】'!B85="","",'（別添）報告書【1年目報告用】'!B85)</f>
        <v/>
      </c>
      <c r="C85" s="1326"/>
      <c r="D85" s="1327"/>
      <c r="E85" s="1334" t="str">
        <f>IF('（別添）報告書【1年目報告用】'!E85="","",'（別添）報告書【1年目報告用】'!E85)</f>
        <v/>
      </c>
      <c r="F85" s="1335"/>
      <c r="G85" s="1335"/>
      <c r="H85" s="1335"/>
      <c r="I85" s="1335"/>
      <c r="J85" s="1335"/>
      <c r="K85" s="1335"/>
      <c r="L85" s="1335"/>
      <c r="M85" s="1335"/>
      <c r="N85" s="1336"/>
      <c r="O85" s="295"/>
      <c r="P85" s="296"/>
      <c r="Q85" s="296"/>
      <c r="R85" s="296"/>
      <c r="S85" s="296"/>
      <c r="T85" s="296"/>
      <c r="U85" s="296"/>
      <c r="V85" s="296"/>
      <c r="W85" s="296"/>
      <c r="X85" s="297"/>
      <c r="Y85" s="1319" t="str">
        <f>IF('（別添）報告書【1年目報告用】'!Y85="","",'（別添）報告書【1年目報告用】'!Y85)</f>
        <v/>
      </c>
      <c r="Z85" s="1320"/>
      <c r="AA85" s="1320"/>
      <c r="AB85" s="1321"/>
      <c r="AC85" s="1319" t="str">
        <f>IF('（別添）報告書【1年目報告用】'!AC85="","",'（別添）報告書【1年目報告用】'!AC85)</f>
        <v/>
      </c>
      <c r="AD85" s="1320"/>
      <c r="AE85" s="1320"/>
      <c r="AF85" s="1321"/>
      <c r="AG85" s="1319" t="str">
        <f>IF('（別添）報告書【1年目報告用】'!AG85="","",'（別添）報告書【1年目報告用】'!AG85)</f>
        <v/>
      </c>
      <c r="AH85" s="1320"/>
      <c r="AI85" s="1320"/>
      <c r="AJ85" s="1321"/>
    </row>
    <row r="86" spans="2:36" s="11" customFormat="1" ht="13.5" customHeight="1">
      <c r="B86" s="1328"/>
      <c r="C86" s="1329"/>
      <c r="D86" s="1330"/>
      <c r="E86" s="1337"/>
      <c r="F86" s="1338"/>
      <c r="G86" s="1338"/>
      <c r="H86" s="1338"/>
      <c r="I86" s="1338"/>
      <c r="J86" s="1338"/>
      <c r="K86" s="1338"/>
      <c r="L86" s="1338"/>
      <c r="M86" s="1338"/>
      <c r="N86" s="1339"/>
      <c r="O86" s="298"/>
      <c r="P86" s="299"/>
      <c r="Q86" s="299"/>
      <c r="R86" s="299"/>
      <c r="S86" s="299"/>
      <c r="T86" s="299"/>
      <c r="U86" s="299"/>
      <c r="V86" s="299"/>
      <c r="W86" s="299"/>
      <c r="X86" s="300"/>
      <c r="Y86" s="1322"/>
      <c r="Z86" s="1323"/>
      <c r="AA86" s="1323"/>
      <c r="AB86" s="1324"/>
      <c r="AC86" s="1322"/>
      <c r="AD86" s="1323"/>
      <c r="AE86" s="1323"/>
      <c r="AF86" s="1324"/>
      <c r="AG86" s="1322"/>
      <c r="AH86" s="1323"/>
      <c r="AI86" s="1323"/>
      <c r="AJ86" s="1324"/>
    </row>
    <row r="87" spans="2:36" s="11" customFormat="1" ht="13.5" customHeight="1">
      <c r="B87" s="1328"/>
      <c r="C87" s="1329"/>
      <c r="D87" s="1330"/>
      <c r="E87" s="1334" t="str">
        <f>IF('（別添）報告書【1年目報告用】'!E87="","",'（別添）報告書【1年目報告用】'!E87)</f>
        <v/>
      </c>
      <c r="F87" s="1335"/>
      <c r="G87" s="1335"/>
      <c r="H87" s="1335"/>
      <c r="I87" s="1335"/>
      <c r="J87" s="1335"/>
      <c r="K87" s="1335"/>
      <c r="L87" s="1335"/>
      <c r="M87" s="1335"/>
      <c r="N87" s="1336"/>
      <c r="O87" s="295"/>
      <c r="P87" s="296"/>
      <c r="Q87" s="296"/>
      <c r="R87" s="296"/>
      <c r="S87" s="296"/>
      <c r="T87" s="296"/>
      <c r="U87" s="296"/>
      <c r="V87" s="296"/>
      <c r="W87" s="296"/>
      <c r="X87" s="297"/>
      <c r="Y87" s="1319" t="str">
        <f>IF('（別添）報告書【1年目報告用】'!Y87="","",'（別添）報告書【1年目報告用】'!Y87)</f>
        <v/>
      </c>
      <c r="Z87" s="1320"/>
      <c r="AA87" s="1320"/>
      <c r="AB87" s="1321"/>
      <c r="AC87" s="1319" t="str">
        <f>IF('（別添）報告書【1年目報告用】'!AC87="","",'（別添）報告書【1年目報告用】'!AC87)</f>
        <v/>
      </c>
      <c r="AD87" s="1320"/>
      <c r="AE87" s="1320"/>
      <c r="AF87" s="1321"/>
      <c r="AG87" s="1319" t="str">
        <f>IF('（別添）報告書【1年目報告用】'!AG87="","",'（別添）報告書【1年目報告用】'!AG87)</f>
        <v/>
      </c>
      <c r="AH87" s="1320"/>
      <c r="AI87" s="1320"/>
      <c r="AJ87" s="1321"/>
    </row>
    <row r="88" spans="2:36" s="11" customFormat="1" ht="13.5" customHeight="1">
      <c r="B88" s="1328"/>
      <c r="C88" s="1329"/>
      <c r="D88" s="1330"/>
      <c r="E88" s="1337"/>
      <c r="F88" s="1338"/>
      <c r="G88" s="1338"/>
      <c r="H88" s="1338"/>
      <c r="I88" s="1338"/>
      <c r="J88" s="1338"/>
      <c r="K88" s="1338"/>
      <c r="L88" s="1338"/>
      <c r="M88" s="1338"/>
      <c r="N88" s="1339"/>
      <c r="O88" s="298"/>
      <c r="P88" s="299"/>
      <c r="Q88" s="299"/>
      <c r="R88" s="299"/>
      <c r="S88" s="299"/>
      <c r="T88" s="299"/>
      <c r="U88" s="299"/>
      <c r="V88" s="299"/>
      <c r="W88" s="299"/>
      <c r="X88" s="300"/>
      <c r="Y88" s="1322"/>
      <c r="Z88" s="1323"/>
      <c r="AA88" s="1323"/>
      <c r="AB88" s="1324"/>
      <c r="AC88" s="1322"/>
      <c r="AD88" s="1323"/>
      <c r="AE88" s="1323"/>
      <c r="AF88" s="1324"/>
      <c r="AG88" s="1322"/>
      <c r="AH88" s="1323"/>
      <c r="AI88" s="1323"/>
      <c r="AJ88" s="1324"/>
    </row>
    <row r="89" spans="2:36" s="11" customFormat="1" ht="13.5" customHeight="1">
      <c r="B89" s="1328"/>
      <c r="C89" s="1329"/>
      <c r="D89" s="1330"/>
      <c r="E89" s="1334" t="str">
        <f>IF('（別添）報告書【1年目報告用】'!E89="","",'（別添）報告書【1年目報告用】'!E89)</f>
        <v/>
      </c>
      <c r="F89" s="1335"/>
      <c r="G89" s="1335"/>
      <c r="H89" s="1335"/>
      <c r="I89" s="1335"/>
      <c r="J89" s="1335"/>
      <c r="K89" s="1335"/>
      <c r="L89" s="1335"/>
      <c r="M89" s="1335"/>
      <c r="N89" s="1336"/>
      <c r="O89" s="295"/>
      <c r="P89" s="296"/>
      <c r="Q89" s="296"/>
      <c r="R89" s="296"/>
      <c r="S89" s="296"/>
      <c r="T89" s="296"/>
      <c r="U89" s="296"/>
      <c r="V89" s="296"/>
      <c r="W89" s="296"/>
      <c r="X89" s="297"/>
      <c r="Y89" s="1319" t="str">
        <f>IF('（別添）報告書【1年目報告用】'!Y89="","",'（別添）報告書【1年目報告用】'!Y89)</f>
        <v/>
      </c>
      <c r="Z89" s="1320"/>
      <c r="AA89" s="1320"/>
      <c r="AB89" s="1321"/>
      <c r="AC89" s="1319" t="str">
        <f>IF('（別添）報告書【1年目報告用】'!AC89="","",'（別添）報告書【1年目報告用】'!AC89)</f>
        <v/>
      </c>
      <c r="AD89" s="1320"/>
      <c r="AE89" s="1320"/>
      <c r="AF89" s="1321"/>
      <c r="AG89" s="1319" t="str">
        <f>IF('（別添）報告書【1年目報告用】'!AG89="","",'（別添）報告書【1年目報告用】'!AG89)</f>
        <v/>
      </c>
      <c r="AH89" s="1320"/>
      <c r="AI89" s="1320"/>
      <c r="AJ89" s="1321"/>
    </row>
    <row r="90" spans="2:36" s="11" customFormat="1" ht="13.5" customHeight="1">
      <c r="B90" s="1328"/>
      <c r="C90" s="1329"/>
      <c r="D90" s="1330"/>
      <c r="E90" s="1337"/>
      <c r="F90" s="1338"/>
      <c r="G90" s="1338"/>
      <c r="H90" s="1338"/>
      <c r="I90" s="1338"/>
      <c r="J90" s="1338"/>
      <c r="K90" s="1338"/>
      <c r="L90" s="1338"/>
      <c r="M90" s="1338"/>
      <c r="N90" s="1339"/>
      <c r="O90" s="298"/>
      <c r="P90" s="299"/>
      <c r="Q90" s="299"/>
      <c r="R90" s="299"/>
      <c r="S90" s="299"/>
      <c r="T90" s="299"/>
      <c r="U90" s="299"/>
      <c r="V90" s="299"/>
      <c r="W90" s="299"/>
      <c r="X90" s="300"/>
      <c r="Y90" s="1322"/>
      <c r="Z90" s="1323"/>
      <c r="AA90" s="1323"/>
      <c r="AB90" s="1324"/>
      <c r="AC90" s="1322"/>
      <c r="AD90" s="1323"/>
      <c r="AE90" s="1323"/>
      <c r="AF90" s="1324"/>
      <c r="AG90" s="1322"/>
      <c r="AH90" s="1323"/>
      <c r="AI90" s="1323"/>
      <c r="AJ90" s="1324"/>
    </row>
    <row r="91" spans="2:36" s="11" customFormat="1" ht="13.5" customHeight="1">
      <c r="B91" s="1328"/>
      <c r="C91" s="1329"/>
      <c r="D91" s="1330"/>
      <c r="E91" s="1334" t="str">
        <f>IF('（別添）報告書【1年目報告用】'!E91="","",'（別添）報告書【1年目報告用】'!E91)</f>
        <v/>
      </c>
      <c r="F91" s="1335"/>
      <c r="G91" s="1335"/>
      <c r="H91" s="1335"/>
      <c r="I91" s="1335"/>
      <c r="J91" s="1335"/>
      <c r="K91" s="1335"/>
      <c r="L91" s="1335"/>
      <c r="M91" s="1335"/>
      <c r="N91" s="1336"/>
      <c r="O91" s="295"/>
      <c r="P91" s="296"/>
      <c r="Q91" s="296"/>
      <c r="R91" s="296"/>
      <c r="S91" s="296"/>
      <c r="T91" s="296"/>
      <c r="U91" s="296"/>
      <c r="V91" s="296"/>
      <c r="W91" s="296"/>
      <c r="X91" s="297"/>
      <c r="Y91" s="1319" t="str">
        <f>IF('（別添）報告書【1年目報告用】'!Y91="","",'（別添）報告書【1年目報告用】'!Y91)</f>
        <v/>
      </c>
      <c r="Z91" s="1320"/>
      <c r="AA91" s="1320"/>
      <c r="AB91" s="1321"/>
      <c r="AC91" s="1319" t="str">
        <f>IF('（別添）報告書【1年目報告用】'!AC91="","",'（別添）報告書【1年目報告用】'!AC91)</f>
        <v/>
      </c>
      <c r="AD91" s="1320"/>
      <c r="AE91" s="1320"/>
      <c r="AF91" s="1321"/>
      <c r="AG91" s="1319" t="str">
        <f>IF('（別添）報告書【1年目報告用】'!AG91="","",'（別添）報告書【1年目報告用】'!AG91)</f>
        <v/>
      </c>
      <c r="AH91" s="1320"/>
      <c r="AI91" s="1320"/>
      <c r="AJ91" s="1321"/>
    </row>
    <row r="92" spans="2:36" s="11" customFormat="1" ht="13.5" customHeight="1">
      <c r="B92" s="1331"/>
      <c r="C92" s="1332"/>
      <c r="D92" s="1333"/>
      <c r="E92" s="1337"/>
      <c r="F92" s="1338"/>
      <c r="G92" s="1338"/>
      <c r="H92" s="1338"/>
      <c r="I92" s="1338"/>
      <c r="J92" s="1338"/>
      <c r="K92" s="1338"/>
      <c r="L92" s="1338"/>
      <c r="M92" s="1338"/>
      <c r="N92" s="1339"/>
      <c r="O92" s="298"/>
      <c r="P92" s="299"/>
      <c r="Q92" s="299"/>
      <c r="R92" s="299"/>
      <c r="S92" s="299"/>
      <c r="T92" s="299"/>
      <c r="U92" s="299"/>
      <c r="V92" s="299"/>
      <c r="W92" s="299"/>
      <c r="X92" s="300"/>
      <c r="Y92" s="1322"/>
      <c r="Z92" s="1323"/>
      <c r="AA92" s="1323"/>
      <c r="AB92" s="1324"/>
      <c r="AC92" s="1322"/>
      <c r="AD92" s="1323"/>
      <c r="AE92" s="1323"/>
      <c r="AF92" s="1324"/>
      <c r="AG92" s="1322"/>
      <c r="AH92" s="1323"/>
      <c r="AI92" s="1323"/>
      <c r="AJ92" s="1324"/>
    </row>
    <row r="93" spans="2:36" s="11" customFormat="1" ht="13.5" customHeight="1">
      <c r="B93" s="1325" t="str">
        <f>IF('（別添）報告書【1年目報告用】'!B93="","",'（別添）報告書【1年目報告用】'!B93)</f>
        <v/>
      </c>
      <c r="C93" s="1326"/>
      <c r="D93" s="1327"/>
      <c r="E93" s="1334" t="str">
        <f>IF('（別添）報告書【1年目報告用】'!E93="","",'（別添）報告書【1年目報告用】'!E93)</f>
        <v/>
      </c>
      <c r="F93" s="1335"/>
      <c r="G93" s="1335"/>
      <c r="H93" s="1335"/>
      <c r="I93" s="1335"/>
      <c r="J93" s="1335"/>
      <c r="K93" s="1335"/>
      <c r="L93" s="1335"/>
      <c r="M93" s="1335"/>
      <c r="N93" s="1336"/>
      <c r="O93" s="295"/>
      <c r="P93" s="296"/>
      <c r="Q93" s="296"/>
      <c r="R93" s="296"/>
      <c r="S93" s="296"/>
      <c r="T93" s="296"/>
      <c r="U93" s="296"/>
      <c r="V93" s="296"/>
      <c r="W93" s="296"/>
      <c r="X93" s="297"/>
      <c r="Y93" s="1319" t="str">
        <f>IF('（別添）報告書【1年目報告用】'!Y93="","",'（別添）報告書【1年目報告用】'!Y93)</f>
        <v/>
      </c>
      <c r="Z93" s="1320"/>
      <c r="AA93" s="1320"/>
      <c r="AB93" s="1321"/>
      <c r="AC93" s="1319" t="str">
        <f>IF('（別添）報告書【1年目報告用】'!AC93="","",'（別添）報告書【1年目報告用】'!AC93)</f>
        <v/>
      </c>
      <c r="AD93" s="1320"/>
      <c r="AE93" s="1320"/>
      <c r="AF93" s="1321"/>
      <c r="AG93" s="1319" t="str">
        <f>IF('（別添）報告書【1年目報告用】'!AG93="","",'（別添）報告書【1年目報告用】'!AG93)</f>
        <v/>
      </c>
      <c r="AH93" s="1320"/>
      <c r="AI93" s="1320"/>
      <c r="AJ93" s="1321"/>
    </row>
    <row r="94" spans="2:36" s="11" customFormat="1" ht="13.5" customHeight="1">
      <c r="B94" s="1328"/>
      <c r="C94" s="1329"/>
      <c r="D94" s="1330"/>
      <c r="E94" s="1337"/>
      <c r="F94" s="1338"/>
      <c r="G94" s="1338"/>
      <c r="H94" s="1338"/>
      <c r="I94" s="1338"/>
      <c r="J94" s="1338"/>
      <c r="K94" s="1338"/>
      <c r="L94" s="1338"/>
      <c r="M94" s="1338"/>
      <c r="N94" s="1339"/>
      <c r="O94" s="298"/>
      <c r="P94" s="299"/>
      <c r="Q94" s="299"/>
      <c r="R94" s="299"/>
      <c r="S94" s="299"/>
      <c r="T94" s="299"/>
      <c r="U94" s="299"/>
      <c r="V94" s="299"/>
      <c r="W94" s="299"/>
      <c r="X94" s="300"/>
      <c r="Y94" s="1322"/>
      <c r="Z94" s="1323"/>
      <c r="AA94" s="1323"/>
      <c r="AB94" s="1324"/>
      <c r="AC94" s="1322"/>
      <c r="AD94" s="1323"/>
      <c r="AE94" s="1323"/>
      <c r="AF94" s="1324"/>
      <c r="AG94" s="1322"/>
      <c r="AH94" s="1323"/>
      <c r="AI94" s="1323"/>
      <c r="AJ94" s="1324"/>
    </row>
    <row r="95" spans="2:36" s="11" customFormat="1" ht="13.5" customHeight="1">
      <c r="B95" s="1328"/>
      <c r="C95" s="1329"/>
      <c r="D95" s="1330"/>
      <c r="E95" s="1334" t="str">
        <f>IF('（別添）報告書【1年目報告用】'!E95="","",'（別添）報告書【1年目報告用】'!E95)</f>
        <v/>
      </c>
      <c r="F95" s="1335"/>
      <c r="G95" s="1335"/>
      <c r="H95" s="1335"/>
      <c r="I95" s="1335"/>
      <c r="J95" s="1335"/>
      <c r="K95" s="1335"/>
      <c r="L95" s="1335"/>
      <c r="M95" s="1335"/>
      <c r="N95" s="1336"/>
      <c r="O95" s="295"/>
      <c r="P95" s="296"/>
      <c r="Q95" s="296"/>
      <c r="R95" s="296"/>
      <c r="S95" s="296"/>
      <c r="T95" s="296"/>
      <c r="U95" s="296"/>
      <c r="V95" s="296"/>
      <c r="W95" s="296"/>
      <c r="X95" s="297"/>
      <c r="Y95" s="1319" t="str">
        <f>IF('（別添）報告書【1年目報告用】'!Y95="","",'（別添）報告書【1年目報告用】'!Y95)</f>
        <v/>
      </c>
      <c r="Z95" s="1320"/>
      <c r="AA95" s="1320"/>
      <c r="AB95" s="1321"/>
      <c r="AC95" s="1319" t="str">
        <f>IF('（別添）報告書【1年目報告用】'!AC95="","",'（別添）報告書【1年目報告用】'!AC95)</f>
        <v/>
      </c>
      <c r="AD95" s="1320"/>
      <c r="AE95" s="1320"/>
      <c r="AF95" s="1321"/>
      <c r="AG95" s="1319" t="str">
        <f>IF('（別添）報告書【1年目報告用】'!AG95="","",'（別添）報告書【1年目報告用】'!AG95)</f>
        <v/>
      </c>
      <c r="AH95" s="1320"/>
      <c r="AI95" s="1320"/>
      <c r="AJ95" s="1321"/>
    </row>
    <row r="96" spans="2:36" s="11" customFormat="1" ht="13.5" customHeight="1">
      <c r="B96" s="1328"/>
      <c r="C96" s="1329"/>
      <c r="D96" s="1330"/>
      <c r="E96" s="1337"/>
      <c r="F96" s="1338"/>
      <c r="G96" s="1338"/>
      <c r="H96" s="1338"/>
      <c r="I96" s="1338"/>
      <c r="J96" s="1338"/>
      <c r="K96" s="1338"/>
      <c r="L96" s="1338"/>
      <c r="M96" s="1338"/>
      <c r="N96" s="1339"/>
      <c r="O96" s="298"/>
      <c r="P96" s="299"/>
      <c r="Q96" s="299"/>
      <c r="R96" s="299"/>
      <c r="S96" s="299"/>
      <c r="T96" s="299"/>
      <c r="U96" s="299"/>
      <c r="V96" s="299"/>
      <c r="W96" s="299"/>
      <c r="X96" s="300"/>
      <c r="Y96" s="1322"/>
      <c r="Z96" s="1323"/>
      <c r="AA96" s="1323"/>
      <c r="AB96" s="1324"/>
      <c r="AC96" s="1322"/>
      <c r="AD96" s="1323"/>
      <c r="AE96" s="1323"/>
      <c r="AF96" s="1324"/>
      <c r="AG96" s="1322"/>
      <c r="AH96" s="1323"/>
      <c r="AI96" s="1323"/>
      <c r="AJ96" s="1324"/>
    </row>
    <row r="97" spans="2:36" s="11" customFormat="1" ht="13.5" customHeight="1">
      <c r="B97" s="1328"/>
      <c r="C97" s="1329"/>
      <c r="D97" s="1330"/>
      <c r="E97" s="1334" t="str">
        <f>IF('（別添）報告書【1年目報告用】'!E97="","",'（別添）報告書【1年目報告用】'!E97)</f>
        <v/>
      </c>
      <c r="F97" s="1335"/>
      <c r="G97" s="1335"/>
      <c r="H97" s="1335"/>
      <c r="I97" s="1335"/>
      <c r="J97" s="1335"/>
      <c r="K97" s="1335"/>
      <c r="L97" s="1335"/>
      <c r="M97" s="1335"/>
      <c r="N97" s="1336"/>
      <c r="O97" s="295"/>
      <c r="P97" s="296"/>
      <c r="Q97" s="296"/>
      <c r="R97" s="296"/>
      <c r="S97" s="296"/>
      <c r="T97" s="296"/>
      <c r="U97" s="296"/>
      <c r="V97" s="296"/>
      <c r="W97" s="296"/>
      <c r="X97" s="297"/>
      <c r="Y97" s="1319" t="str">
        <f>IF('（別添）報告書【1年目報告用】'!Y97="","",'（別添）報告書【1年目報告用】'!Y97)</f>
        <v/>
      </c>
      <c r="Z97" s="1320"/>
      <c r="AA97" s="1320"/>
      <c r="AB97" s="1321"/>
      <c r="AC97" s="1319" t="str">
        <f>IF('（別添）報告書【1年目報告用】'!AC97="","",'（別添）報告書【1年目報告用】'!AC97)</f>
        <v/>
      </c>
      <c r="AD97" s="1320"/>
      <c r="AE97" s="1320"/>
      <c r="AF97" s="1321"/>
      <c r="AG97" s="1319" t="str">
        <f>IF('（別添）報告書【1年目報告用】'!AG97="","",'（別添）報告書【1年目報告用】'!AG97)</f>
        <v/>
      </c>
      <c r="AH97" s="1320"/>
      <c r="AI97" s="1320"/>
      <c r="AJ97" s="1321"/>
    </row>
    <row r="98" spans="2:36" s="11" customFormat="1" ht="13.5" customHeight="1">
      <c r="B98" s="1328"/>
      <c r="C98" s="1329"/>
      <c r="D98" s="1330"/>
      <c r="E98" s="1337"/>
      <c r="F98" s="1338"/>
      <c r="G98" s="1338"/>
      <c r="H98" s="1338"/>
      <c r="I98" s="1338"/>
      <c r="J98" s="1338"/>
      <c r="K98" s="1338"/>
      <c r="L98" s="1338"/>
      <c r="M98" s="1338"/>
      <c r="N98" s="1339"/>
      <c r="O98" s="298"/>
      <c r="P98" s="299"/>
      <c r="Q98" s="299"/>
      <c r="R98" s="299"/>
      <c r="S98" s="299"/>
      <c r="T98" s="299"/>
      <c r="U98" s="299"/>
      <c r="V98" s="299"/>
      <c r="W98" s="299"/>
      <c r="X98" s="300"/>
      <c r="Y98" s="1322"/>
      <c r="Z98" s="1323"/>
      <c r="AA98" s="1323"/>
      <c r="AB98" s="1324"/>
      <c r="AC98" s="1322"/>
      <c r="AD98" s="1323"/>
      <c r="AE98" s="1323"/>
      <c r="AF98" s="1324"/>
      <c r="AG98" s="1322"/>
      <c r="AH98" s="1323"/>
      <c r="AI98" s="1323"/>
      <c r="AJ98" s="1324"/>
    </row>
    <row r="99" spans="2:36" s="11" customFormat="1" ht="13.5" customHeight="1">
      <c r="B99" s="1328"/>
      <c r="C99" s="1329"/>
      <c r="D99" s="1330"/>
      <c r="E99" s="1334" t="str">
        <f>IF('（別添）報告書【1年目報告用】'!E99="","",'（別添）報告書【1年目報告用】'!E99)</f>
        <v/>
      </c>
      <c r="F99" s="1335"/>
      <c r="G99" s="1335"/>
      <c r="H99" s="1335"/>
      <c r="I99" s="1335"/>
      <c r="J99" s="1335"/>
      <c r="K99" s="1335"/>
      <c r="L99" s="1335"/>
      <c r="M99" s="1335"/>
      <c r="N99" s="1336"/>
      <c r="O99" s="295"/>
      <c r="P99" s="296"/>
      <c r="Q99" s="296"/>
      <c r="R99" s="296"/>
      <c r="S99" s="296"/>
      <c r="T99" s="296"/>
      <c r="U99" s="296"/>
      <c r="V99" s="296"/>
      <c r="W99" s="296"/>
      <c r="X99" s="297"/>
      <c r="Y99" s="1319" t="str">
        <f>IF('（別添）報告書【1年目報告用】'!Y99="","",'（別添）報告書【1年目報告用】'!Y99)</f>
        <v/>
      </c>
      <c r="Z99" s="1320"/>
      <c r="AA99" s="1320"/>
      <c r="AB99" s="1321"/>
      <c r="AC99" s="1319" t="str">
        <f>IF('（別添）報告書【1年目報告用】'!AC99="","",'（別添）報告書【1年目報告用】'!AC99)</f>
        <v/>
      </c>
      <c r="AD99" s="1320"/>
      <c r="AE99" s="1320"/>
      <c r="AF99" s="1321"/>
      <c r="AG99" s="1319" t="str">
        <f>IF('（別添）報告書【1年目報告用】'!AG99="","",'（別添）報告書【1年目報告用】'!AG99)</f>
        <v/>
      </c>
      <c r="AH99" s="1320"/>
      <c r="AI99" s="1320"/>
      <c r="AJ99" s="1321"/>
    </row>
    <row r="100" spans="2:36" s="11" customFormat="1" ht="13.5" customHeight="1">
      <c r="B100" s="1331"/>
      <c r="C100" s="1332"/>
      <c r="D100" s="1333"/>
      <c r="E100" s="1337"/>
      <c r="F100" s="1338"/>
      <c r="G100" s="1338"/>
      <c r="H100" s="1338"/>
      <c r="I100" s="1338"/>
      <c r="J100" s="1338"/>
      <c r="K100" s="1338"/>
      <c r="L100" s="1338"/>
      <c r="M100" s="1338"/>
      <c r="N100" s="1339"/>
      <c r="O100" s="298"/>
      <c r="P100" s="299"/>
      <c r="Q100" s="299"/>
      <c r="R100" s="299"/>
      <c r="S100" s="299"/>
      <c r="T100" s="299"/>
      <c r="U100" s="299"/>
      <c r="V100" s="299"/>
      <c r="W100" s="299"/>
      <c r="X100" s="300"/>
      <c r="Y100" s="1322"/>
      <c r="Z100" s="1323"/>
      <c r="AA100" s="1323"/>
      <c r="AB100" s="1324"/>
      <c r="AC100" s="1322"/>
      <c r="AD100" s="1323"/>
      <c r="AE100" s="1323"/>
      <c r="AF100" s="1324"/>
      <c r="AG100" s="1322"/>
      <c r="AH100" s="1323"/>
      <c r="AI100" s="1323"/>
      <c r="AJ100" s="1324"/>
    </row>
    <row r="101" spans="2:36" s="11" customFormat="1" ht="13.5" customHeight="1">
      <c r="B101" s="1325" t="str">
        <f>IF('（別添）報告書【1年目報告用】'!B101="","",'（別添）報告書【1年目報告用】'!B101)</f>
        <v/>
      </c>
      <c r="C101" s="1326"/>
      <c r="D101" s="1327"/>
      <c r="E101" s="1334" t="str">
        <f>IF('（別添）報告書【1年目報告用】'!E101="","",'（別添）報告書【1年目報告用】'!E101)</f>
        <v/>
      </c>
      <c r="F101" s="1335"/>
      <c r="G101" s="1335"/>
      <c r="H101" s="1335"/>
      <c r="I101" s="1335"/>
      <c r="J101" s="1335"/>
      <c r="K101" s="1335"/>
      <c r="L101" s="1335"/>
      <c r="M101" s="1335"/>
      <c r="N101" s="1336"/>
      <c r="O101" s="295"/>
      <c r="P101" s="296"/>
      <c r="Q101" s="296"/>
      <c r="R101" s="296"/>
      <c r="S101" s="296"/>
      <c r="T101" s="296"/>
      <c r="U101" s="296"/>
      <c r="V101" s="296"/>
      <c r="W101" s="296"/>
      <c r="X101" s="297"/>
      <c r="Y101" s="1319" t="str">
        <f>IF('（別添）報告書【1年目報告用】'!Y101="","",'（別添）報告書【1年目報告用】'!Y101)</f>
        <v/>
      </c>
      <c r="Z101" s="1320"/>
      <c r="AA101" s="1320"/>
      <c r="AB101" s="1321"/>
      <c r="AC101" s="1319" t="str">
        <f>IF('（別添）報告書【1年目報告用】'!AC101="","",'（別添）報告書【1年目報告用】'!AC101)</f>
        <v/>
      </c>
      <c r="AD101" s="1320"/>
      <c r="AE101" s="1320"/>
      <c r="AF101" s="1321"/>
      <c r="AG101" s="1319" t="str">
        <f>IF('（別添）報告書【1年目報告用】'!AG101="","",'（別添）報告書【1年目報告用】'!AG101)</f>
        <v/>
      </c>
      <c r="AH101" s="1320"/>
      <c r="AI101" s="1320"/>
      <c r="AJ101" s="1321"/>
    </row>
    <row r="102" spans="2:36" s="11" customFormat="1" ht="13.5" customHeight="1">
      <c r="B102" s="1328"/>
      <c r="C102" s="1329"/>
      <c r="D102" s="1330"/>
      <c r="E102" s="1337"/>
      <c r="F102" s="1338"/>
      <c r="G102" s="1338"/>
      <c r="H102" s="1338"/>
      <c r="I102" s="1338"/>
      <c r="J102" s="1338"/>
      <c r="K102" s="1338"/>
      <c r="L102" s="1338"/>
      <c r="M102" s="1338"/>
      <c r="N102" s="1339"/>
      <c r="O102" s="298"/>
      <c r="P102" s="299"/>
      <c r="Q102" s="299"/>
      <c r="R102" s="299"/>
      <c r="S102" s="299"/>
      <c r="T102" s="299"/>
      <c r="U102" s="299"/>
      <c r="V102" s="299"/>
      <c r="W102" s="299"/>
      <c r="X102" s="300"/>
      <c r="Y102" s="1322"/>
      <c r="Z102" s="1323"/>
      <c r="AA102" s="1323"/>
      <c r="AB102" s="1324"/>
      <c r="AC102" s="1322"/>
      <c r="AD102" s="1323"/>
      <c r="AE102" s="1323"/>
      <c r="AF102" s="1324"/>
      <c r="AG102" s="1322"/>
      <c r="AH102" s="1323"/>
      <c r="AI102" s="1323"/>
      <c r="AJ102" s="1324"/>
    </row>
    <row r="103" spans="2:36" s="11" customFormat="1" ht="13.5" customHeight="1">
      <c r="B103" s="1328"/>
      <c r="C103" s="1329"/>
      <c r="D103" s="1330"/>
      <c r="E103" s="1334" t="str">
        <f>IF('（別添）報告書【1年目報告用】'!E103="","",'（別添）報告書【1年目報告用】'!E103)</f>
        <v/>
      </c>
      <c r="F103" s="1335"/>
      <c r="G103" s="1335"/>
      <c r="H103" s="1335"/>
      <c r="I103" s="1335"/>
      <c r="J103" s="1335"/>
      <c r="K103" s="1335"/>
      <c r="L103" s="1335"/>
      <c r="M103" s="1335"/>
      <c r="N103" s="1336"/>
      <c r="O103" s="295"/>
      <c r="P103" s="296"/>
      <c r="Q103" s="296"/>
      <c r="R103" s="296"/>
      <c r="S103" s="296"/>
      <c r="T103" s="296"/>
      <c r="U103" s="296"/>
      <c r="V103" s="296"/>
      <c r="W103" s="296"/>
      <c r="X103" s="297"/>
      <c r="Y103" s="1319" t="str">
        <f>IF('（別添）報告書【1年目報告用】'!Y103="","",'（別添）報告書【1年目報告用】'!Y103)</f>
        <v/>
      </c>
      <c r="Z103" s="1320"/>
      <c r="AA103" s="1320"/>
      <c r="AB103" s="1321"/>
      <c r="AC103" s="1319" t="str">
        <f>IF('（別添）報告書【1年目報告用】'!AC103="","",'（別添）報告書【1年目報告用】'!AC103)</f>
        <v/>
      </c>
      <c r="AD103" s="1320"/>
      <c r="AE103" s="1320"/>
      <c r="AF103" s="1321"/>
      <c r="AG103" s="1319" t="str">
        <f>IF('（別添）報告書【1年目報告用】'!AG103="","",'（別添）報告書【1年目報告用】'!AG103)</f>
        <v/>
      </c>
      <c r="AH103" s="1320"/>
      <c r="AI103" s="1320"/>
      <c r="AJ103" s="1321"/>
    </row>
    <row r="104" spans="2:36" s="11" customFormat="1" ht="13.5" customHeight="1">
      <c r="B104" s="1328"/>
      <c r="C104" s="1329"/>
      <c r="D104" s="1330"/>
      <c r="E104" s="1337"/>
      <c r="F104" s="1338"/>
      <c r="G104" s="1338"/>
      <c r="H104" s="1338"/>
      <c r="I104" s="1338"/>
      <c r="J104" s="1338"/>
      <c r="K104" s="1338"/>
      <c r="L104" s="1338"/>
      <c r="M104" s="1338"/>
      <c r="N104" s="1339"/>
      <c r="O104" s="298"/>
      <c r="P104" s="299"/>
      <c r="Q104" s="299"/>
      <c r="R104" s="299"/>
      <c r="S104" s="299"/>
      <c r="T104" s="299"/>
      <c r="U104" s="299"/>
      <c r="V104" s="299"/>
      <c r="W104" s="299"/>
      <c r="X104" s="300"/>
      <c r="Y104" s="1322"/>
      <c r="Z104" s="1323"/>
      <c r="AA104" s="1323"/>
      <c r="AB104" s="1324"/>
      <c r="AC104" s="1322"/>
      <c r="AD104" s="1323"/>
      <c r="AE104" s="1323"/>
      <c r="AF104" s="1324"/>
      <c r="AG104" s="1322"/>
      <c r="AH104" s="1323"/>
      <c r="AI104" s="1323"/>
      <c r="AJ104" s="1324"/>
    </row>
    <row r="105" spans="2:36" s="11" customFormat="1" ht="13.5" customHeight="1">
      <c r="B105" s="1328"/>
      <c r="C105" s="1329"/>
      <c r="D105" s="1330"/>
      <c r="E105" s="1334" t="str">
        <f>IF('（別添）報告書【1年目報告用】'!E105="","",'（別添）報告書【1年目報告用】'!E105)</f>
        <v/>
      </c>
      <c r="F105" s="1335"/>
      <c r="G105" s="1335"/>
      <c r="H105" s="1335"/>
      <c r="I105" s="1335"/>
      <c r="J105" s="1335"/>
      <c r="K105" s="1335"/>
      <c r="L105" s="1335"/>
      <c r="M105" s="1335"/>
      <c r="N105" s="1336"/>
      <c r="O105" s="295"/>
      <c r="P105" s="296"/>
      <c r="Q105" s="296"/>
      <c r="R105" s="296"/>
      <c r="S105" s="296"/>
      <c r="T105" s="296"/>
      <c r="U105" s="296"/>
      <c r="V105" s="296"/>
      <c r="W105" s="296"/>
      <c r="X105" s="297"/>
      <c r="Y105" s="1319" t="str">
        <f>IF('（別添）報告書【1年目報告用】'!Y105="","",'（別添）報告書【1年目報告用】'!Y105)</f>
        <v/>
      </c>
      <c r="Z105" s="1320"/>
      <c r="AA105" s="1320"/>
      <c r="AB105" s="1321"/>
      <c r="AC105" s="1319" t="str">
        <f>IF('（別添）報告書【1年目報告用】'!AC105="","",'（別添）報告書【1年目報告用】'!AC105)</f>
        <v/>
      </c>
      <c r="AD105" s="1320"/>
      <c r="AE105" s="1320"/>
      <c r="AF105" s="1321"/>
      <c r="AG105" s="1319" t="str">
        <f>IF('（別添）報告書【1年目報告用】'!AG105="","",'（別添）報告書【1年目報告用】'!AG105)</f>
        <v/>
      </c>
      <c r="AH105" s="1320"/>
      <c r="AI105" s="1320"/>
      <c r="AJ105" s="1321"/>
    </row>
    <row r="106" spans="2:36" s="11" customFormat="1" ht="13.5" customHeight="1">
      <c r="B106" s="1328"/>
      <c r="C106" s="1329"/>
      <c r="D106" s="1330"/>
      <c r="E106" s="1337"/>
      <c r="F106" s="1338"/>
      <c r="G106" s="1338"/>
      <c r="H106" s="1338"/>
      <c r="I106" s="1338"/>
      <c r="J106" s="1338"/>
      <c r="K106" s="1338"/>
      <c r="L106" s="1338"/>
      <c r="M106" s="1338"/>
      <c r="N106" s="1339"/>
      <c r="O106" s="298"/>
      <c r="P106" s="299"/>
      <c r="Q106" s="299"/>
      <c r="R106" s="299"/>
      <c r="S106" s="299"/>
      <c r="T106" s="299"/>
      <c r="U106" s="299"/>
      <c r="V106" s="299"/>
      <c r="W106" s="299"/>
      <c r="X106" s="300"/>
      <c r="Y106" s="1322"/>
      <c r="Z106" s="1323"/>
      <c r="AA106" s="1323"/>
      <c r="AB106" s="1324"/>
      <c r="AC106" s="1322"/>
      <c r="AD106" s="1323"/>
      <c r="AE106" s="1323"/>
      <c r="AF106" s="1324"/>
      <c r="AG106" s="1322"/>
      <c r="AH106" s="1323"/>
      <c r="AI106" s="1323"/>
      <c r="AJ106" s="1324"/>
    </row>
    <row r="107" spans="2:36" s="11" customFormat="1">
      <c r="B107" s="1328"/>
      <c r="C107" s="1329"/>
      <c r="D107" s="1330"/>
      <c r="E107" s="1334" t="str">
        <f>IF('（別添）報告書【1年目報告用】'!E107="","",'（別添）報告書【1年目報告用】'!E107)</f>
        <v/>
      </c>
      <c r="F107" s="1335"/>
      <c r="G107" s="1335"/>
      <c r="H107" s="1335"/>
      <c r="I107" s="1335"/>
      <c r="J107" s="1335"/>
      <c r="K107" s="1335"/>
      <c r="L107" s="1335"/>
      <c r="M107" s="1335"/>
      <c r="N107" s="1336"/>
      <c r="O107" s="295"/>
      <c r="P107" s="296"/>
      <c r="Q107" s="296"/>
      <c r="R107" s="296"/>
      <c r="S107" s="296"/>
      <c r="T107" s="296"/>
      <c r="U107" s="296"/>
      <c r="V107" s="296"/>
      <c r="W107" s="296"/>
      <c r="X107" s="297"/>
      <c r="Y107" s="1319" t="str">
        <f>IF('（別添）報告書【1年目報告用】'!Y107="","",'（別添）報告書【1年目報告用】'!Y107)</f>
        <v/>
      </c>
      <c r="Z107" s="1320"/>
      <c r="AA107" s="1320"/>
      <c r="AB107" s="1321"/>
      <c r="AC107" s="1319" t="str">
        <f>IF('（別添）報告書【1年目報告用】'!AC107="","",'（別添）報告書【1年目報告用】'!AC107)</f>
        <v/>
      </c>
      <c r="AD107" s="1320"/>
      <c r="AE107" s="1320"/>
      <c r="AF107" s="1321"/>
      <c r="AG107" s="1319" t="str">
        <f>IF('（別添）報告書【1年目報告用】'!AG107="","",'（別添）報告書【1年目報告用】'!AG107)</f>
        <v/>
      </c>
      <c r="AH107" s="1320"/>
      <c r="AI107" s="1320"/>
      <c r="AJ107" s="1321"/>
    </row>
    <row r="108" spans="2:36" s="11" customFormat="1">
      <c r="B108" s="1331"/>
      <c r="C108" s="1332"/>
      <c r="D108" s="1333"/>
      <c r="E108" s="1337"/>
      <c r="F108" s="1338"/>
      <c r="G108" s="1338"/>
      <c r="H108" s="1338"/>
      <c r="I108" s="1338"/>
      <c r="J108" s="1338"/>
      <c r="K108" s="1338"/>
      <c r="L108" s="1338"/>
      <c r="M108" s="1338"/>
      <c r="N108" s="1339"/>
      <c r="O108" s="298"/>
      <c r="P108" s="299"/>
      <c r="Q108" s="299"/>
      <c r="R108" s="299"/>
      <c r="S108" s="299"/>
      <c r="T108" s="299"/>
      <c r="U108" s="299"/>
      <c r="V108" s="299"/>
      <c r="W108" s="299"/>
      <c r="X108" s="300"/>
      <c r="Y108" s="1322"/>
      <c r="Z108" s="1323"/>
      <c r="AA108" s="1323"/>
      <c r="AB108" s="1324"/>
      <c r="AC108" s="1322"/>
      <c r="AD108" s="1323"/>
      <c r="AE108" s="1323"/>
      <c r="AF108" s="1324"/>
      <c r="AG108" s="1322"/>
      <c r="AH108" s="1323"/>
      <c r="AI108" s="1323"/>
      <c r="AJ108" s="1324"/>
    </row>
    <row r="109" spans="2:36" s="11" customFormat="1" ht="13.5" customHeight="1">
      <c r="B109" s="1325" t="str">
        <f>IF('（別添）報告書【1年目報告用】'!B109="","",'（別添）報告書【1年目報告用】'!B109)</f>
        <v/>
      </c>
      <c r="C109" s="1326"/>
      <c r="D109" s="1327"/>
      <c r="E109" s="1334" t="str">
        <f>IF('（別添）報告書【1年目報告用】'!E109="","",'（別添）報告書【1年目報告用】'!E109)</f>
        <v/>
      </c>
      <c r="F109" s="1335"/>
      <c r="G109" s="1335"/>
      <c r="H109" s="1335"/>
      <c r="I109" s="1335"/>
      <c r="J109" s="1335"/>
      <c r="K109" s="1335"/>
      <c r="L109" s="1335"/>
      <c r="M109" s="1335"/>
      <c r="N109" s="1336"/>
      <c r="O109" s="295"/>
      <c r="P109" s="296"/>
      <c r="Q109" s="296"/>
      <c r="R109" s="296"/>
      <c r="S109" s="296"/>
      <c r="T109" s="296"/>
      <c r="U109" s="296"/>
      <c r="V109" s="296"/>
      <c r="W109" s="296"/>
      <c r="X109" s="297"/>
      <c r="Y109" s="1319" t="str">
        <f>IF('（別添）報告書【1年目報告用】'!Y109="","",'（別添）報告書【1年目報告用】'!Y109)</f>
        <v/>
      </c>
      <c r="Z109" s="1320"/>
      <c r="AA109" s="1320"/>
      <c r="AB109" s="1321"/>
      <c r="AC109" s="1319" t="str">
        <f>IF('（別添）報告書【1年目報告用】'!AC109="","",'（別添）報告書【1年目報告用】'!AC109)</f>
        <v/>
      </c>
      <c r="AD109" s="1320"/>
      <c r="AE109" s="1320"/>
      <c r="AF109" s="1321"/>
      <c r="AG109" s="1319" t="str">
        <f>IF('（別添）報告書【1年目報告用】'!AG109="","",'（別添）報告書【1年目報告用】'!AG109)</f>
        <v/>
      </c>
      <c r="AH109" s="1320"/>
      <c r="AI109" s="1320"/>
      <c r="AJ109" s="1321"/>
    </row>
    <row r="110" spans="2:36" s="11" customFormat="1">
      <c r="B110" s="1328"/>
      <c r="C110" s="1329"/>
      <c r="D110" s="1330"/>
      <c r="E110" s="1337"/>
      <c r="F110" s="1338"/>
      <c r="G110" s="1338"/>
      <c r="H110" s="1338"/>
      <c r="I110" s="1338"/>
      <c r="J110" s="1338"/>
      <c r="K110" s="1338"/>
      <c r="L110" s="1338"/>
      <c r="M110" s="1338"/>
      <c r="N110" s="1339"/>
      <c r="O110" s="298"/>
      <c r="P110" s="299"/>
      <c r="Q110" s="299"/>
      <c r="R110" s="299"/>
      <c r="S110" s="299"/>
      <c r="T110" s="299"/>
      <c r="U110" s="299"/>
      <c r="V110" s="299"/>
      <c r="W110" s="299"/>
      <c r="X110" s="300"/>
      <c r="Y110" s="1322"/>
      <c r="Z110" s="1323"/>
      <c r="AA110" s="1323"/>
      <c r="AB110" s="1324"/>
      <c r="AC110" s="1322"/>
      <c r="AD110" s="1323"/>
      <c r="AE110" s="1323"/>
      <c r="AF110" s="1324"/>
      <c r="AG110" s="1322"/>
      <c r="AH110" s="1323"/>
      <c r="AI110" s="1323"/>
      <c r="AJ110" s="1324"/>
    </row>
    <row r="111" spans="2:36" s="11" customFormat="1">
      <c r="B111" s="1328"/>
      <c r="C111" s="1329"/>
      <c r="D111" s="1330"/>
      <c r="E111" s="1334" t="str">
        <f>IF('（別添）報告書【1年目報告用】'!E111="","",'（別添）報告書【1年目報告用】'!E111)</f>
        <v/>
      </c>
      <c r="F111" s="1335"/>
      <c r="G111" s="1335"/>
      <c r="H111" s="1335"/>
      <c r="I111" s="1335"/>
      <c r="J111" s="1335"/>
      <c r="K111" s="1335"/>
      <c r="L111" s="1335"/>
      <c r="M111" s="1335"/>
      <c r="N111" s="1336"/>
      <c r="O111" s="295"/>
      <c r="P111" s="296"/>
      <c r="Q111" s="296"/>
      <c r="R111" s="296"/>
      <c r="S111" s="296"/>
      <c r="T111" s="296"/>
      <c r="U111" s="296"/>
      <c r="V111" s="296"/>
      <c r="W111" s="296"/>
      <c r="X111" s="297"/>
      <c r="Y111" s="1319" t="str">
        <f>IF('（別添）報告書【1年目報告用】'!Y111="","",'（別添）報告書【1年目報告用】'!Y111)</f>
        <v/>
      </c>
      <c r="Z111" s="1320"/>
      <c r="AA111" s="1320"/>
      <c r="AB111" s="1321"/>
      <c r="AC111" s="1319" t="str">
        <f>IF('（別添）報告書【1年目報告用】'!AC111="","",'（別添）報告書【1年目報告用】'!AC111)</f>
        <v/>
      </c>
      <c r="AD111" s="1320"/>
      <c r="AE111" s="1320"/>
      <c r="AF111" s="1321"/>
      <c r="AG111" s="1319" t="str">
        <f>IF('（別添）報告書【1年目報告用】'!AG111="","",'（別添）報告書【1年目報告用】'!AG111)</f>
        <v/>
      </c>
      <c r="AH111" s="1320"/>
      <c r="AI111" s="1320"/>
      <c r="AJ111" s="1321"/>
    </row>
    <row r="112" spans="2:36" s="11" customFormat="1">
      <c r="B112" s="1328"/>
      <c r="C112" s="1329"/>
      <c r="D112" s="1330"/>
      <c r="E112" s="1337"/>
      <c r="F112" s="1338"/>
      <c r="G112" s="1338"/>
      <c r="H112" s="1338"/>
      <c r="I112" s="1338"/>
      <c r="J112" s="1338"/>
      <c r="K112" s="1338"/>
      <c r="L112" s="1338"/>
      <c r="M112" s="1338"/>
      <c r="N112" s="1339"/>
      <c r="O112" s="298"/>
      <c r="P112" s="299"/>
      <c r="Q112" s="299"/>
      <c r="R112" s="299"/>
      <c r="S112" s="299"/>
      <c r="T112" s="299"/>
      <c r="U112" s="299"/>
      <c r="V112" s="299"/>
      <c r="W112" s="299"/>
      <c r="X112" s="300"/>
      <c r="Y112" s="1322"/>
      <c r="Z112" s="1323"/>
      <c r="AA112" s="1323"/>
      <c r="AB112" s="1324"/>
      <c r="AC112" s="1322"/>
      <c r="AD112" s="1323"/>
      <c r="AE112" s="1323"/>
      <c r="AF112" s="1324"/>
      <c r="AG112" s="1322"/>
      <c r="AH112" s="1323"/>
      <c r="AI112" s="1323"/>
      <c r="AJ112" s="1324"/>
    </row>
    <row r="113" spans="2:37" s="11" customFormat="1">
      <c r="B113" s="1328"/>
      <c r="C113" s="1329"/>
      <c r="D113" s="1330"/>
      <c r="E113" s="1334" t="str">
        <f>IF('（別添）報告書【1年目報告用】'!E113="","",'（別添）報告書【1年目報告用】'!E113)</f>
        <v/>
      </c>
      <c r="F113" s="1335"/>
      <c r="G113" s="1335"/>
      <c r="H113" s="1335"/>
      <c r="I113" s="1335"/>
      <c r="J113" s="1335"/>
      <c r="K113" s="1335"/>
      <c r="L113" s="1335"/>
      <c r="M113" s="1335"/>
      <c r="N113" s="1336"/>
      <c r="O113" s="295"/>
      <c r="P113" s="296"/>
      <c r="Q113" s="296"/>
      <c r="R113" s="296"/>
      <c r="S113" s="296"/>
      <c r="T113" s="296"/>
      <c r="U113" s="296"/>
      <c r="V113" s="296"/>
      <c r="W113" s="296"/>
      <c r="X113" s="297"/>
      <c r="Y113" s="1319" t="str">
        <f>IF('（別添）報告書【1年目報告用】'!Y113="","",'（別添）報告書【1年目報告用】'!Y113)</f>
        <v/>
      </c>
      <c r="Z113" s="1320"/>
      <c r="AA113" s="1320"/>
      <c r="AB113" s="1321"/>
      <c r="AC113" s="1319" t="str">
        <f>IF('（別添）報告書【1年目報告用】'!AC113="","",'（別添）報告書【1年目報告用】'!AC113)</f>
        <v/>
      </c>
      <c r="AD113" s="1320"/>
      <c r="AE113" s="1320"/>
      <c r="AF113" s="1321"/>
      <c r="AG113" s="1319" t="str">
        <f>IF('（別添）報告書【1年目報告用】'!AG113="","",'（別添）報告書【1年目報告用】'!AG113)</f>
        <v/>
      </c>
      <c r="AH113" s="1320"/>
      <c r="AI113" s="1320"/>
      <c r="AJ113" s="1321"/>
    </row>
    <row r="114" spans="2:37" s="11" customFormat="1">
      <c r="B114" s="1328"/>
      <c r="C114" s="1329"/>
      <c r="D114" s="1330"/>
      <c r="E114" s="1337"/>
      <c r="F114" s="1338"/>
      <c r="G114" s="1338"/>
      <c r="H114" s="1338"/>
      <c r="I114" s="1338"/>
      <c r="J114" s="1338"/>
      <c r="K114" s="1338"/>
      <c r="L114" s="1338"/>
      <c r="M114" s="1338"/>
      <c r="N114" s="1339"/>
      <c r="O114" s="298"/>
      <c r="P114" s="299"/>
      <c r="Q114" s="299"/>
      <c r="R114" s="299"/>
      <c r="S114" s="299"/>
      <c r="T114" s="299"/>
      <c r="U114" s="299"/>
      <c r="V114" s="299"/>
      <c r="W114" s="299"/>
      <c r="X114" s="300"/>
      <c r="Y114" s="1322"/>
      <c r="Z114" s="1323"/>
      <c r="AA114" s="1323"/>
      <c r="AB114" s="1324"/>
      <c r="AC114" s="1322"/>
      <c r="AD114" s="1323"/>
      <c r="AE114" s="1323"/>
      <c r="AF114" s="1324"/>
      <c r="AG114" s="1322"/>
      <c r="AH114" s="1323"/>
      <c r="AI114" s="1323"/>
      <c r="AJ114" s="1324"/>
    </row>
    <row r="115" spans="2:37" s="11" customFormat="1">
      <c r="B115" s="1328"/>
      <c r="C115" s="1329"/>
      <c r="D115" s="1330"/>
      <c r="E115" s="1334" t="str">
        <f>IF('（別添）報告書【1年目報告用】'!E115="","",'（別添）報告書【1年目報告用】'!E115)</f>
        <v/>
      </c>
      <c r="F115" s="1335"/>
      <c r="G115" s="1335"/>
      <c r="H115" s="1335"/>
      <c r="I115" s="1335"/>
      <c r="J115" s="1335"/>
      <c r="K115" s="1335"/>
      <c r="L115" s="1335"/>
      <c r="M115" s="1335"/>
      <c r="N115" s="1336"/>
      <c r="O115" s="295"/>
      <c r="P115" s="296"/>
      <c r="Q115" s="296"/>
      <c r="R115" s="296"/>
      <c r="S115" s="296"/>
      <c r="T115" s="296"/>
      <c r="U115" s="296"/>
      <c r="V115" s="296"/>
      <c r="W115" s="296"/>
      <c r="X115" s="297"/>
      <c r="Y115" s="1319" t="str">
        <f>IF('（別添）報告書【1年目報告用】'!Y115="","",'（別添）報告書【1年目報告用】'!Y115)</f>
        <v/>
      </c>
      <c r="Z115" s="1320"/>
      <c r="AA115" s="1320"/>
      <c r="AB115" s="1321"/>
      <c r="AC115" s="1319" t="str">
        <f>IF('（別添）報告書【1年目報告用】'!AC115="","",'（別添）報告書【1年目報告用】'!AC115)</f>
        <v/>
      </c>
      <c r="AD115" s="1320"/>
      <c r="AE115" s="1320"/>
      <c r="AF115" s="1321"/>
      <c r="AG115" s="1319" t="str">
        <f>IF('（別添）報告書【1年目報告用】'!AG115="","",'（別添）報告書【1年目報告用】'!AG115)</f>
        <v/>
      </c>
      <c r="AH115" s="1320"/>
      <c r="AI115" s="1320"/>
      <c r="AJ115" s="1321"/>
    </row>
    <row r="116" spans="2:37" s="11" customFormat="1">
      <c r="B116" s="1331"/>
      <c r="C116" s="1332"/>
      <c r="D116" s="1333"/>
      <c r="E116" s="1337"/>
      <c r="F116" s="1338"/>
      <c r="G116" s="1338"/>
      <c r="H116" s="1338"/>
      <c r="I116" s="1338"/>
      <c r="J116" s="1338"/>
      <c r="K116" s="1338"/>
      <c r="L116" s="1338"/>
      <c r="M116" s="1338"/>
      <c r="N116" s="1339"/>
      <c r="O116" s="298"/>
      <c r="P116" s="299"/>
      <c r="Q116" s="299"/>
      <c r="R116" s="299"/>
      <c r="S116" s="299"/>
      <c r="T116" s="299"/>
      <c r="U116" s="299"/>
      <c r="V116" s="299"/>
      <c r="W116" s="299"/>
      <c r="X116" s="300"/>
      <c r="Y116" s="1322"/>
      <c r="Z116" s="1323"/>
      <c r="AA116" s="1323"/>
      <c r="AB116" s="1324"/>
      <c r="AC116" s="1322"/>
      <c r="AD116" s="1323"/>
      <c r="AE116" s="1323"/>
      <c r="AF116" s="1324"/>
      <c r="AG116" s="1322"/>
      <c r="AH116" s="1323"/>
      <c r="AI116" s="1323"/>
      <c r="AJ116" s="1324"/>
    </row>
    <row r="117" spans="2:37" s="11" customFormat="1"/>
    <row r="118" spans="2:37" s="11" customFormat="1"/>
    <row r="119" spans="2:37" s="11" customFormat="1">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row>
    <row r="120" spans="2:37" s="11" customFormat="1">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row>
    <row r="121" spans="2:37" s="11" customFormat="1">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row>
    <row r="122" spans="2:37" s="11" customFormat="1">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row>
    <row r="123" spans="2:37">
      <c r="B123" s="398" t="s">
        <v>326</v>
      </c>
      <c r="C123" s="398"/>
      <c r="D123" s="398"/>
      <c r="E123" s="398"/>
      <c r="F123" s="398"/>
      <c r="G123" s="398"/>
      <c r="H123" s="398"/>
      <c r="I123" s="398"/>
      <c r="J123" s="398"/>
      <c r="K123" s="398"/>
      <c r="L123" s="398"/>
      <c r="M123" s="398"/>
      <c r="N123" s="398"/>
      <c r="O123" s="398"/>
      <c r="P123" s="398"/>
      <c r="Q123" s="398"/>
      <c r="R123" s="398"/>
      <c r="S123" s="398"/>
      <c r="T123" s="398"/>
      <c r="U123" s="398"/>
      <c r="V123" s="5"/>
      <c r="W123" s="5"/>
      <c r="X123" s="5"/>
      <c r="Y123" s="5"/>
      <c r="Z123" s="5"/>
      <c r="AA123" s="5"/>
      <c r="AB123" s="5"/>
      <c r="AC123" s="5"/>
      <c r="AD123" s="5"/>
      <c r="AE123" s="5"/>
      <c r="AF123" s="5"/>
      <c r="AG123" s="5"/>
      <c r="AH123" s="5"/>
      <c r="AI123" s="5"/>
      <c r="AJ123" s="5"/>
      <c r="AK123" s="5"/>
    </row>
    <row r="124" spans="2:37">
      <c r="B124" s="398"/>
      <c r="C124" s="398"/>
      <c r="D124" s="398"/>
      <c r="E124" s="398"/>
      <c r="F124" s="398"/>
      <c r="G124" s="398"/>
      <c r="H124" s="398"/>
      <c r="I124" s="398"/>
      <c r="J124" s="398"/>
      <c r="K124" s="398"/>
      <c r="L124" s="398"/>
      <c r="M124" s="398"/>
      <c r="N124" s="398"/>
      <c r="O124" s="398"/>
      <c r="P124" s="398"/>
      <c r="Q124" s="398"/>
      <c r="R124" s="398"/>
      <c r="S124" s="398"/>
      <c r="T124" s="398"/>
      <c r="U124" s="398"/>
      <c r="V124" s="5"/>
      <c r="W124" s="5"/>
      <c r="X124" s="5"/>
      <c r="Y124" s="5"/>
      <c r="Z124" s="5"/>
      <c r="AA124" s="5"/>
      <c r="AB124" s="5"/>
      <c r="AC124" s="5"/>
      <c r="AD124" s="5"/>
      <c r="AE124" s="5"/>
      <c r="AF124" s="5"/>
      <c r="AG124" s="5"/>
      <c r="AH124" s="5"/>
      <c r="AI124" s="5"/>
      <c r="AJ124" s="5"/>
      <c r="AK124" s="5"/>
    </row>
    <row r="125" spans="2:37">
      <c r="B125" s="1468"/>
      <c r="C125" s="1469"/>
      <c r="D125" s="1469"/>
      <c r="E125" s="1469"/>
      <c r="F125" s="1469"/>
      <c r="G125" s="1469"/>
      <c r="H125" s="1469"/>
      <c r="I125" s="1469"/>
      <c r="J125" s="1469"/>
      <c r="K125" s="1469"/>
      <c r="L125" s="1469"/>
      <c r="M125" s="1469"/>
      <c r="N125" s="1469"/>
      <c r="O125" s="1469"/>
      <c r="P125" s="1469"/>
      <c r="Q125" s="1469"/>
      <c r="R125" s="1469"/>
      <c r="S125" s="1469"/>
      <c r="T125" s="1469"/>
      <c r="U125" s="1469"/>
      <c r="V125" s="1469"/>
      <c r="W125" s="1469"/>
      <c r="X125" s="1469"/>
      <c r="Y125" s="1469"/>
      <c r="Z125" s="1469"/>
      <c r="AA125" s="1469"/>
      <c r="AB125" s="1469"/>
      <c r="AC125" s="1469"/>
      <c r="AD125" s="1469"/>
      <c r="AE125" s="1469"/>
      <c r="AF125" s="1469"/>
      <c r="AG125" s="1469"/>
      <c r="AH125" s="1469"/>
      <c r="AI125" s="1469"/>
      <c r="AJ125" s="1470"/>
      <c r="AK125" s="5"/>
    </row>
    <row r="126" spans="2:37">
      <c r="B126" s="1471"/>
      <c r="C126" s="1472"/>
      <c r="D126" s="1472"/>
      <c r="E126" s="1472"/>
      <c r="F126" s="1472"/>
      <c r="G126" s="1472"/>
      <c r="H126" s="1472"/>
      <c r="I126" s="1472"/>
      <c r="J126" s="1472"/>
      <c r="K126" s="1472"/>
      <c r="L126" s="1472"/>
      <c r="M126" s="1472"/>
      <c r="N126" s="1472"/>
      <c r="O126" s="1472"/>
      <c r="P126" s="1472"/>
      <c r="Q126" s="1472"/>
      <c r="R126" s="1472"/>
      <c r="S126" s="1472"/>
      <c r="T126" s="1472"/>
      <c r="U126" s="1472"/>
      <c r="V126" s="1472"/>
      <c r="W126" s="1472"/>
      <c r="X126" s="1472"/>
      <c r="Y126" s="1472"/>
      <c r="Z126" s="1472"/>
      <c r="AA126" s="1472"/>
      <c r="AB126" s="1472"/>
      <c r="AC126" s="1472"/>
      <c r="AD126" s="1472"/>
      <c r="AE126" s="1472"/>
      <c r="AF126" s="1472"/>
      <c r="AG126" s="1472"/>
      <c r="AH126" s="1472"/>
      <c r="AI126" s="1472"/>
      <c r="AJ126" s="1473"/>
      <c r="AK126" s="5"/>
    </row>
    <row r="127" spans="2:37">
      <c r="B127" s="1471"/>
      <c r="C127" s="1472"/>
      <c r="D127" s="1472"/>
      <c r="E127" s="1472"/>
      <c r="F127" s="1472"/>
      <c r="G127" s="1472"/>
      <c r="H127" s="1472"/>
      <c r="I127" s="1472"/>
      <c r="J127" s="1472"/>
      <c r="K127" s="1472"/>
      <c r="L127" s="1472"/>
      <c r="M127" s="1472"/>
      <c r="N127" s="1472"/>
      <c r="O127" s="1472"/>
      <c r="P127" s="1472"/>
      <c r="Q127" s="1472"/>
      <c r="R127" s="1472"/>
      <c r="S127" s="1472"/>
      <c r="T127" s="1472"/>
      <c r="U127" s="1472"/>
      <c r="V127" s="1472"/>
      <c r="W127" s="1472"/>
      <c r="X127" s="1472"/>
      <c r="Y127" s="1472"/>
      <c r="Z127" s="1472"/>
      <c r="AA127" s="1472"/>
      <c r="AB127" s="1472"/>
      <c r="AC127" s="1472"/>
      <c r="AD127" s="1472"/>
      <c r="AE127" s="1472"/>
      <c r="AF127" s="1472"/>
      <c r="AG127" s="1472"/>
      <c r="AH127" s="1472"/>
      <c r="AI127" s="1472"/>
      <c r="AJ127" s="1473"/>
      <c r="AK127" s="5"/>
    </row>
    <row r="128" spans="2:37">
      <c r="B128" s="1471"/>
      <c r="C128" s="1472"/>
      <c r="D128" s="1472"/>
      <c r="E128" s="1472"/>
      <c r="F128" s="1472"/>
      <c r="G128" s="1472"/>
      <c r="H128" s="1472"/>
      <c r="I128" s="1472"/>
      <c r="J128" s="1472"/>
      <c r="K128" s="1472"/>
      <c r="L128" s="1472"/>
      <c r="M128" s="1472"/>
      <c r="N128" s="1472"/>
      <c r="O128" s="1472"/>
      <c r="P128" s="1472"/>
      <c r="Q128" s="1472"/>
      <c r="R128" s="1472"/>
      <c r="S128" s="1472"/>
      <c r="T128" s="1472"/>
      <c r="U128" s="1472"/>
      <c r="V128" s="1472"/>
      <c r="W128" s="1472"/>
      <c r="X128" s="1472"/>
      <c r="Y128" s="1472"/>
      <c r="Z128" s="1472"/>
      <c r="AA128" s="1472"/>
      <c r="AB128" s="1472"/>
      <c r="AC128" s="1472"/>
      <c r="AD128" s="1472"/>
      <c r="AE128" s="1472"/>
      <c r="AF128" s="1472"/>
      <c r="AG128" s="1472"/>
      <c r="AH128" s="1472"/>
      <c r="AI128" s="1472"/>
      <c r="AJ128" s="1473"/>
      <c r="AK128" s="5"/>
    </row>
    <row r="129" spans="2:37">
      <c r="B129" s="1471"/>
      <c r="C129" s="1472"/>
      <c r="D129" s="1472"/>
      <c r="E129" s="1472"/>
      <c r="F129" s="1472"/>
      <c r="G129" s="1472"/>
      <c r="H129" s="1472"/>
      <c r="I129" s="1472"/>
      <c r="J129" s="1472"/>
      <c r="K129" s="1472"/>
      <c r="L129" s="1472"/>
      <c r="M129" s="1472"/>
      <c r="N129" s="1472"/>
      <c r="O129" s="1472"/>
      <c r="P129" s="1472"/>
      <c r="Q129" s="1472"/>
      <c r="R129" s="1472"/>
      <c r="S129" s="1472"/>
      <c r="T129" s="1472"/>
      <c r="U129" s="1472"/>
      <c r="V129" s="1472"/>
      <c r="W129" s="1472"/>
      <c r="X129" s="1472"/>
      <c r="Y129" s="1472"/>
      <c r="Z129" s="1472"/>
      <c r="AA129" s="1472"/>
      <c r="AB129" s="1472"/>
      <c r="AC129" s="1472"/>
      <c r="AD129" s="1472"/>
      <c r="AE129" s="1472"/>
      <c r="AF129" s="1472"/>
      <c r="AG129" s="1472"/>
      <c r="AH129" s="1472"/>
      <c r="AI129" s="1472"/>
      <c r="AJ129" s="1473"/>
      <c r="AK129" s="5"/>
    </row>
    <row r="130" spans="2:37">
      <c r="B130" s="1471"/>
      <c r="C130" s="1472"/>
      <c r="D130" s="1472"/>
      <c r="E130" s="1472"/>
      <c r="F130" s="1472"/>
      <c r="G130" s="1472"/>
      <c r="H130" s="1472"/>
      <c r="I130" s="1472"/>
      <c r="J130" s="1472"/>
      <c r="K130" s="1472"/>
      <c r="L130" s="1472"/>
      <c r="M130" s="1472"/>
      <c r="N130" s="1472"/>
      <c r="O130" s="1472"/>
      <c r="P130" s="1472"/>
      <c r="Q130" s="1472"/>
      <c r="R130" s="1472"/>
      <c r="S130" s="1472"/>
      <c r="T130" s="1472"/>
      <c r="U130" s="1472"/>
      <c r="V130" s="1472"/>
      <c r="W130" s="1472"/>
      <c r="X130" s="1472"/>
      <c r="Y130" s="1472"/>
      <c r="Z130" s="1472"/>
      <c r="AA130" s="1472"/>
      <c r="AB130" s="1472"/>
      <c r="AC130" s="1472"/>
      <c r="AD130" s="1472"/>
      <c r="AE130" s="1472"/>
      <c r="AF130" s="1472"/>
      <c r="AG130" s="1472"/>
      <c r="AH130" s="1472"/>
      <c r="AI130" s="1472"/>
      <c r="AJ130" s="1473"/>
      <c r="AK130" s="5"/>
    </row>
    <row r="131" spans="2:37">
      <c r="B131" s="1474"/>
      <c r="C131" s="1475"/>
      <c r="D131" s="1475"/>
      <c r="E131" s="1475"/>
      <c r="F131" s="1475"/>
      <c r="G131" s="1475"/>
      <c r="H131" s="1475"/>
      <c r="I131" s="1475"/>
      <c r="J131" s="1475"/>
      <c r="K131" s="1475"/>
      <c r="L131" s="1475"/>
      <c r="M131" s="1475"/>
      <c r="N131" s="1475"/>
      <c r="O131" s="1475"/>
      <c r="P131" s="1475"/>
      <c r="Q131" s="1475"/>
      <c r="R131" s="1475"/>
      <c r="S131" s="1475"/>
      <c r="T131" s="1475"/>
      <c r="U131" s="1475"/>
      <c r="V131" s="1475"/>
      <c r="W131" s="1475"/>
      <c r="X131" s="1475"/>
      <c r="Y131" s="1475"/>
      <c r="Z131" s="1475"/>
      <c r="AA131" s="1475"/>
      <c r="AB131" s="1475"/>
      <c r="AC131" s="1475"/>
      <c r="AD131" s="1475"/>
      <c r="AE131" s="1475"/>
      <c r="AF131" s="1475"/>
      <c r="AG131" s="1475"/>
      <c r="AH131" s="1475"/>
      <c r="AI131" s="1475"/>
      <c r="AJ131" s="1476"/>
      <c r="AK131" s="5"/>
    </row>
    <row r="132" spans="2:37">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5"/>
    </row>
    <row r="133" spans="2:37">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5"/>
    </row>
    <row r="134" spans="2:3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5"/>
    </row>
  </sheetData>
  <sheetProtection algorithmName="SHA-512" hashValue="m4JNmGl8h1eaK7qDrRbcGmhtHJJfTLf1QILhhGIQDlBH+oLv8CIjUrBvmypmCkI+ndlFLthtn/8b5tVvQFF/1w==" saltValue="/wFr6sqwkgV9evJsF9u8sA==" spinCount="100000" sheet="1" formatCells="0" formatColumns="0" formatRows="0" insertHyperlinks="0"/>
  <mergeCells count="317">
    <mergeCell ref="B6:C6"/>
    <mergeCell ref="B11:J12"/>
    <mergeCell ref="B13:F13"/>
    <mergeCell ref="B14:C14"/>
    <mergeCell ref="D14:E14"/>
    <mergeCell ref="G14:H14"/>
    <mergeCell ref="J14:K14"/>
    <mergeCell ref="V16:W16"/>
    <mergeCell ref="B17:I19"/>
    <mergeCell ref="J17:M19"/>
    <mergeCell ref="N17:O19"/>
    <mergeCell ref="P17:V17"/>
    <mergeCell ref="W17:AC17"/>
    <mergeCell ref="J16:K16"/>
    <mergeCell ref="N16:O16"/>
    <mergeCell ref="N14:O14"/>
    <mergeCell ref="P14:Q14"/>
    <mergeCell ref="S14:T14"/>
    <mergeCell ref="V14:W14"/>
    <mergeCell ref="B15:F15"/>
    <mergeCell ref="B16:C16"/>
    <mergeCell ref="D16:E16"/>
    <mergeCell ref="G16:H16"/>
    <mergeCell ref="P16:Q16"/>
    <mergeCell ref="S16:T16"/>
    <mergeCell ref="AD17:AJ17"/>
    <mergeCell ref="P18:S19"/>
    <mergeCell ref="T18:U19"/>
    <mergeCell ref="V18:V19"/>
    <mergeCell ref="W18:Z19"/>
    <mergeCell ref="AA18:AB19"/>
    <mergeCell ref="AC18:AC19"/>
    <mergeCell ref="AD18:AG19"/>
    <mergeCell ref="AH18:AI19"/>
    <mergeCell ref="AJ18:AJ19"/>
    <mergeCell ref="B20:I22"/>
    <mergeCell ref="J20:M21"/>
    <mergeCell ref="N20:O21"/>
    <mergeCell ref="P20:S21"/>
    <mergeCell ref="T20:U21"/>
    <mergeCell ref="V20:V22"/>
    <mergeCell ref="J22:M22"/>
    <mergeCell ref="N22:O22"/>
    <mergeCell ref="P22:S22"/>
    <mergeCell ref="T22:U22"/>
    <mergeCell ref="AH20:AI21"/>
    <mergeCell ref="AJ20:AJ22"/>
    <mergeCell ref="W22:Z22"/>
    <mergeCell ref="AA22:AB22"/>
    <mergeCell ref="AD22:AG22"/>
    <mergeCell ref="AH22:AI22"/>
    <mergeCell ref="W20:Z21"/>
    <mergeCell ref="AA20:AB21"/>
    <mergeCell ref="AC20:AC22"/>
    <mergeCell ref="AD20:AG21"/>
    <mergeCell ref="B23:I25"/>
    <mergeCell ref="J23:M24"/>
    <mergeCell ref="N23:O24"/>
    <mergeCell ref="P23:S24"/>
    <mergeCell ref="T23:U24"/>
    <mergeCell ref="V23:V25"/>
    <mergeCell ref="J25:M25"/>
    <mergeCell ref="N25:O25"/>
    <mergeCell ref="P25:S25"/>
    <mergeCell ref="T25:U25"/>
    <mergeCell ref="AH23:AI24"/>
    <mergeCell ref="AJ23:AJ25"/>
    <mergeCell ref="W25:Z25"/>
    <mergeCell ref="AA25:AB25"/>
    <mergeCell ref="AD25:AG25"/>
    <mergeCell ref="AH25:AI25"/>
    <mergeCell ref="W23:Z24"/>
    <mergeCell ref="AA23:AB24"/>
    <mergeCell ref="AC23:AC25"/>
    <mergeCell ref="AD23:AG24"/>
    <mergeCell ref="B26:I28"/>
    <mergeCell ref="J26:M27"/>
    <mergeCell ref="N26:O27"/>
    <mergeCell ref="P26:S27"/>
    <mergeCell ref="T26:U27"/>
    <mergeCell ref="V26:V28"/>
    <mergeCell ref="J28:M28"/>
    <mergeCell ref="N28:O28"/>
    <mergeCell ref="P28:S28"/>
    <mergeCell ref="T28:U28"/>
    <mergeCell ref="AH26:AI27"/>
    <mergeCell ref="AJ26:AJ28"/>
    <mergeCell ref="W28:Z28"/>
    <mergeCell ref="AA28:AB28"/>
    <mergeCell ref="AD28:AG28"/>
    <mergeCell ref="AH28:AI28"/>
    <mergeCell ref="W26:Z27"/>
    <mergeCell ref="AA26:AB27"/>
    <mergeCell ref="AC26:AC28"/>
    <mergeCell ref="AD26:AG27"/>
    <mergeCell ref="B29:I31"/>
    <mergeCell ref="J29:M30"/>
    <mergeCell ref="N29:O30"/>
    <mergeCell ref="P29:S30"/>
    <mergeCell ref="T29:U30"/>
    <mergeCell ref="V29:V31"/>
    <mergeCell ref="J31:M31"/>
    <mergeCell ref="N31:O31"/>
    <mergeCell ref="P31:S31"/>
    <mergeCell ref="T31:U31"/>
    <mergeCell ref="AH29:AI30"/>
    <mergeCell ref="AJ29:AJ31"/>
    <mergeCell ref="W31:Z31"/>
    <mergeCell ref="AA31:AB31"/>
    <mergeCell ref="AD31:AG31"/>
    <mergeCell ref="AH31:AI31"/>
    <mergeCell ref="W29:Z30"/>
    <mergeCell ref="AA29:AB30"/>
    <mergeCell ref="AC29:AC31"/>
    <mergeCell ref="AD29:AG30"/>
    <mergeCell ref="B32:I34"/>
    <mergeCell ref="J32:M33"/>
    <mergeCell ref="N32:O33"/>
    <mergeCell ref="P32:S33"/>
    <mergeCell ref="T32:U33"/>
    <mergeCell ref="V32:V34"/>
    <mergeCell ref="J34:M34"/>
    <mergeCell ref="N34:O34"/>
    <mergeCell ref="P34:S34"/>
    <mergeCell ref="T34:U34"/>
    <mergeCell ref="AH32:AI33"/>
    <mergeCell ref="AJ32:AJ34"/>
    <mergeCell ref="W34:Z34"/>
    <mergeCell ref="AA34:AB34"/>
    <mergeCell ref="AD34:AG34"/>
    <mergeCell ref="AH34:AI34"/>
    <mergeCell ref="W32:Z33"/>
    <mergeCell ref="AA32:AB33"/>
    <mergeCell ref="AC32:AC34"/>
    <mergeCell ref="AD32:AG33"/>
    <mergeCell ref="B35:I37"/>
    <mergeCell ref="J35:M36"/>
    <mergeCell ref="N35:O36"/>
    <mergeCell ref="P35:S36"/>
    <mergeCell ref="T35:U36"/>
    <mergeCell ref="V35:V37"/>
    <mergeCell ref="J37:M37"/>
    <mergeCell ref="N37:O37"/>
    <mergeCell ref="P37:S37"/>
    <mergeCell ref="T37:U37"/>
    <mergeCell ref="AH35:AI36"/>
    <mergeCell ref="AJ35:AJ37"/>
    <mergeCell ref="W37:Z37"/>
    <mergeCell ref="AA37:AB37"/>
    <mergeCell ref="AD37:AG37"/>
    <mergeCell ref="AH37:AI37"/>
    <mergeCell ref="W35:Z36"/>
    <mergeCell ref="AA35:AB36"/>
    <mergeCell ref="AC35:AC37"/>
    <mergeCell ref="AD35:AG36"/>
    <mergeCell ref="D39:AJ39"/>
    <mergeCell ref="D40:AJ43"/>
    <mergeCell ref="B46:S47"/>
    <mergeCell ref="M48:AJ49"/>
    <mergeCell ref="M50:AJ51"/>
    <mergeCell ref="B50:J51"/>
    <mergeCell ref="K50:L51"/>
    <mergeCell ref="B48:J49"/>
    <mergeCell ref="K48:L49"/>
    <mergeCell ref="M52:AJ53"/>
    <mergeCell ref="M54:AJ55"/>
    <mergeCell ref="M56:AJ57"/>
    <mergeCell ref="B52:J53"/>
    <mergeCell ref="K52:L53"/>
    <mergeCell ref="B54:J55"/>
    <mergeCell ref="K54:L55"/>
    <mergeCell ref="B56:J57"/>
    <mergeCell ref="K56:L57"/>
    <mergeCell ref="M58:AJ59"/>
    <mergeCell ref="M60:AJ61"/>
    <mergeCell ref="B65:P66"/>
    <mergeCell ref="B67:D68"/>
    <mergeCell ref="E67:N68"/>
    <mergeCell ref="O67:X68"/>
    <mergeCell ref="Y67:Z68"/>
    <mergeCell ref="AA67:AB68"/>
    <mergeCell ref="AC67:AD68"/>
    <mergeCell ref="AE67:AF68"/>
    <mergeCell ref="B58:J59"/>
    <mergeCell ref="K58:L59"/>
    <mergeCell ref="B60:J61"/>
    <mergeCell ref="K60:L61"/>
    <mergeCell ref="Y71:AB72"/>
    <mergeCell ref="AC71:AF72"/>
    <mergeCell ref="AG71:AJ72"/>
    <mergeCell ref="E73:N74"/>
    <mergeCell ref="O73:X74"/>
    <mergeCell ref="Y73:AB74"/>
    <mergeCell ref="AC73:AF74"/>
    <mergeCell ref="AG73:AJ74"/>
    <mergeCell ref="AG67:AH68"/>
    <mergeCell ref="AI67:AJ68"/>
    <mergeCell ref="E69:N70"/>
    <mergeCell ref="O69:X70"/>
    <mergeCell ref="Y69:AB70"/>
    <mergeCell ref="AC69:AF70"/>
    <mergeCell ref="AG69:AJ70"/>
    <mergeCell ref="E71:N72"/>
    <mergeCell ref="O71:X72"/>
    <mergeCell ref="AG77:AJ78"/>
    <mergeCell ref="E79:N80"/>
    <mergeCell ref="O79:X80"/>
    <mergeCell ref="Y79:AB80"/>
    <mergeCell ref="AC79:AF80"/>
    <mergeCell ref="AG79:AJ80"/>
    <mergeCell ref="AG75:AJ76"/>
    <mergeCell ref="B77:D84"/>
    <mergeCell ref="E77:N78"/>
    <mergeCell ref="O77:X78"/>
    <mergeCell ref="Y77:AB78"/>
    <mergeCell ref="AC77:AF78"/>
    <mergeCell ref="E75:N76"/>
    <mergeCell ref="O75:X76"/>
    <mergeCell ref="Y75:AB76"/>
    <mergeCell ref="AC75:AF76"/>
    <mergeCell ref="B69:D76"/>
    <mergeCell ref="AG81:AJ82"/>
    <mergeCell ref="E83:N84"/>
    <mergeCell ref="O83:X84"/>
    <mergeCell ref="Y83:AB84"/>
    <mergeCell ref="AC83:AF84"/>
    <mergeCell ref="AG83:AJ84"/>
    <mergeCell ref="E81:N82"/>
    <mergeCell ref="O81:X82"/>
    <mergeCell ref="Y81:AB82"/>
    <mergeCell ref="AC81:AF82"/>
    <mergeCell ref="AG89:AJ90"/>
    <mergeCell ref="AG91:AJ92"/>
    <mergeCell ref="Y89:AB90"/>
    <mergeCell ref="AC89:AF90"/>
    <mergeCell ref="B93:D100"/>
    <mergeCell ref="E93:N94"/>
    <mergeCell ref="O93:X94"/>
    <mergeCell ref="Y93:AB94"/>
    <mergeCell ref="AC93:AF94"/>
    <mergeCell ref="B85:D92"/>
    <mergeCell ref="E85:N86"/>
    <mergeCell ref="O85:X86"/>
    <mergeCell ref="E89:N90"/>
    <mergeCell ref="O89:X90"/>
    <mergeCell ref="AC85:AF86"/>
    <mergeCell ref="AG85:AJ86"/>
    <mergeCell ref="E87:N88"/>
    <mergeCell ref="O87:X88"/>
    <mergeCell ref="Y87:AB88"/>
    <mergeCell ref="AC87:AF88"/>
    <mergeCell ref="AG87:AJ88"/>
    <mergeCell ref="Y85:AB86"/>
    <mergeCell ref="AG93:AJ94"/>
    <mergeCell ref="E95:N96"/>
    <mergeCell ref="O95:X96"/>
    <mergeCell ref="Y95:AB96"/>
    <mergeCell ref="AC95:AF96"/>
    <mergeCell ref="AG95:AJ96"/>
    <mergeCell ref="E91:N92"/>
    <mergeCell ref="O91:X92"/>
    <mergeCell ref="Y91:AB92"/>
    <mergeCell ref="AC91:AF92"/>
    <mergeCell ref="AG97:AJ98"/>
    <mergeCell ref="E99:N100"/>
    <mergeCell ref="O99:X100"/>
    <mergeCell ref="Y99:AB100"/>
    <mergeCell ref="AC99:AF100"/>
    <mergeCell ref="AG99:AJ100"/>
    <mergeCell ref="E97:N98"/>
    <mergeCell ref="O97:X98"/>
    <mergeCell ref="Y97:AB98"/>
    <mergeCell ref="AC97:AF98"/>
    <mergeCell ref="AG105:AJ106"/>
    <mergeCell ref="AG107:AJ108"/>
    <mergeCell ref="Y105:AB106"/>
    <mergeCell ref="AC105:AF106"/>
    <mergeCell ref="B109:D116"/>
    <mergeCell ref="E109:N110"/>
    <mergeCell ref="O109:X110"/>
    <mergeCell ref="Y109:AB110"/>
    <mergeCell ref="AC109:AF110"/>
    <mergeCell ref="B101:D108"/>
    <mergeCell ref="E101:N102"/>
    <mergeCell ref="O101:X102"/>
    <mergeCell ref="E105:N106"/>
    <mergeCell ref="O105:X106"/>
    <mergeCell ref="AC101:AF102"/>
    <mergeCell ref="AG101:AJ102"/>
    <mergeCell ref="E103:N104"/>
    <mergeCell ref="O103:X104"/>
    <mergeCell ref="Y103:AB104"/>
    <mergeCell ref="AC103:AF104"/>
    <mergeCell ref="AG103:AJ104"/>
    <mergeCell ref="Y101:AB102"/>
    <mergeCell ref="AG109:AJ110"/>
    <mergeCell ref="E111:N112"/>
    <mergeCell ref="B125:AJ131"/>
    <mergeCell ref="E113:N114"/>
    <mergeCell ref="O113:X114"/>
    <mergeCell ref="Y113:AB114"/>
    <mergeCell ref="AC113:AF114"/>
    <mergeCell ref="AG113:AJ114"/>
    <mergeCell ref="E115:N116"/>
    <mergeCell ref="O115:X116"/>
    <mergeCell ref="Y115:AB116"/>
    <mergeCell ref="AC115:AF116"/>
    <mergeCell ref="AG115:AJ116"/>
    <mergeCell ref="O111:X112"/>
    <mergeCell ref="Y111:AB112"/>
    <mergeCell ref="AC111:AF112"/>
    <mergeCell ref="AG111:AJ112"/>
    <mergeCell ref="E107:N108"/>
    <mergeCell ref="O107:X108"/>
    <mergeCell ref="B123:U124"/>
    <mergeCell ref="Y107:AB108"/>
    <mergeCell ref="AC107:AF108"/>
  </mergeCells>
  <phoneticPr fontId="34"/>
  <printOptions horizontalCentered="1" verticalCentered="1"/>
  <pageMargins left="0.70866141732283472" right="0.70866141732283472" top="0.74803149606299213" bottom="0.74803149606299213" header="0.31496062992125984" footer="0.31496062992125984"/>
  <pageSetup paperSize="9" orientation="portrait" blackAndWhite="1" r:id="rId1"/>
  <rowBreaks count="1" manualBreakCount="1">
    <brk id="122" min="1" max="35"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indexed="17"/>
  </sheetPr>
  <dimension ref="B1:BK1251"/>
  <sheetViews>
    <sheetView showGridLines="0" view="pageBreakPreview" zoomScale="115" zoomScaleNormal="100" zoomScaleSheetLayoutView="115" workbookViewId="0">
      <pane xSplit="1" ySplit="4" topLeftCell="B39" activePane="bottomRight" state="frozen"/>
      <selection activeCell="S29" sqref="S29:V29"/>
      <selection pane="topRight" activeCell="S29" sqref="S29:V29"/>
      <selection pane="bottomLeft" activeCell="S29" sqref="S29:V29"/>
      <selection pane="bottomRight" activeCell="I63" sqref="I63:J64"/>
    </sheetView>
  </sheetViews>
  <sheetFormatPr defaultColWidth="2.5" defaultRowHeight="13.5"/>
  <cols>
    <col min="1" max="2" width="2.5" style="1" customWidth="1"/>
    <col min="3" max="3" width="2.5" style="1" bestFit="1" customWidth="1"/>
    <col min="4" max="18" width="2.5" style="1" customWidth="1"/>
    <col min="19" max="38" width="2.5" style="1"/>
    <col min="39" max="39" width="12.5" style="59" customWidth="1"/>
    <col min="40" max="40" width="43.5" style="59" customWidth="1"/>
    <col min="41" max="41" width="13.375" style="59" customWidth="1"/>
    <col min="42" max="42" width="4.375" style="76" customWidth="1"/>
    <col min="43" max="43" width="17.75" style="76" customWidth="1"/>
    <col min="44" max="44" width="19.375" style="1" bestFit="1" customWidth="1"/>
    <col min="45" max="45" width="9.5" style="1" bestFit="1" customWidth="1"/>
    <col min="46" max="16384" width="2.5" style="1"/>
  </cols>
  <sheetData>
    <row r="1" spans="2:45">
      <c r="AM1" s="621" t="s">
        <v>516</v>
      </c>
      <c r="AN1" s="621"/>
      <c r="AO1" s="621"/>
      <c r="AQ1" s="76" t="s">
        <v>1757</v>
      </c>
      <c r="AR1" s="76"/>
      <c r="AS1" s="76"/>
    </row>
    <row r="2" spans="2:45">
      <c r="AM2" s="621"/>
      <c r="AN2" s="621"/>
      <c r="AO2" s="621"/>
      <c r="AQ2" s="62" t="s">
        <v>1760</v>
      </c>
      <c r="AR2" s="62">
        <f>'（別紙１）原油換算シート【計画用】'!AR2</f>
        <v>5.3199999999999997E-2</v>
      </c>
      <c r="AS2" s="62" t="s">
        <v>1758</v>
      </c>
    </row>
    <row r="3" spans="2:45">
      <c r="AM3" s="617" t="s">
        <v>515</v>
      </c>
      <c r="AN3" s="619" t="s">
        <v>496</v>
      </c>
      <c r="AO3" s="617" t="s">
        <v>514</v>
      </c>
      <c r="AQ3" s="62" t="s">
        <v>1761</v>
      </c>
      <c r="AR3" s="62">
        <f>'（別紙１）原油換算シート【計画用】'!AR3</f>
        <v>5.3199999999999997E-2</v>
      </c>
      <c r="AS3" s="62" t="s">
        <v>1758</v>
      </c>
    </row>
    <row r="4" spans="2:45" ht="14.25" thickBot="1">
      <c r="AM4" s="618"/>
      <c r="AN4" s="620"/>
      <c r="AO4" s="618"/>
      <c r="AQ4" s="62" t="s">
        <v>1762</v>
      </c>
      <c r="AR4" s="62">
        <f>'（別紙１）原油換算シート【計画用】'!AR4</f>
        <v>5.3199999999999997E-2</v>
      </c>
      <c r="AS4" s="62" t="s">
        <v>1758</v>
      </c>
    </row>
    <row r="5" spans="2:45" ht="13.5" customHeight="1" thickTop="1">
      <c r="B5" s="1" t="s">
        <v>99</v>
      </c>
      <c r="AM5" s="54" t="s">
        <v>497</v>
      </c>
      <c r="AN5" s="61" t="s">
        <v>1779</v>
      </c>
      <c r="AO5" s="55"/>
      <c r="AQ5" s="62" t="s">
        <v>1759</v>
      </c>
      <c r="AR5" s="62">
        <f>'（別紙１）原油換算シート【計画用】'!AR5</f>
        <v>5.3199999999999997E-2</v>
      </c>
      <c r="AS5" s="62" t="s">
        <v>1758</v>
      </c>
    </row>
    <row r="6" spans="2:45">
      <c r="S6" s="28" t="s">
        <v>270</v>
      </c>
      <c r="AM6" s="56">
        <v>1</v>
      </c>
      <c r="AN6" s="57" t="s">
        <v>544</v>
      </c>
      <c r="AO6" s="58">
        <v>4.4099999999999999E-4</v>
      </c>
    </row>
    <row r="7" spans="2:45" ht="13.5" customHeight="1">
      <c r="AM7" s="56">
        <v>2</v>
      </c>
      <c r="AN7" s="57" t="s">
        <v>545</v>
      </c>
      <c r="AO7" s="58">
        <v>0</v>
      </c>
    </row>
    <row r="8" spans="2:45" ht="13.5" customHeight="1">
      <c r="B8" s="313" t="s">
        <v>223</v>
      </c>
      <c r="C8" s="313"/>
      <c r="D8" s="313"/>
      <c r="E8" s="313"/>
      <c r="F8" s="313"/>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c r="AM8" s="56">
        <v>3</v>
      </c>
      <c r="AN8" s="57" t="s">
        <v>546</v>
      </c>
      <c r="AO8" s="58">
        <v>0</v>
      </c>
    </row>
    <row r="9" spans="2:45" s="11" customFormat="1" ht="13.5" customHeight="1">
      <c r="B9" s="306"/>
      <c r="C9" s="306"/>
      <c r="D9" s="572">
        <f>IF(計画提出書!N47="","",計画提出書!N47)</f>
        <v>2024</v>
      </c>
      <c r="E9" s="572"/>
      <c r="F9" s="12" t="s">
        <v>4</v>
      </c>
      <c r="G9" s="572">
        <f>IF(計画提出書!S47="","",計画提出書!S47)</f>
        <v>4</v>
      </c>
      <c r="H9" s="572"/>
      <c r="I9" s="12" t="s">
        <v>5</v>
      </c>
      <c r="J9" s="572">
        <f>IF(計画提出書!V47="","",計画提出書!V47)</f>
        <v>1</v>
      </c>
      <c r="K9" s="572"/>
      <c r="L9" s="12" t="s">
        <v>6</v>
      </c>
      <c r="M9" s="12" t="s">
        <v>39</v>
      </c>
      <c r="N9" s="306"/>
      <c r="O9" s="306"/>
      <c r="P9" s="572">
        <f>IF(計画提出書!AA47="","",計画提出書!AA47)</f>
        <v>2027</v>
      </c>
      <c r="Q9" s="572"/>
      <c r="R9" s="12" t="s">
        <v>4</v>
      </c>
      <c r="S9" s="572">
        <f>IF(計画提出書!AD47="","",計画提出書!AD47)</f>
        <v>3</v>
      </c>
      <c r="T9" s="572"/>
      <c r="U9" s="12" t="s">
        <v>5</v>
      </c>
      <c r="V9" s="572">
        <f>IF(計画提出書!AG47="","",計画提出書!AG47)</f>
        <v>31</v>
      </c>
      <c r="W9" s="572"/>
      <c r="X9" s="12" t="s">
        <v>6</v>
      </c>
      <c r="AM9" s="56">
        <v>4</v>
      </c>
      <c r="AN9" s="57" t="s">
        <v>547</v>
      </c>
      <c r="AO9" s="58">
        <v>4.37E-4</v>
      </c>
      <c r="AP9" s="75"/>
      <c r="AQ9" s="75"/>
    </row>
    <row r="10" spans="2:45" s="11" customFormat="1" ht="13.5" customHeight="1">
      <c r="B10" s="313" t="s">
        <v>224</v>
      </c>
      <c r="C10" s="313"/>
      <c r="D10" s="313"/>
      <c r="E10" s="313"/>
      <c r="F10" s="313"/>
      <c r="G10" s="8"/>
      <c r="H10" s="8"/>
      <c r="J10" s="8"/>
      <c r="O10" s="8"/>
      <c r="P10" s="8"/>
      <c r="R10" s="8"/>
      <c r="S10" s="8"/>
      <c r="U10" s="8"/>
      <c r="V10" s="8"/>
      <c r="AM10" s="56">
        <v>5</v>
      </c>
      <c r="AN10" s="57" t="s">
        <v>548</v>
      </c>
      <c r="AO10" s="58">
        <v>4.9200000000000003E-4</v>
      </c>
      <c r="AP10" s="75"/>
      <c r="AQ10" s="75"/>
    </row>
    <row r="11" spans="2:45" s="11" customFormat="1" ht="13.5" customHeight="1" thickBot="1">
      <c r="B11" s="306"/>
      <c r="C11" s="306"/>
      <c r="D11" s="572">
        <f>IF(計画提出書!N47="","",計画提出書!N47+1)</f>
        <v>2025</v>
      </c>
      <c r="E11" s="572"/>
      <c r="F11" s="12" t="s">
        <v>4</v>
      </c>
      <c r="G11" s="572">
        <f>IF(計画提出書!N47="","",4)</f>
        <v>4</v>
      </c>
      <c r="H11" s="572"/>
      <c r="I11" s="12" t="s">
        <v>5</v>
      </c>
      <c r="J11" s="572">
        <f>IF(計画提出書!N47="","",1)</f>
        <v>1</v>
      </c>
      <c r="K11" s="572"/>
      <c r="L11" s="12" t="s">
        <v>6</v>
      </c>
      <c r="M11" s="12" t="s">
        <v>39</v>
      </c>
      <c r="N11" s="306"/>
      <c r="O11" s="306"/>
      <c r="P11" s="572">
        <f>IF(計画提出書!N47="","",計画提出書!N47+2)</f>
        <v>2026</v>
      </c>
      <c r="Q11" s="572"/>
      <c r="R11" s="12" t="s">
        <v>4</v>
      </c>
      <c r="S11" s="572">
        <f>IF(計画提出書!N47="","",3)</f>
        <v>3</v>
      </c>
      <c r="T11" s="572"/>
      <c r="U11" s="12" t="s">
        <v>5</v>
      </c>
      <c r="V11" s="572">
        <f>IF(計画提出書!N47="","",31)</f>
        <v>31</v>
      </c>
      <c r="W11" s="572"/>
      <c r="X11" s="12" t="s">
        <v>6</v>
      </c>
      <c r="AM11" s="56">
        <v>6</v>
      </c>
      <c r="AN11" s="57" t="s">
        <v>549</v>
      </c>
      <c r="AO11" s="58">
        <v>0</v>
      </c>
      <c r="AP11" s="75"/>
      <c r="AQ11" s="75"/>
    </row>
    <row r="12" spans="2:45" ht="13.5" customHeight="1">
      <c r="B12" s="622" t="s">
        <v>215</v>
      </c>
      <c r="C12" s="458"/>
      <c r="D12" s="458"/>
      <c r="E12" s="458"/>
      <c r="F12" s="458"/>
      <c r="G12" s="458"/>
      <c r="H12" s="629" t="str">
        <f>IF(D11="","",D11&amp;"年度の使用量")</f>
        <v>2025年度の使用量</v>
      </c>
      <c r="I12" s="630"/>
      <c r="J12" s="630"/>
      <c r="K12" s="630"/>
      <c r="L12" s="630"/>
      <c r="M12" s="630"/>
      <c r="N12" s="630"/>
      <c r="O12" s="630"/>
      <c r="P12" s="633" t="s">
        <v>368</v>
      </c>
      <c r="Q12" s="634"/>
      <c r="R12" s="634"/>
      <c r="S12" s="634"/>
      <c r="T12" s="634"/>
      <c r="U12" s="634"/>
      <c r="V12" s="635"/>
      <c r="W12" s="629" t="s">
        <v>410</v>
      </c>
      <c r="X12" s="630"/>
      <c r="Y12" s="630"/>
      <c r="Z12" s="630"/>
      <c r="AA12" s="630"/>
      <c r="AB12" s="630"/>
      <c r="AC12" s="630"/>
      <c r="AD12" s="638" t="s">
        <v>95</v>
      </c>
      <c r="AE12" s="639"/>
      <c r="AF12" s="639"/>
      <c r="AG12" s="639"/>
      <c r="AH12" s="639"/>
      <c r="AI12" s="639"/>
      <c r="AJ12" s="640"/>
      <c r="AM12" s="56">
        <v>7</v>
      </c>
      <c r="AN12" s="57" t="s">
        <v>550</v>
      </c>
      <c r="AO12" s="58">
        <v>4.4099999999999999E-4</v>
      </c>
    </row>
    <row r="13" spans="2:45" ht="13.5" customHeight="1">
      <c r="B13" s="628"/>
      <c r="C13" s="306"/>
      <c r="D13" s="306"/>
      <c r="E13" s="306"/>
      <c r="F13" s="306"/>
      <c r="G13" s="306"/>
      <c r="H13" s="631"/>
      <c r="I13" s="632"/>
      <c r="J13" s="632"/>
      <c r="K13" s="632"/>
      <c r="L13" s="632"/>
      <c r="M13" s="632"/>
      <c r="N13" s="632"/>
      <c r="O13" s="632"/>
      <c r="P13" s="636"/>
      <c r="Q13" s="636"/>
      <c r="R13" s="636"/>
      <c r="S13" s="636"/>
      <c r="T13" s="636"/>
      <c r="U13" s="636"/>
      <c r="V13" s="637"/>
      <c r="W13" s="631"/>
      <c r="X13" s="632"/>
      <c r="Y13" s="632"/>
      <c r="Z13" s="632"/>
      <c r="AA13" s="632"/>
      <c r="AB13" s="632"/>
      <c r="AC13" s="632"/>
      <c r="AD13" s="641"/>
      <c r="AE13" s="642"/>
      <c r="AF13" s="642"/>
      <c r="AG13" s="642"/>
      <c r="AH13" s="642"/>
      <c r="AI13" s="642"/>
      <c r="AJ13" s="643"/>
      <c r="AM13" s="56">
        <v>8</v>
      </c>
      <c r="AN13" s="57" t="s">
        <v>551</v>
      </c>
      <c r="AO13" s="58">
        <v>4.86E-4</v>
      </c>
    </row>
    <row r="14" spans="2:45" ht="13.5" customHeight="1" thickBot="1">
      <c r="B14" s="623"/>
      <c r="C14" s="462"/>
      <c r="D14" s="462"/>
      <c r="E14" s="462"/>
      <c r="F14" s="462"/>
      <c r="G14" s="462"/>
      <c r="H14" s="644" t="s">
        <v>243</v>
      </c>
      <c r="I14" s="645"/>
      <c r="J14" s="645"/>
      <c r="K14" s="645"/>
      <c r="L14" s="645"/>
      <c r="M14" s="645"/>
      <c r="N14" s="645"/>
      <c r="O14" s="646"/>
      <c r="P14" s="647" t="s">
        <v>244</v>
      </c>
      <c r="Q14" s="648"/>
      <c r="R14" s="648"/>
      <c r="S14" s="648"/>
      <c r="T14" s="648"/>
      <c r="U14" s="648"/>
      <c r="V14" s="648"/>
      <c r="W14" s="644" t="s">
        <v>248</v>
      </c>
      <c r="X14" s="645"/>
      <c r="Y14" s="645"/>
      <c r="Z14" s="645"/>
      <c r="AA14" s="645"/>
      <c r="AB14" s="645"/>
      <c r="AC14" s="645"/>
      <c r="AD14" s="649" t="s">
        <v>245</v>
      </c>
      <c r="AE14" s="645"/>
      <c r="AF14" s="645"/>
      <c r="AG14" s="645"/>
      <c r="AH14" s="645"/>
      <c r="AI14" s="645"/>
      <c r="AJ14" s="650"/>
      <c r="AM14" s="56">
        <v>9</v>
      </c>
      <c r="AN14" s="57" t="s">
        <v>552</v>
      </c>
      <c r="AO14" s="58">
        <v>3.7199999999999999E-4</v>
      </c>
    </row>
    <row r="15" spans="2:45" ht="13.5" customHeight="1">
      <c r="B15" s="451" t="s">
        <v>1766</v>
      </c>
      <c r="C15" s="452"/>
      <c r="D15" s="563" t="s">
        <v>57</v>
      </c>
      <c r="E15" s="564"/>
      <c r="F15" s="564"/>
      <c r="G15" s="564"/>
      <c r="H15" s="567"/>
      <c r="I15" s="567"/>
      <c r="J15" s="567"/>
      <c r="K15" s="567"/>
      <c r="L15" s="567"/>
      <c r="M15" s="464" t="s">
        <v>228</v>
      </c>
      <c r="N15" s="458"/>
      <c r="O15" s="458"/>
      <c r="P15" s="584">
        <f>'（別紙１）原油換算シート【計画用】'!P15</f>
        <v>36.5</v>
      </c>
      <c r="Q15" s="584"/>
      <c r="R15" s="585"/>
      <c r="S15" s="539" t="s">
        <v>360</v>
      </c>
      <c r="T15" s="540"/>
      <c r="U15" s="540"/>
      <c r="V15" s="541"/>
      <c r="W15" s="457">
        <f>'（別紙１）原油換算シート【計画用】'!W15</f>
        <v>2.58E-2</v>
      </c>
      <c r="X15" s="458"/>
      <c r="Y15" s="458"/>
      <c r="Z15" s="459"/>
      <c r="AA15" s="464" t="s">
        <v>372</v>
      </c>
      <c r="AB15" s="458"/>
      <c r="AC15" s="465"/>
      <c r="AD15" s="573" t="str">
        <f>IF(H15="","",H15*P15*W$15)</f>
        <v/>
      </c>
      <c r="AE15" s="574"/>
      <c r="AF15" s="574"/>
      <c r="AG15" s="574"/>
      <c r="AH15" s="575"/>
      <c r="AI15" s="464" t="s">
        <v>228</v>
      </c>
      <c r="AJ15" s="465"/>
      <c r="AM15" s="56">
        <v>10</v>
      </c>
      <c r="AN15" s="57" t="s">
        <v>553</v>
      </c>
      <c r="AO15" s="58">
        <v>4.26E-4</v>
      </c>
    </row>
    <row r="16" spans="2:45" ht="13.5" customHeight="1">
      <c r="B16" s="453"/>
      <c r="C16" s="454"/>
      <c r="D16" s="565"/>
      <c r="E16" s="566"/>
      <c r="F16" s="566"/>
      <c r="G16" s="566"/>
      <c r="H16" s="205"/>
      <c r="I16" s="205"/>
      <c r="J16" s="205"/>
      <c r="K16" s="205"/>
      <c r="L16" s="205"/>
      <c r="M16" s="466"/>
      <c r="N16" s="306"/>
      <c r="O16" s="306"/>
      <c r="P16" s="510"/>
      <c r="Q16" s="510"/>
      <c r="R16" s="511"/>
      <c r="S16" s="542"/>
      <c r="T16" s="543"/>
      <c r="U16" s="543"/>
      <c r="V16" s="544"/>
      <c r="W16" s="305"/>
      <c r="X16" s="306"/>
      <c r="Y16" s="306"/>
      <c r="Z16" s="460"/>
      <c r="AA16" s="466"/>
      <c r="AB16" s="306"/>
      <c r="AC16" s="467"/>
      <c r="AD16" s="497"/>
      <c r="AE16" s="498"/>
      <c r="AF16" s="498"/>
      <c r="AG16" s="498"/>
      <c r="AH16" s="499"/>
      <c r="AI16" s="466"/>
      <c r="AJ16" s="467"/>
      <c r="AM16" s="56">
        <v>11</v>
      </c>
      <c r="AN16" s="57" t="s">
        <v>554</v>
      </c>
      <c r="AO16" s="58">
        <v>0</v>
      </c>
    </row>
    <row r="17" spans="2:42" ht="13.5" customHeight="1">
      <c r="B17" s="453"/>
      <c r="C17" s="454"/>
      <c r="D17" s="576" t="s">
        <v>58</v>
      </c>
      <c r="E17" s="577"/>
      <c r="F17" s="577"/>
      <c r="G17" s="577"/>
      <c r="H17" s="507"/>
      <c r="I17" s="507"/>
      <c r="J17" s="507"/>
      <c r="K17" s="507"/>
      <c r="L17" s="507"/>
      <c r="M17" s="495" t="s">
        <v>228</v>
      </c>
      <c r="N17" s="508"/>
      <c r="O17" s="508"/>
      <c r="P17" s="584">
        <f>'（別紙１）原油換算シート【計画用】'!P17</f>
        <v>38.9</v>
      </c>
      <c r="Q17" s="584"/>
      <c r="R17" s="585"/>
      <c r="S17" s="539" t="s">
        <v>360</v>
      </c>
      <c r="T17" s="540"/>
      <c r="U17" s="540"/>
      <c r="V17" s="541"/>
      <c r="W17" s="305"/>
      <c r="X17" s="306"/>
      <c r="Y17" s="306"/>
      <c r="Z17" s="460"/>
      <c r="AA17" s="466"/>
      <c r="AB17" s="306"/>
      <c r="AC17" s="467"/>
      <c r="AD17" s="497" t="str">
        <f>IF(H17="","",H17*P17*W$15)</f>
        <v/>
      </c>
      <c r="AE17" s="498"/>
      <c r="AF17" s="498"/>
      <c r="AG17" s="498"/>
      <c r="AH17" s="499"/>
      <c r="AI17" s="495" t="s">
        <v>228</v>
      </c>
      <c r="AJ17" s="496"/>
      <c r="AM17" s="56">
        <v>12</v>
      </c>
      <c r="AN17" s="57" t="s">
        <v>555</v>
      </c>
      <c r="AO17" s="58">
        <v>0</v>
      </c>
    </row>
    <row r="18" spans="2:42" ht="13.5" customHeight="1">
      <c r="B18" s="453"/>
      <c r="C18" s="454"/>
      <c r="D18" s="576"/>
      <c r="E18" s="577"/>
      <c r="F18" s="577"/>
      <c r="G18" s="577"/>
      <c r="H18" s="507"/>
      <c r="I18" s="507"/>
      <c r="J18" s="507"/>
      <c r="K18" s="507"/>
      <c r="L18" s="507"/>
      <c r="M18" s="495"/>
      <c r="N18" s="508"/>
      <c r="O18" s="508"/>
      <c r="P18" s="510"/>
      <c r="Q18" s="510"/>
      <c r="R18" s="511"/>
      <c r="S18" s="542"/>
      <c r="T18" s="543"/>
      <c r="U18" s="543"/>
      <c r="V18" s="544"/>
      <c r="W18" s="305"/>
      <c r="X18" s="306"/>
      <c r="Y18" s="306"/>
      <c r="Z18" s="460"/>
      <c r="AA18" s="466"/>
      <c r="AB18" s="306"/>
      <c r="AC18" s="467"/>
      <c r="AD18" s="497"/>
      <c r="AE18" s="498"/>
      <c r="AF18" s="498"/>
      <c r="AG18" s="498"/>
      <c r="AH18" s="499"/>
      <c r="AI18" s="495"/>
      <c r="AJ18" s="496"/>
      <c r="AM18" s="56">
        <v>13</v>
      </c>
      <c r="AN18" s="57" t="s">
        <v>556</v>
      </c>
      <c r="AO18" s="58">
        <v>2.0000000000000001E-4</v>
      </c>
    </row>
    <row r="19" spans="2:42" ht="13.5" customHeight="1">
      <c r="B19" s="453"/>
      <c r="C19" s="454"/>
      <c r="D19" s="576" t="s">
        <v>59</v>
      </c>
      <c r="E19" s="577"/>
      <c r="F19" s="577"/>
      <c r="G19" s="577"/>
      <c r="H19" s="507"/>
      <c r="I19" s="507"/>
      <c r="J19" s="507"/>
      <c r="K19" s="507"/>
      <c r="L19" s="507"/>
      <c r="M19" s="495" t="s">
        <v>228</v>
      </c>
      <c r="N19" s="508"/>
      <c r="O19" s="508"/>
      <c r="P19" s="584">
        <f>'（別紙１）原油換算シート【計画用】'!P19</f>
        <v>41.8</v>
      </c>
      <c r="Q19" s="584"/>
      <c r="R19" s="585"/>
      <c r="S19" s="539" t="s">
        <v>360</v>
      </c>
      <c r="T19" s="540"/>
      <c r="U19" s="540"/>
      <c r="V19" s="541"/>
      <c r="W19" s="305"/>
      <c r="X19" s="306"/>
      <c r="Y19" s="306"/>
      <c r="Z19" s="460"/>
      <c r="AA19" s="466"/>
      <c r="AB19" s="306"/>
      <c r="AC19" s="467"/>
      <c r="AD19" s="497" t="str">
        <f>IF(H19="","",H19*P19*W$15)</f>
        <v/>
      </c>
      <c r="AE19" s="498"/>
      <c r="AF19" s="498"/>
      <c r="AG19" s="498"/>
      <c r="AH19" s="499"/>
      <c r="AI19" s="495" t="s">
        <v>228</v>
      </c>
      <c r="AJ19" s="496"/>
      <c r="AM19" s="56">
        <v>14</v>
      </c>
      <c r="AN19" s="57" t="s">
        <v>557</v>
      </c>
      <c r="AO19" s="58">
        <v>2.2000000000000001E-4</v>
      </c>
    </row>
    <row r="20" spans="2:42" ht="13.5" customHeight="1">
      <c r="B20" s="453"/>
      <c r="C20" s="454"/>
      <c r="D20" s="576"/>
      <c r="E20" s="577"/>
      <c r="F20" s="577"/>
      <c r="G20" s="577"/>
      <c r="H20" s="507"/>
      <c r="I20" s="507"/>
      <c r="J20" s="507"/>
      <c r="K20" s="507"/>
      <c r="L20" s="507"/>
      <c r="M20" s="495"/>
      <c r="N20" s="508"/>
      <c r="O20" s="508"/>
      <c r="P20" s="510"/>
      <c r="Q20" s="510"/>
      <c r="R20" s="511"/>
      <c r="S20" s="542"/>
      <c r="T20" s="543"/>
      <c r="U20" s="543"/>
      <c r="V20" s="544"/>
      <c r="W20" s="305"/>
      <c r="X20" s="306"/>
      <c r="Y20" s="306"/>
      <c r="Z20" s="460"/>
      <c r="AA20" s="466"/>
      <c r="AB20" s="306"/>
      <c r="AC20" s="467"/>
      <c r="AD20" s="497"/>
      <c r="AE20" s="498"/>
      <c r="AF20" s="498"/>
      <c r="AG20" s="498"/>
      <c r="AH20" s="499"/>
      <c r="AI20" s="495"/>
      <c r="AJ20" s="496"/>
      <c r="AM20" s="56">
        <v>15</v>
      </c>
      <c r="AN20" s="57" t="s">
        <v>558</v>
      </c>
      <c r="AO20" s="58">
        <v>2.9999999999999997E-4</v>
      </c>
    </row>
    <row r="21" spans="2:42" ht="13.5" customHeight="1">
      <c r="B21" s="453"/>
      <c r="C21" s="454"/>
      <c r="D21" s="576" t="s">
        <v>60</v>
      </c>
      <c r="E21" s="577"/>
      <c r="F21" s="577"/>
      <c r="G21" s="577"/>
      <c r="H21" s="507"/>
      <c r="I21" s="507"/>
      <c r="J21" s="507"/>
      <c r="K21" s="507"/>
      <c r="L21" s="507"/>
      <c r="M21" s="495" t="s">
        <v>228</v>
      </c>
      <c r="N21" s="508"/>
      <c r="O21" s="508"/>
      <c r="P21" s="584">
        <f>'（別紙１）原油換算シート【計画用】'!P21</f>
        <v>41.8</v>
      </c>
      <c r="Q21" s="584"/>
      <c r="R21" s="585"/>
      <c r="S21" s="539" t="s">
        <v>360</v>
      </c>
      <c r="T21" s="540"/>
      <c r="U21" s="540"/>
      <c r="V21" s="541"/>
      <c r="W21" s="305"/>
      <c r="X21" s="306"/>
      <c r="Y21" s="306"/>
      <c r="Z21" s="460"/>
      <c r="AA21" s="466"/>
      <c r="AB21" s="306"/>
      <c r="AC21" s="467"/>
      <c r="AD21" s="497" t="str">
        <f>IF(H21="","",H21*P21*W$15)</f>
        <v/>
      </c>
      <c r="AE21" s="498"/>
      <c r="AF21" s="498"/>
      <c r="AG21" s="498"/>
      <c r="AH21" s="499"/>
      <c r="AI21" s="495" t="s">
        <v>228</v>
      </c>
      <c r="AJ21" s="496"/>
      <c r="AM21" s="56">
        <v>16</v>
      </c>
      <c r="AN21" s="57" t="s">
        <v>559</v>
      </c>
      <c r="AO21" s="58">
        <v>3.4899999999999997E-4</v>
      </c>
    </row>
    <row r="22" spans="2:42" ht="13.5" customHeight="1">
      <c r="B22" s="453"/>
      <c r="C22" s="454"/>
      <c r="D22" s="576"/>
      <c r="E22" s="577"/>
      <c r="F22" s="577"/>
      <c r="G22" s="577"/>
      <c r="H22" s="507"/>
      <c r="I22" s="507"/>
      <c r="J22" s="507"/>
      <c r="K22" s="507"/>
      <c r="L22" s="507"/>
      <c r="M22" s="495"/>
      <c r="N22" s="508"/>
      <c r="O22" s="508"/>
      <c r="P22" s="510"/>
      <c r="Q22" s="510"/>
      <c r="R22" s="511"/>
      <c r="S22" s="542"/>
      <c r="T22" s="543"/>
      <c r="U22" s="543"/>
      <c r="V22" s="544"/>
      <c r="W22" s="305"/>
      <c r="X22" s="306"/>
      <c r="Y22" s="306"/>
      <c r="Z22" s="460"/>
      <c r="AA22" s="466"/>
      <c r="AB22" s="306"/>
      <c r="AC22" s="467"/>
      <c r="AD22" s="497"/>
      <c r="AE22" s="498"/>
      <c r="AF22" s="498"/>
      <c r="AG22" s="498"/>
      <c r="AH22" s="499"/>
      <c r="AI22" s="495"/>
      <c r="AJ22" s="496"/>
      <c r="AM22" s="56">
        <v>17</v>
      </c>
      <c r="AN22" s="57" t="s">
        <v>560</v>
      </c>
      <c r="AO22" s="58">
        <v>3.6999999999999999E-4</v>
      </c>
    </row>
    <row r="23" spans="2:42" ht="13.5" customHeight="1">
      <c r="B23" s="453"/>
      <c r="C23" s="454"/>
      <c r="D23" s="570" t="s">
        <v>379</v>
      </c>
      <c r="E23" s="571"/>
      <c r="F23" s="571"/>
      <c r="G23" s="571"/>
      <c r="H23" s="507"/>
      <c r="I23" s="507"/>
      <c r="J23" s="507"/>
      <c r="K23" s="507"/>
      <c r="L23" s="507"/>
      <c r="M23" s="495" t="s">
        <v>229</v>
      </c>
      <c r="N23" s="508"/>
      <c r="O23" s="508"/>
      <c r="P23" s="584">
        <f>'（別紙１）原油換算シート【計画用】'!P23</f>
        <v>50.1</v>
      </c>
      <c r="Q23" s="584"/>
      <c r="R23" s="585"/>
      <c r="S23" s="542" t="s">
        <v>361</v>
      </c>
      <c r="T23" s="543"/>
      <c r="U23" s="543"/>
      <c r="V23" s="544"/>
      <c r="W23" s="305"/>
      <c r="X23" s="306"/>
      <c r="Y23" s="306"/>
      <c r="Z23" s="460"/>
      <c r="AA23" s="466"/>
      <c r="AB23" s="306"/>
      <c r="AC23" s="467"/>
      <c r="AD23" s="497" t="str">
        <f>IF(H23="","",H23*P23*W$15)</f>
        <v/>
      </c>
      <c r="AE23" s="498"/>
      <c r="AF23" s="498"/>
      <c r="AG23" s="498"/>
      <c r="AH23" s="499"/>
      <c r="AI23" s="495" t="s">
        <v>228</v>
      </c>
      <c r="AJ23" s="496"/>
      <c r="AM23" s="56">
        <v>18</v>
      </c>
      <c r="AN23" s="57" t="s">
        <v>561</v>
      </c>
      <c r="AO23" s="58">
        <v>4.0000000000000002E-4</v>
      </c>
    </row>
    <row r="24" spans="2:42" ht="13.5" customHeight="1">
      <c r="B24" s="453"/>
      <c r="C24" s="454"/>
      <c r="D24" s="570"/>
      <c r="E24" s="571"/>
      <c r="F24" s="571"/>
      <c r="G24" s="571"/>
      <c r="H24" s="507"/>
      <c r="I24" s="507"/>
      <c r="J24" s="507"/>
      <c r="K24" s="507"/>
      <c r="L24" s="507"/>
      <c r="M24" s="495"/>
      <c r="N24" s="508"/>
      <c r="O24" s="508"/>
      <c r="P24" s="510"/>
      <c r="Q24" s="510"/>
      <c r="R24" s="511"/>
      <c r="S24" s="542"/>
      <c r="T24" s="543"/>
      <c r="U24" s="543"/>
      <c r="V24" s="544"/>
      <c r="W24" s="305"/>
      <c r="X24" s="306"/>
      <c r="Y24" s="306"/>
      <c r="Z24" s="460"/>
      <c r="AA24" s="466"/>
      <c r="AB24" s="306"/>
      <c r="AC24" s="467"/>
      <c r="AD24" s="497"/>
      <c r="AE24" s="498"/>
      <c r="AF24" s="498"/>
      <c r="AG24" s="498"/>
      <c r="AH24" s="499"/>
      <c r="AI24" s="495"/>
      <c r="AJ24" s="496"/>
      <c r="AM24" s="56">
        <v>19</v>
      </c>
      <c r="AN24" s="57" t="s">
        <v>562</v>
      </c>
      <c r="AO24" s="58">
        <v>3.6699999999999998E-4</v>
      </c>
    </row>
    <row r="25" spans="2:42" ht="13.5" customHeight="1">
      <c r="B25" s="453"/>
      <c r="C25" s="454"/>
      <c r="D25" s="568" t="s">
        <v>385</v>
      </c>
      <c r="E25" s="569"/>
      <c r="F25" s="569"/>
      <c r="G25" s="569"/>
      <c r="H25" s="507"/>
      <c r="I25" s="507"/>
      <c r="J25" s="507"/>
      <c r="K25" s="507"/>
      <c r="L25" s="507"/>
      <c r="M25" s="495" t="s">
        <v>344</v>
      </c>
      <c r="N25" s="508"/>
      <c r="O25" s="508"/>
      <c r="P25" s="584">
        <f>'（別紙１）原油換算シート【計画用】'!P25</f>
        <v>45</v>
      </c>
      <c r="Q25" s="584"/>
      <c r="R25" s="585"/>
      <c r="S25" s="542" t="s">
        <v>362</v>
      </c>
      <c r="T25" s="543"/>
      <c r="U25" s="543"/>
      <c r="V25" s="544"/>
      <c r="W25" s="305"/>
      <c r="X25" s="306"/>
      <c r="Y25" s="306"/>
      <c r="Z25" s="460"/>
      <c r="AA25" s="466"/>
      <c r="AB25" s="306"/>
      <c r="AC25" s="467"/>
      <c r="AD25" s="497" t="str">
        <f>IF(H25="","",H25*P25*W$15)</f>
        <v/>
      </c>
      <c r="AE25" s="498"/>
      <c r="AF25" s="498"/>
      <c r="AG25" s="498"/>
      <c r="AH25" s="499"/>
      <c r="AI25" s="495" t="s">
        <v>228</v>
      </c>
      <c r="AJ25" s="496"/>
      <c r="AM25" s="56">
        <v>20</v>
      </c>
      <c r="AN25" s="57" t="s">
        <v>563</v>
      </c>
      <c r="AO25" s="58">
        <v>3.6200000000000002E-4</v>
      </c>
    </row>
    <row r="26" spans="2:42" ht="13.5" customHeight="1">
      <c r="B26" s="453"/>
      <c r="C26" s="454"/>
      <c r="D26" s="568"/>
      <c r="E26" s="569"/>
      <c r="F26" s="569"/>
      <c r="G26" s="569"/>
      <c r="H26" s="507"/>
      <c r="I26" s="507"/>
      <c r="J26" s="507"/>
      <c r="K26" s="507"/>
      <c r="L26" s="507"/>
      <c r="M26" s="495"/>
      <c r="N26" s="508"/>
      <c r="O26" s="508"/>
      <c r="P26" s="510"/>
      <c r="Q26" s="510"/>
      <c r="R26" s="511"/>
      <c r="S26" s="542"/>
      <c r="T26" s="543"/>
      <c r="U26" s="543"/>
      <c r="V26" s="544"/>
      <c r="W26" s="305"/>
      <c r="X26" s="306"/>
      <c r="Y26" s="306"/>
      <c r="Z26" s="460"/>
      <c r="AA26" s="466"/>
      <c r="AB26" s="306"/>
      <c r="AC26" s="467"/>
      <c r="AD26" s="497"/>
      <c r="AE26" s="498"/>
      <c r="AF26" s="498"/>
      <c r="AG26" s="498"/>
      <c r="AH26" s="499"/>
      <c r="AI26" s="495"/>
      <c r="AJ26" s="496"/>
      <c r="AM26" s="56">
        <v>21</v>
      </c>
      <c r="AN26" s="57" t="s">
        <v>564</v>
      </c>
      <c r="AO26" s="58">
        <v>0</v>
      </c>
    </row>
    <row r="27" spans="2:42" ht="18.75" customHeight="1">
      <c r="B27" s="453"/>
      <c r="C27" s="454"/>
      <c r="D27" s="470" t="s">
        <v>503</v>
      </c>
      <c r="E27" s="471"/>
      <c r="F27" s="968" t="s">
        <v>504</v>
      </c>
      <c r="G27" s="969"/>
      <c r="H27" s="478"/>
      <c r="I27" s="479"/>
      <c r="J27" s="479"/>
      <c r="K27" s="479"/>
      <c r="L27" s="480"/>
      <c r="M27" s="50" t="s">
        <v>363</v>
      </c>
      <c r="N27" s="51"/>
      <c r="O27" s="52"/>
      <c r="P27" s="436">
        <f>'（別紙１）原油換算シート【計画用】'!P27</f>
        <v>8.64</v>
      </c>
      <c r="Q27" s="437"/>
      <c r="R27" s="438"/>
      <c r="S27" s="481" t="s">
        <v>505</v>
      </c>
      <c r="T27" s="482"/>
      <c r="U27" s="482"/>
      <c r="V27" s="483"/>
      <c r="W27" s="305"/>
      <c r="X27" s="306"/>
      <c r="Y27" s="306"/>
      <c r="Z27" s="460"/>
      <c r="AA27" s="466"/>
      <c r="AB27" s="306"/>
      <c r="AC27" s="467"/>
      <c r="AD27" s="497" t="str">
        <f>IF(H27="","",H27*P27*W$15)</f>
        <v/>
      </c>
      <c r="AE27" s="498"/>
      <c r="AF27" s="498"/>
      <c r="AG27" s="498"/>
      <c r="AH27" s="499"/>
      <c r="AI27" s="495" t="s">
        <v>228</v>
      </c>
      <c r="AJ27" s="496"/>
      <c r="AM27" s="56">
        <v>22</v>
      </c>
      <c r="AN27" s="57" t="s">
        <v>565</v>
      </c>
      <c r="AO27" s="58">
        <v>4.1800000000000002E-4</v>
      </c>
    </row>
    <row r="28" spans="2:42" ht="11.25" customHeight="1">
      <c r="B28" s="453"/>
      <c r="C28" s="454"/>
      <c r="D28" s="472"/>
      <c r="E28" s="473"/>
      <c r="F28" s="484">
        <f>'（別紙１）原油換算シート【1年目報告用】'!F28</f>
        <v>618</v>
      </c>
      <c r="G28" s="485"/>
      <c r="H28" s="594" t="str">
        <f>VLOOKUP(F28,AM:AO,2,FALSE)</f>
        <v>北海道電力(株)　メニューC(残差)</v>
      </c>
      <c r="I28" s="595"/>
      <c r="J28" s="595"/>
      <c r="K28" s="595"/>
      <c r="L28" s="595"/>
      <c r="M28" s="595"/>
      <c r="N28" s="595"/>
      <c r="O28" s="595"/>
      <c r="P28" s="595"/>
      <c r="Q28" s="595"/>
      <c r="R28" s="595"/>
      <c r="S28" s="596">
        <f>VLOOKUP(F28,AM:AO,3,FALSE)*1000</f>
        <v>0.54100000000000004</v>
      </c>
      <c r="T28" s="596"/>
      <c r="U28" s="596"/>
      <c r="V28" s="597"/>
      <c r="W28" s="305"/>
      <c r="X28" s="306"/>
      <c r="Y28" s="306"/>
      <c r="Z28" s="460"/>
      <c r="AA28" s="466"/>
      <c r="AB28" s="306"/>
      <c r="AC28" s="467"/>
      <c r="AD28" s="497"/>
      <c r="AE28" s="498"/>
      <c r="AF28" s="498"/>
      <c r="AG28" s="498"/>
      <c r="AH28" s="499"/>
      <c r="AI28" s="495"/>
      <c r="AJ28" s="496"/>
      <c r="AM28" s="56">
        <v>23</v>
      </c>
      <c r="AN28" s="57" t="s">
        <v>566</v>
      </c>
      <c r="AO28" s="58">
        <v>4.28E-4</v>
      </c>
      <c r="AP28" s="60"/>
    </row>
    <row r="29" spans="2:42" ht="18.75" customHeight="1">
      <c r="B29" s="453"/>
      <c r="C29" s="454"/>
      <c r="D29" s="472"/>
      <c r="E29" s="473"/>
      <c r="F29" s="968" t="s">
        <v>504</v>
      </c>
      <c r="G29" s="969"/>
      <c r="H29" s="478"/>
      <c r="I29" s="479"/>
      <c r="J29" s="479"/>
      <c r="K29" s="479"/>
      <c r="L29" s="480"/>
      <c r="M29" s="50" t="s">
        <v>363</v>
      </c>
      <c r="N29" s="51"/>
      <c r="O29" s="52"/>
      <c r="P29" s="436">
        <f>'（別紙１）原油換算シート【計画用】'!P29</f>
        <v>8.64</v>
      </c>
      <c r="Q29" s="437"/>
      <c r="R29" s="438"/>
      <c r="S29" s="481" t="s">
        <v>505</v>
      </c>
      <c r="T29" s="482"/>
      <c r="U29" s="482"/>
      <c r="V29" s="483"/>
      <c r="W29" s="305"/>
      <c r="X29" s="306"/>
      <c r="Y29" s="306"/>
      <c r="Z29" s="460"/>
      <c r="AA29" s="466"/>
      <c r="AB29" s="306"/>
      <c r="AC29" s="467"/>
      <c r="AD29" s="497" t="str">
        <f>IF(H29="","",H29*P29*W$15)</f>
        <v/>
      </c>
      <c r="AE29" s="498"/>
      <c r="AF29" s="498"/>
      <c r="AG29" s="498"/>
      <c r="AH29" s="499"/>
      <c r="AI29" s="495" t="s">
        <v>228</v>
      </c>
      <c r="AJ29" s="496"/>
      <c r="AM29" s="56">
        <v>24</v>
      </c>
      <c r="AN29" s="57" t="s">
        <v>567</v>
      </c>
      <c r="AO29" s="58">
        <v>0</v>
      </c>
    </row>
    <row r="30" spans="2:42" ht="11.25" customHeight="1">
      <c r="B30" s="453"/>
      <c r="C30" s="454"/>
      <c r="D30" s="472"/>
      <c r="E30" s="473"/>
      <c r="F30" s="484">
        <f>'（別紙１）原油換算シート【1年目報告用】'!F30</f>
        <v>128</v>
      </c>
      <c r="G30" s="485"/>
      <c r="H30" s="594" t="str">
        <f>VLOOKUP(F30,AM:AO,2,FALSE)</f>
        <v>北海道瓦斯(株)　メニューB(残差)</v>
      </c>
      <c r="I30" s="595"/>
      <c r="J30" s="595"/>
      <c r="K30" s="595"/>
      <c r="L30" s="595"/>
      <c r="M30" s="595"/>
      <c r="N30" s="595"/>
      <c r="O30" s="595"/>
      <c r="P30" s="595"/>
      <c r="Q30" s="595"/>
      <c r="R30" s="595"/>
      <c r="S30" s="596">
        <f>VLOOKUP(F30,AM:AO,3,FALSE)*1000</f>
        <v>0.47399999999999998</v>
      </c>
      <c r="T30" s="596"/>
      <c r="U30" s="596"/>
      <c r="V30" s="597"/>
      <c r="W30" s="305"/>
      <c r="X30" s="306"/>
      <c r="Y30" s="306"/>
      <c r="Z30" s="460"/>
      <c r="AA30" s="466"/>
      <c r="AB30" s="306"/>
      <c r="AC30" s="467"/>
      <c r="AD30" s="497"/>
      <c r="AE30" s="498"/>
      <c r="AF30" s="498"/>
      <c r="AG30" s="498"/>
      <c r="AH30" s="499"/>
      <c r="AI30" s="495"/>
      <c r="AJ30" s="496"/>
      <c r="AM30" s="56">
        <v>25</v>
      </c>
      <c r="AN30" s="57" t="s">
        <v>568</v>
      </c>
      <c r="AO30" s="58">
        <v>2.0000000000000001E-4</v>
      </c>
    </row>
    <row r="31" spans="2:42" ht="18.75" customHeight="1">
      <c r="B31" s="453"/>
      <c r="C31" s="454"/>
      <c r="D31" s="472"/>
      <c r="E31" s="473"/>
      <c r="F31" s="1403" t="s">
        <v>504</v>
      </c>
      <c r="G31" s="1404"/>
      <c r="H31" s="478"/>
      <c r="I31" s="479"/>
      <c r="J31" s="479"/>
      <c r="K31" s="479"/>
      <c r="L31" s="480"/>
      <c r="M31" s="50" t="s">
        <v>363</v>
      </c>
      <c r="N31" s="51"/>
      <c r="O31" s="52"/>
      <c r="P31" s="436">
        <f>'（別紙１）原油換算シート【計画用】'!P31</f>
        <v>8.64</v>
      </c>
      <c r="Q31" s="437"/>
      <c r="R31" s="438"/>
      <c r="S31" s="481" t="s">
        <v>505</v>
      </c>
      <c r="T31" s="482"/>
      <c r="U31" s="482"/>
      <c r="V31" s="483"/>
      <c r="W31" s="305"/>
      <c r="X31" s="306"/>
      <c r="Y31" s="306"/>
      <c r="Z31" s="460"/>
      <c r="AA31" s="466"/>
      <c r="AB31" s="306"/>
      <c r="AC31" s="467"/>
      <c r="AD31" s="497" t="str">
        <f>IF(H31="","",H31*P31*W$15)</f>
        <v/>
      </c>
      <c r="AE31" s="498"/>
      <c r="AF31" s="498"/>
      <c r="AG31" s="498"/>
      <c r="AH31" s="499"/>
      <c r="AI31" s="495" t="s">
        <v>228</v>
      </c>
      <c r="AJ31" s="496"/>
      <c r="AM31" s="56">
        <v>26</v>
      </c>
      <c r="AN31" s="57" t="s">
        <v>569</v>
      </c>
      <c r="AO31" s="58">
        <v>4.7600000000000002E-4</v>
      </c>
    </row>
    <row r="32" spans="2:42" ht="11.25" customHeight="1">
      <c r="B32" s="453"/>
      <c r="C32" s="454"/>
      <c r="D32" s="474"/>
      <c r="E32" s="475"/>
      <c r="F32" s="484">
        <f>'（別紙１）原油換算シート【1年目報告用】'!F32</f>
        <v>1241</v>
      </c>
      <c r="G32" s="485"/>
      <c r="H32" s="594" t="str">
        <f>VLOOKUP(F32,AM:AO,2,FALSE)</f>
        <v>北海道電力ネットワーク(株)　</v>
      </c>
      <c r="I32" s="595"/>
      <c r="J32" s="595"/>
      <c r="K32" s="595"/>
      <c r="L32" s="595"/>
      <c r="M32" s="595"/>
      <c r="N32" s="595"/>
      <c r="O32" s="595"/>
      <c r="P32" s="595"/>
      <c r="Q32" s="595"/>
      <c r="R32" s="595"/>
      <c r="S32" s="596">
        <f>VLOOKUP(F32,AM:AO,3,FALSE)*1000</f>
        <v>0.438</v>
      </c>
      <c r="T32" s="596"/>
      <c r="U32" s="596"/>
      <c r="V32" s="597"/>
      <c r="W32" s="305"/>
      <c r="X32" s="306"/>
      <c r="Y32" s="306"/>
      <c r="Z32" s="460"/>
      <c r="AA32" s="466"/>
      <c r="AB32" s="306"/>
      <c r="AC32" s="467"/>
      <c r="AD32" s="603"/>
      <c r="AE32" s="604"/>
      <c r="AF32" s="604"/>
      <c r="AG32" s="604"/>
      <c r="AH32" s="605"/>
      <c r="AI32" s="495"/>
      <c r="AJ32" s="496"/>
      <c r="AM32" s="56">
        <v>27</v>
      </c>
      <c r="AN32" s="57" t="s">
        <v>570</v>
      </c>
      <c r="AO32" s="58">
        <v>5.1599999999999997E-4</v>
      </c>
    </row>
    <row r="33" spans="2:63" s="48" customFormat="1" ht="14.25" customHeight="1">
      <c r="B33" s="453"/>
      <c r="C33" s="454"/>
      <c r="D33" s="606" t="s">
        <v>506</v>
      </c>
      <c r="E33" s="607"/>
      <c r="F33" s="607"/>
      <c r="G33" s="608"/>
      <c r="H33" s="478"/>
      <c r="I33" s="479"/>
      <c r="J33" s="479"/>
      <c r="K33" s="479"/>
      <c r="L33" s="480"/>
      <c r="M33" s="558" t="s">
        <v>363</v>
      </c>
      <c r="N33" s="559"/>
      <c r="O33" s="560"/>
      <c r="P33" s="561">
        <f>'（別紙１）原油換算シート【計画用】'!P33</f>
        <v>3.6</v>
      </c>
      <c r="Q33" s="561"/>
      <c r="R33" s="562"/>
      <c r="S33" s="448" t="s">
        <v>505</v>
      </c>
      <c r="T33" s="449"/>
      <c r="U33" s="449"/>
      <c r="V33" s="450"/>
      <c r="W33" s="305"/>
      <c r="X33" s="306"/>
      <c r="Y33" s="306"/>
      <c r="Z33" s="460"/>
      <c r="AA33" s="466"/>
      <c r="AB33" s="306"/>
      <c r="AC33" s="467"/>
      <c r="AD33" s="497" t="str">
        <f>IF(H33="","",H33*P33*W$15)</f>
        <v/>
      </c>
      <c r="AE33" s="498"/>
      <c r="AF33" s="498"/>
      <c r="AG33" s="498"/>
      <c r="AH33" s="499"/>
      <c r="AI33" s="495" t="s">
        <v>228</v>
      </c>
      <c r="AJ33" s="496"/>
      <c r="AM33" s="56">
        <v>28</v>
      </c>
      <c r="AN33" s="57" t="s">
        <v>571</v>
      </c>
      <c r="AO33" s="58">
        <v>0</v>
      </c>
      <c r="AP33" s="76"/>
      <c r="AQ33" s="76"/>
    </row>
    <row r="34" spans="2:63" s="48" customFormat="1">
      <c r="B34" s="453"/>
      <c r="C34" s="454"/>
      <c r="D34" s="609"/>
      <c r="E34" s="610"/>
      <c r="F34" s="610"/>
      <c r="G34" s="611"/>
      <c r="H34" s="486"/>
      <c r="I34" s="487"/>
      <c r="J34" s="487"/>
      <c r="K34" s="487"/>
      <c r="L34" s="488"/>
      <c r="M34" s="558"/>
      <c r="N34" s="559"/>
      <c r="O34" s="560"/>
      <c r="P34" s="561"/>
      <c r="Q34" s="561"/>
      <c r="R34" s="562"/>
      <c r="S34" s="448"/>
      <c r="T34" s="449"/>
      <c r="U34" s="449"/>
      <c r="V34" s="450"/>
      <c r="W34" s="305"/>
      <c r="X34" s="306"/>
      <c r="Y34" s="306"/>
      <c r="Z34" s="460"/>
      <c r="AA34" s="466"/>
      <c r="AB34" s="306"/>
      <c r="AC34" s="467"/>
      <c r="AD34" s="497"/>
      <c r="AE34" s="498"/>
      <c r="AF34" s="498"/>
      <c r="AG34" s="498"/>
      <c r="AH34" s="499"/>
      <c r="AI34" s="495"/>
      <c r="AJ34" s="496"/>
      <c r="AM34" s="56">
        <v>29</v>
      </c>
      <c r="AN34" s="57" t="s">
        <v>572</v>
      </c>
      <c r="AO34" s="58">
        <v>4.3100000000000001E-4</v>
      </c>
      <c r="AP34" s="76"/>
      <c r="AQ34" s="76"/>
    </row>
    <row r="35" spans="2:63" s="48" customFormat="1" ht="21" customHeight="1">
      <c r="B35" s="453"/>
      <c r="C35" s="454"/>
      <c r="D35" s="598" t="s">
        <v>403</v>
      </c>
      <c r="E35" s="599"/>
      <c r="F35" s="599"/>
      <c r="G35" s="600"/>
      <c r="H35" s="478"/>
      <c r="I35" s="479"/>
      <c r="J35" s="479"/>
      <c r="K35" s="479"/>
      <c r="L35" s="480"/>
      <c r="M35" s="535" t="s">
        <v>365</v>
      </c>
      <c r="N35" s="536"/>
      <c r="O35" s="537"/>
      <c r="P35" s="436">
        <f>'（別紙１）原油換算シート【計画用】'!P35</f>
        <v>1.19</v>
      </c>
      <c r="Q35" s="437"/>
      <c r="R35" s="438"/>
      <c r="S35" s="439" t="s">
        <v>507</v>
      </c>
      <c r="T35" s="440"/>
      <c r="U35" s="440"/>
      <c r="V35" s="441"/>
      <c r="W35" s="305"/>
      <c r="X35" s="306"/>
      <c r="Y35" s="306"/>
      <c r="Z35" s="460"/>
      <c r="AA35" s="466"/>
      <c r="AB35" s="306"/>
      <c r="AC35" s="467"/>
      <c r="AD35" s="489" t="str">
        <f>IF(H35="","",H35*P35*W$15)</f>
        <v/>
      </c>
      <c r="AE35" s="490"/>
      <c r="AF35" s="490"/>
      <c r="AG35" s="490"/>
      <c r="AH35" s="491"/>
      <c r="AI35" s="495" t="s">
        <v>228</v>
      </c>
      <c r="AJ35" s="496"/>
      <c r="AM35" s="56">
        <v>30</v>
      </c>
      <c r="AN35" s="57" t="s">
        <v>573</v>
      </c>
      <c r="AO35" s="58">
        <v>5.0600000000000005E-4</v>
      </c>
      <c r="AP35" s="76"/>
      <c r="AQ35" s="76"/>
    </row>
    <row r="36" spans="2:63" s="48" customFormat="1" ht="14.25" thickBot="1">
      <c r="B36" s="455"/>
      <c r="C36" s="456"/>
      <c r="D36" s="578" t="str">
        <f>'（別紙１）原油換算シート【1年目報告用】'!D36</f>
        <v>（代替値）</v>
      </c>
      <c r="E36" s="579"/>
      <c r="F36" s="579"/>
      <c r="G36" s="580"/>
      <c r="H36" s="1405" t="str">
        <f>D36</f>
        <v>（代替値）</v>
      </c>
      <c r="I36" s="1406"/>
      <c r="J36" s="1406"/>
      <c r="K36" s="1406"/>
      <c r="L36" s="1406"/>
      <c r="M36" s="1406"/>
      <c r="N36" s="1406"/>
      <c r="O36" s="1406"/>
      <c r="P36" s="1406"/>
      <c r="Q36" s="1406"/>
      <c r="R36" s="1406"/>
      <c r="S36" s="442">
        <f>VLOOKUP(D36,AQ2:AS5,2,FALSE)</f>
        <v>5.3199999999999997E-2</v>
      </c>
      <c r="T36" s="442"/>
      <c r="U36" s="442"/>
      <c r="V36" s="443"/>
      <c r="W36" s="461"/>
      <c r="X36" s="462"/>
      <c r="Y36" s="462"/>
      <c r="Z36" s="463"/>
      <c r="AA36" s="468"/>
      <c r="AB36" s="462"/>
      <c r="AC36" s="469"/>
      <c r="AD36" s="492"/>
      <c r="AE36" s="493"/>
      <c r="AF36" s="493"/>
      <c r="AG36" s="493"/>
      <c r="AH36" s="494"/>
      <c r="AI36" s="495"/>
      <c r="AJ36" s="496"/>
      <c r="AM36" s="56">
        <v>31</v>
      </c>
      <c r="AN36" s="57" t="s">
        <v>574</v>
      </c>
      <c r="AO36" s="58">
        <v>0</v>
      </c>
      <c r="AP36" s="76"/>
      <c r="AQ36" s="76"/>
    </row>
    <row r="37" spans="2:63" ht="13.5" customHeight="1" thickBot="1">
      <c r="B37" s="531" t="s">
        <v>63</v>
      </c>
      <c r="C37" s="532"/>
      <c r="D37" s="545" t="s">
        <v>235</v>
      </c>
      <c r="E37" s="545"/>
      <c r="F37" s="545"/>
      <c r="G37" s="545"/>
      <c r="H37" s="546"/>
      <c r="I37" s="547"/>
      <c r="J37" s="547"/>
      <c r="K37" s="547"/>
      <c r="L37" s="547"/>
      <c r="M37" s="548" t="s">
        <v>228</v>
      </c>
      <c r="N37" s="549"/>
      <c r="O37" s="549"/>
      <c r="P37" s="550">
        <f>'（別紙１）原油換算シート【計画用】'!P37</f>
        <v>33.4</v>
      </c>
      <c r="Q37" s="550"/>
      <c r="R37" s="551"/>
      <c r="S37" s="552" t="s">
        <v>360</v>
      </c>
      <c r="T37" s="553"/>
      <c r="U37" s="553"/>
      <c r="V37" s="554"/>
      <c r="W37" s="457">
        <f>'（別紙１）原油換算シート【計画用】'!W37</f>
        <v>2.58E-2</v>
      </c>
      <c r="X37" s="458"/>
      <c r="Y37" s="458"/>
      <c r="Z37" s="458"/>
      <c r="AA37" s="514" t="s">
        <v>372</v>
      </c>
      <c r="AB37" s="515"/>
      <c r="AC37" s="515"/>
      <c r="AD37" s="489" t="str">
        <f>IF(H37="","",H37*P37*W$15)</f>
        <v/>
      </c>
      <c r="AE37" s="490"/>
      <c r="AF37" s="490"/>
      <c r="AG37" s="490"/>
      <c r="AH37" s="491"/>
      <c r="AI37" s="548" t="s">
        <v>387</v>
      </c>
      <c r="AJ37" s="557"/>
      <c r="AM37" s="56">
        <v>32</v>
      </c>
      <c r="AN37" s="57" t="s">
        <v>575</v>
      </c>
      <c r="AO37" s="58">
        <v>5.0299999999999997E-4</v>
      </c>
    </row>
    <row r="38" spans="2:63" ht="13.5" customHeight="1" thickBot="1">
      <c r="B38" s="533"/>
      <c r="C38" s="534"/>
      <c r="D38" s="538"/>
      <c r="E38" s="538"/>
      <c r="F38" s="538"/>
      <c r="G38" s="538"/>
      <c r="H38" s="506"/>
      <c r="I38" s="507"/>
      <c r="J38" s="507"/>
      <c r="K38" s="507"/>
      <c r="L38" s="507"/>
      <c r="M38" s="495"/>
      <c r="N38" s="508"/>
      <c r="O38" s="508"/>
      <c r="P38" s="510"/>
      <c r="Q38" s="510"/>
      <c r="R38" s="511"/>
      <c r="S38" s="555"/>
      <c r="T38" s="407"/>
      <c r="U38" s="407"/>
      <c r="V38" s="556"/>
      <c r="W38" s="305"/>
      <c r="X38" s="306"/>
      <c r="Y38" s="306"/>
      <c r="Z38" s="306"/>
      <c r="AA38" s="514"/>
      <c r="AB38" s="515"/>
      <c r="AC38" s="515"/>
      <c r="AD38" s="497"/>
      <c r="AE38" s="498"/>
      <c r="AF38" s="498"/>
      <c r="AG38" s="498"/>
      <c r="AH38" s="499"/>
      <c r="AI38" s="495"/>
      <c r="AJ38" s="496"/>
      <c r="AM38" s="56">
        <v>33</v>
      </c>
      <c r="AN38" s="57" t="s">
        <v>576</v>
      </c>
      <c r="AO38" s="58">
        <v>5.3399999999999997E-4</v>
      </c>
    </row>
    <row r="39" spans="2:63" ht="13.5" customHeight="1" thickBot="1">
      <c r="B39" s="533"/>
      <c r="C39" s="534"/>
      <c r="D39" s="538"/>
      <c r="E39" s="538"/>
      <c r="F39" s="538"/>
      <c r="G39" s="538"/>
      <c r="H39" s="506"/>
      <c r="I39" s="507"/>
      <c r="J39" s="507"/>
      <c r="K39" s="507"/>
      <c r="L39" s="507"/>
      <c r="M39" s="495"/>
      <c r="N39" s="508"/>
      <c r="O39" s="508"/>
      <c r="P39" s="510"/>
      <c r="Q39" s="510"/>
      <c r="R39" s="511"/>
      <c r="S39" s="555"/>
      <c r="T39" s="407"/>
      <c r="U39" s="407"/>
      <c r="V39" s="556"/>
      <c r="W39" s="305"/>
      <c r="X39" s="306"/>
      <c r="Y39" s="306"/>
      <c r="Z39" s="306"/>
      <c r="AA39" s="514"/>
      <c r="AB39" s="515"/>
      <c r="AC39" s="515"/>
      <c r="AD39" s="497"/>
      <c r="AE39" s="498"/>
      <c r="AF39" s="498"/>
      <c r="AG39" s="498"/>
      <c r="AH39" s="499"/>
      <c r="AI39" s="495"/>
      <c r="AJ39" s="496"/>
      <c r="AM39" s="56">
        <v>34</v>
      </c>
      <c r="AN39" s="57" t="s">
        <v>577</v>
      </c>
      <c r="AO39" s="58">
        <v>0</v>
      </c>
    </row>
    <row r="40" spans="2:63" ht="13.5" customHeight="1" thickBot="1">
      <c r="B40" s="533"/>
      <c r="C40" s="534"/>
      <c r="D40" s="538" t="s">
        <v>61</v>
      </c>
      <c r="E40" s="538"/>
      <c r="F40" s="538"/>
      <c r="G40" s="538"/>
      <c r="H40" s="506"/>
      <c r="I40" s="507"/>
      <c r="J40" s="507"/>
      <c r="K40" s="507"/>
      <c r="L40" s="507"/>
      <c r="M40" s="495" t="s">
        <v>228</v>
      </c>
      <c r="N40" s="508"/>
      <c r="O40" s="508"/>
      <c r="P40" s="510">
        <f>'（別紙１）原油換算シート【計画用】'!P40</f>
        <v>38</v>
      </c>
      <c r="Q40" s="510"/>
      <c r="R40" s="511"/>
      <c r="S40" s="525" t="s">
        <v>360</v>
      </c>
      <c r="T40" s="526"/>
      <c r="U40" s="526"/>
      <c r="V40" s="527"/>
      <c r="W40" s="305"/>
      <c r="X40" s="306"/>
      <c r="Y40" s="306"/>
      <c r="Z40" s="306"/>
      <c r="AA40" s="514"/>
      <c r="AB40" s="515"/>
      <c r="AC40" s="515"/>
      <c r="AD40" s="497" t="str">
        <f>IF(H40="","",H40*P40*W$15)</f>
        <v/>
      </c>
      <c r="AE40" s="498"/>
      <c r="AF40" s="498"/>
      <c r="AG40" s="498"/>
      <c r="AH40" s="499"/>
      <c r="AI40" s="495" t="s">
        <v>228</v>
      </c>
      <c r="AJ40" s="496"/>
      <c r="AM40" s="56">
        <v>35</v>
      </c>
      <c r="AN40" s="57" t="s">
        <v>578</v>
      </c>
      <c r="AO40" s="58">
        <v>4.1399999999999998E-4</v>
      </c>
    </row>
    <row r="41" spans="2:63" ht="13.5" customHeight="1" thickBot="1">
      <c r="B41" s="533"/>
      <c r="C41" s="534"/>
      <c r="D41" s="538"/>
      <c r="E41" s="538"/>
      <c r="F41" s="538"/>
      <c r="G41" s="538"/>
      <c r="H41" s="506"/>
      <c r="I41" s="507"/>
      <c r="J41" s="507"/>
      <c r="K41" s="507"/>
      <c r="L41" s="507"/>
      <c r="M41" s="495"/>
      <c r="N41" s="508"/>
      <c r="O41" s="508"/>
      <c r="P41" s="510"/>
      <c r="Q41" s="510"/>
      <c r="R41" s="511"/>
      <c r="S41" s="525"/>
      <c r="T41" s="526"/>
      <c r="U41" s="526"/>
      <c r="V41" s="527"/>
      <c r="W41" s="305"/>
      <c r="X41" s="306"/>
      <c r="Y41" s="306"/>
      <c r="Z41" s="306"/>
      <c r="AA41" s="514"/>
      <c r="AB41" s="515"/>
      <c r="AC41" s="515"/>
      <c r="AD41" s="497"/>
      <c r="AE41" s="498"/>
      <c r="AF41" s="498"/>
      <c r="AG41" s="498"/>
      <c r="AH41" s="499"/>
      <c r="AI41" s="495"/>
      <c r="AJ41" s="496"/>
      <c r="AM41" s="56">
        <v>36</v>
      </c>
      <c r="AN41" s="57" t="s">
        <v>579</v>
      </c>
      <c r="AO41" s="58">
        <v>4.4700000000000002E-4</v>
      </c>
    </row>
    <row r="42" spans="2:63" ht="13.5" customHeight="1" thickBot="1">
      <c r="B42" s="533"/>
      <c r="C42" s="534"/>
      <c r="D42" s="538" t="s">
        <v>62</v>
      </c>
      <c r="E42" s="538"/>
      <c r="F42" s="538"/>
      <c r="G42" s="538"/>
      <c r="H42" s="506"/>
      <c r="I42" s="507"/>
      <c r="J42" s="507"/>
      <c r="K42" s="507"/>
      <c r="L42" s="507"/>
      <c r="M42" s="495" t="s">
        <v>344</v>
      </c>
      <c r="N42" s="508"/>
      <c r="O42" s="508"/>
      <c r="P42" s="510">
        <f>'（別紙１）原油換算シート【計画用】'!P42</f>
        <v>38.4</v>
      </c>
      <c r="Q42" s="510"/>
      <c r="R42" s="511"/>
      <c r="S42" s="525" t="s">
        <v>362</v>
      </c>
      <c r="T42" s="526"/>
      <c r="U42" s="526"/>
      <c r="V42" s="527"/>
      <c r="W42" s="305"/>
      <c r="X42" s="306"/>
      <c r="Y42" s="306"/>
      <c r="Z42" s="306"/>
      <c r="AA42" s="514"/>
      <c r="AB42" s="515"/>
      <c r="AC42" s="515"/>
      <c r="AD42" s="497" t="str">
        <f>IF(H42="","",H42*P42*W$15)</f>
        <v/>
      </c>
      <c r="AE42" s="498"/>
      <c r="AF42" s="498"/>
      <c r="AG42" s="498"/>
      <c r="AH42" s="499"/>
      <c r="AI42" s="495" t="s">
        <v>228</v>
      </c>
      <c r="AJ42" s="496"/>
      <c r="AM42" s="56">
        <v>37</v>
      </c>
      <c r="AN42" s="57" t="s">
        <v>580</v>
      </c>
      <c r="AO42" s="58">
        <v>0</v>
      </c>
    </row>
    <row r="43" spans="2:63" ht="13.5" customHeight="1" thickBot="1">
      <c r="B43" s="533"/>
      <c r="C43" s="534"/>
      <c r="D43" s="538"/>
      <c r="E43" s="538"/>
      <c r="F43" s="538"/>
      <c r="G43" s="538"/>
      <c r="H43" s="506"/>
      <c r="I43" s="507"/>
      <c r="J43" s="507"/>
      <c r="K43" s="507"/>
      <c r="L43" s="507"/>
      <c r="M43" s="495"/>
      <c r="N43" s="508"/>
      <c r="O43" s="508"/>
      <c r="P43" s="510"/>
      <c r="Q43" s="510"/>
      <c r="R43" s="511"/>
      <c r="S43" s="525"/>
      <c r="T43" s="526"/>
      <c r="U43" s="526"/>
      <c r="V43" s="527"/>
      <c r="W43" s="305"/>
      <c r="X43" s="306"/>
      <c r="Y43" s="306"/>
      <c r="Z43" s="306"/>
      <c r="AA43" s="514"/>
      <c r="AB43" s="515"/>
      <c r="AC43" s="515"/>
      <c r="AD43" s="497"/>
      <c r="AE43" s="498"/>
      <c r="AF43" s="498"/>
      <c r="AG43" s="498"/>
      <c r="AH43" s="499"/>
      <c r="AI43" s="495"/>
      <c r="AJ43" s="496"/>
      <c r="AM43" s="56">
        <v>38</v>
      </c>
      <c r="AN43" s="57" t="s">
        <v>581</v>
      </c>
      <c r="AO43" s="58">
        <v>2.0000000000000001E-4</v>
      </c>
    </row>
    <row r="44" spans="2:63" ht="13.5" customHeight="1" thickBot="1">
      <c r="B44" s="533"/>
      <c r="C44" s="534"/>
      <c r="D44" s="504" t="s">
        <v>378</v>
      </c>
      <c r="E44" s="504"/>
      <c r="F44" s="504"/>
      <c r="G44" s="504"/>
      <c r="H44" s="506"/>
      <c r="I44" s="507"/>
      <c r="J44" s="507"/>
      <c r="K44" s="507"/>
      <c r="L44" s="507"/>
      <c r="M44" s="495" t="s">
        <v>229</v>
      </c>
      <c r="N44" s="508"/>
      <c r="O44" s="508"/>
      <c r="P44" s="510">
        <f>'（別紙１）原油換算シート【計画用】'!P44</f>
        <v>50.1</v>
      </c>
      <c r="Q44" s="510"/>
      <c r="R44" s="511"/>
      <c r="S44" s="525" t="s">
        <v>361</v>
      </c>
      <c r="T44" s="526"/>
      <c r="U44" s="526"/>
      <c r="V44" s="527"/>
      <c r="W44" s="305"/>
      <c r="X44" s="306"/>
      <c r="Y44" s="306"/>
      <c r="Z44" s="306"/>
      <c r="AA44" s="514"/>
      <c r="AB44" s="515"/>
      <c r="AC44" s="515"/>
      <c r="AD44" s="497" t="str">
        <f>IF(H44="","",H44*P44*W$15)</f>
        <v/>
      </c>
      <c r="AE44" s="498"/>
      <c r="AF44" s="498"/>
      <c r="AG44" s="498"/>
      <c r="AH44" s="499"/>
      <c r="AI44" s="495" t="s">
        <v>228</v>
      </c>
      <c r="AJ44" s="496"/>
      <c r="AM44" s="56">
        <v>39</v>
      </c>
      <c r="AN44" s="57" t="s">
        <v>582</v>
      </c>
      <c r="AO44" s="58">
        <v>0</v>
      </c>
    </row>
    <row r="45" spans="2:63" ht="13.5" customHeight="1" thickBot="1">
      <c r="B45" s="533"/>
      <c r="C45" s="534"/>
      <c r="D45" s="505"/>
      <c r="E45" s="505"/>
      <c r="F45" s="505"/>
      <c r="G45" s="505"/>
      <c r="H45" s="201"/>
      <c r="I45" s="202"/>
      <c r="J45" s="202"/>
      <c r="K45" s="202"/>
      <c r="L45" s="202"/>
      <c r="M45" s="509"/>
      <c r="N45" s="303"/>
      <c r="O45" s="303"/>
      <c r="P45" s="510"/>
      <c r="Q45" s="510"/>
      <c r="R45" s="511"/>
      <c r="S45" s="528"/>
      <c r="T45" s="529"/>
      <c r="U45" s="529"/>
      <c r="V45" s="530"/>
      <c r="W45" s="461"/>
      <c r="X45" s="462"/>
      <c r="Y45" s="462"/>
      <c r="Z45" s="462"/>
      <c r="AA45" s="514"/>
      <c r="AB45" s="515"/>
      <c r="AC45" s="515"/>
      <c r="AD45" s="497"/>
      <c r="AE45" s="498"/>
      <c r="AF45" s="498"/>
      <c r="AG45" s="498"/>
      <c r="AH45" s="499"/>
      <c r="AI45" s="509"/>
      <c r="AJ45" s="516"/>
      <c r="AM45" s="56">
        <v>40</v>
      </c>
      <c r="AN45" s="57" t="s">
        <v>583</v>
      </c>
      <c r="AO45" s="58">
        <v>0</v>
      </c>
    </row>
    <row r="46" spans="2:63" ht="13.5" customHeight="1">
      <c r="B46" s="521" t="s">
        <v>66</v>
      </c>
      <c r="C46" s="522"/>
      <c r="D46" s="522"/>
      <c r="E46" s="522"/>
      <c r="F46" s="522"/>
      <c r="G46" s="522"/>
      <c r="H46" s="522"/>
      <c r="I46" s="522"/>
      <c r="J46" s="522"/>
      <c r="K46" s="522"/>
      <c r="L46" s="522"/>
      <c r="M46" s="522"/>
      <c r="N46" s="522"/>
      <c r="O46" s="522"/>
      <c r="P46" s="522"/>
      <c r="Q46" s="522"/>
      <c r="R46" s="522"/>
      <c r="S46" s="522"/>
      <c r="T46" s="522"/>
      <c r="U46" s="522"/>
      <c r="V46" s="522"/>
      <c r="W46" s="522"/>
      <c r="X46" s="522"/>
      <c r="Y46" s="522"/>
      <c r="Z46" s="522"/>
      <c r="AA46" s="522"/>
      <c r="AB46" s="522"/>
      <c r="AC46" s="522"/>
      <c r="AD46" s="517" t="str">
        <f>IF(SUM(AD15:AH45)=0,"",SUM(AD15:AH45))</f>
        <v/>
      </c>
      <c r="AE46" s="518"/>
      <c r="AF46" s="518"/>
      <c r="AG46" s="518"/>
      <c r="AH46" s="518"/>
      <c r="AI46" s="500" t="s">
        <v>228</v>
      </c>
      <c r="AJ46" s="501"/>
      <c r="AM46" s="56">
        <v>41</v>
      </c>
      <c r="AN46" s="57" t="s">
        <v>584</v>
      </c>
      <c r="AO46" s="58">
        <v>2.4800000000000001E-4</v>
      </c>
    </row>
    <row r="47" spans="2:63" ht="13.5" customHeight="1" thickBot="1">
      <c r="B47" s="523"/>
      <c r="C47" s="524"/>
      <c r="D47" s="524"/>
      <c r="E47" s="524"/>
      <c r="F47" s="524"/>
      <c r="G47" s="524"/>
      <c r="H47" s="524"/>
      <c r="I47" s="524"/>
      <c r="J47" s="524"/>
      <c r="K47" s="524"/>
      <c r="L47" s="524"/>
      <c r="M47" s="524"/>
      <c r="N47" s="524"/>
      <c r="O47" s="524"/>
      <c r="P47" s="524"/>
      <c r="Q47" s="524"/>
      <c r="R47" s="524"/>
      <c r="S47" s="524"/>
      <c r="T47" s="524"/>
      <c r="U47" s="524"/>
      <c r="V47" s="524"/>
      <c r="W47" s="524"/>
      <c r="X47" s="524"/>
      <c r="Y47" s="524"/>
      <c r="Z47" s="524"/>
      <c r="AA47" s="524"/>
      <c r="AB47" s="524"/>
      <c r="AC47" s="524"/>
      <c r="AD47" s="519"/>
      <c r="AE47" s="520"/>
      <c r="AF47" s="520"/>
      <c r="AG47" s="520"/>
      <c r="AH47" s="520"/>
      <c r="AI47" s="502"/>
      <c r="AJ47" s="503"/>
      <c r="AM47" s="56">
        <v>42</v>
      </c>
      <c r="AN47" s="57" t="s">
        <v>585</v>
      </c>
      <c r="AO47" s="58">
        <v>0</v>
      </c>
    </row>
    <row r="48" spans="2:63" ht="13.5" customHeight="1">
      <c r="B48" s="11"/>
      <c r="C48" s="11"/>
      <c r="D48" s="11"/>
      <c r="E48" s="11"/>
      <c r="F48" s="11"/>
      <c r="G48" s="11"/>
      <c r="H48" s="11"/>
      <c r="I48" s="11"/>
      <c r="J48" s="11"/>
      <c r="K48" s="11"/>
      <c r="L48" s="11"/>
      <c r="M48" s="11"/>
      <c r="N48" s="11"/>
      <c r="O48" s="11"/>
      <c r="P48" s="11"/>
      <c r="Q48" s="11"/>
      <c r="R48" s="14"/>
      <c r="S48" s="14"/>
      <c r="T48" s="14"/>
      <c r="U48" s="14"/>
      <c r="V48" s="14"/>
      <c r="W48" s="14"/>
      <c r="X48" s="11"/>
      <c r="Y48" s="11"/>
      <c r="Z48" s="11"/>
      <c r="AA48" s="14"/>
      <c r="AB48" s="14"/>
      <c r="AC48" s="14"/>
      <c r="AD48" s="14"/>
      <c r="AE48" s="14"/>
      <c r="AF48" s="14"/>
      <c r="AG48" s="14"/>
      <c r="AH48" s="8"/>
      <c r="AI48" s="8"/>
      <c r="AJ48" s="8"/>
      <c r="AK48" s="11"/>
      <c r="AL48" s="11"/>
      <c r="AM48" s="56">
        <v>43</v>
      </c>
      <c r="AN48" s="57" t="s">
        <v>586</v>
      </c>
      <c r="AO48" s="58">
        <v>0</v>
      </c>
      <c r="AP48" s="75"/>
      <c r="AQ48" s="75"/>
      <c r="AR48" s="11"/>
      <c r="AS48" s="11"/>
      <c r="AT48" s="11"/>
      <c r="AU48" s="11"/>
      <c r="AV48" s="11"/>
      <c r="AW48" s="11"/>
      <c r="AX48" s="11"/>
      <c r="AY48" s="11"/>
      <c r="AZ48" s="11"/>
      <c r="BA48" s="11"/>
      <c r="BB48" s="11"/>
      <c r="BC48" s="11"/>
      <c r="BD48" s="11"/>
      <c r="BE48" s="11"/>
      <c r="BF48" s="11"/>
      <c r="BG48" s="11"/>
      <c r="BH48" s="11"/>
      <c r="BI48" s="11"/>
      <c r="BJ48" s="11"/>
      <c r="BK48" s="11"/>
    </row>
    <row r="49" spans="2:63" ht="13.5" customHeight="1">
      <c r="B49" s="11" t="s">
        <v>220</v>
      </c>
      <c r="C49" s="11">
        <v>1</v>
      </c>
      <c r="D49" s="313" t="s">
        <v>271</v>
      </c>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11"/>
      <c r="AL49" s="11"/>
      <c r="AM49" s="56">
        <v>44</v>
      </c>
      <c r="AN49" s="57" t="s">
        <v>587</v>
      </c>
      <c r="AO49" s="58">
        <v>0</v>
      </c>
      <c r="AP49" s="75"/>
      <c r="AQ49" s="75"/>
      <c r="AR49" s="11"/>
      <c r="AS49" s="11"/>
      <c r="AT49" s="11"/>
      <c r="AU49" s="11"/>
      <c r="AV49" s="11"/>
      <c r="AW49" s="11"/>
      <c r="AX49" s="11"/>
      <c r="AY49" s="11"/>
      <c r="AZ49" s="11"/>
      <c r="BA49" s="11"/>
      <c r="BB49" s="11"/>
      <c r="BC49" s="11"/>
      <c r="BD49" s="11"/>
      <c r="BE49" s="11"/>
      <c r="BF49" s="11"/>
      <c r="BG49" s="11"/>
      <c r="BH49" s="11"/>
      <c r="BI49" s="11"/>
      <c r="BJ49" s="11"/>
      <c r="BK49" s="11"/>
    </row>
    <row r="50" spans="2:63" ht="13.5" customHeight="1">
      <c r="B50" s="11"/>
      <c r="C50" s="11">
        <v>2</v>
      </c>
      <c r="D50" s="313" t="s">
        <v>221</v>
      </c>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11"/>
      <c r="AL50" s="11"/>
      <c r="AM50" s="56">
        <v>45</v>
      </c>
      <c r="AN50" s="57" t="s">
        <v>588</v>
      </c>
      <c r="AO50" s="58">
        <v>2.4800000000000001E-4</v>
      </c>
      <c r="AP50" s="75"/>
      <c r="AQ50" s="75"/>
      <c r="AR50" s="11"/>
      <c r="AS50" s="11"/>
      <c r="AT50" s="11"/>
      <c r="AU50" s="11"/>
      <c r="AV50" s="11"/>
      <c r="AW50" s="11"/>
      <c r="AX50" s="11"/>
      <c r="AY50" s="11"/>
      <c r="AZ50" s="11"/>
      <c r="BA50" s="11"/>
      <c r="BB50" s="11"/>
      <c r="BC50" s="11"/>
      <c r="BD50" s="11"/>
      <c r="BE50" s="11"/>
      <c r="BF50" s="11"/>
      <c r="BG50" s="11"/>
      <c r="BH50" s="11"/>
      <c r="BI50" s="11"/>
      <c r="BJ50" s="11"/>
      <c r="BK50" s="11"/>
    </row>
    <row r="51" spans="2:63" ht="13.5" customHeight="1">
      <c r="B51" s="11"/>
      <c r="C51" s="1">
        <v>3</v>
      </c>
      <c r="D51" s="587" t="s">
        <v>392</v>
      </c>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11"/>
      <c r="AL51" s="11"/>
      <c r="AM51" s="56">
        <v>46</v>
      </c>
      <c r="AN51" s="57" t="s">
        <v>589</v>
      </c>
      <c r="AO51" s="58">
        <v>1.6100000000000001E-4</v>
      </c>
      <c r="AP51" s="75"/>
      <c r="AQ51" s="75"/>
      <c r="AR51" s="11"/>
      <c r="AS51" s="11"/>
      <c r="AT51" s="11"/>
      <c r="AU51" s="11"/>
      <c r="AV51" s="11"/>
      <c r="AW51" s="11"/>
      <c r="AX51" s="11"/>
      <c r="AY51" s="11"/>
      <c r="AZ51" s="11"/>
      <c r="BA51" s="11"/>
      <c r="BB51" s="11"/>
      <c r="BC51" s="11"/>
      <c r="BD51" s="11"/>
      <c r="BE51" s="11"/>
      <c r="BF51" s="11"/>
      <c r="BG51" s="11"/>
      <c r="BH51" s="11"/>
      <c r="BI51" s="11"/>
      <c r="BJ51" s="11"/>
      <c r="BK51" s="11"/>
    </row>
    <row r="52" spans="2:63" ht="13.5" customHeight="1">
      <c r="B52" s="11"/>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11"/>
      <c r="AL52" s="11"/>
      <c r="AM52" s="56">
        <v>47</v>
      </c>
      <c r="AN52" s="57" t="s">
        <v>590</v>
      </c>
      <c r="AO52" s="58">
        <v>3.8900000000000002E-4</v>
      </c>
      <c r="AP52" s="75"/>
      <c r="AQ52" s="75"/>
      <c r="AR52" s="11"/>
      <c r="AS52" s="11"/>
      <c r="AT52" s="11"/>
      <c r="AU52" s="11"/>
      <c r="AV52" s="11"/>
      <c r="AW52" s="11"/>
      <c r="AX52" s="11"/>
      <c r="AY52" s="11"/>
      <c r="AZ52" s="11"/>
      <c r="BA52" s="11"/>
      <c r="BB52" s="11"/>
      <c r="BC52" s="11"/>
      <c r="BD52" s="11"/>
      <c r="BE52" s="11"/>
      <c r="BF52" s="11"/>
      <c r="BG52" s="11"/>
      <c r="BH52" s="11"/>
      <c r="BI52" s="11"/>
      <c r="BJ52" s="11"/>
      <c r="BK52" s="11"/>
    </row>
    <row r="53" spans="2:63" ht="13.5" customHeight="1">
      <c r="B53" s="11"/>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11"/>
      <c r="AL53" s="11"/>
      <c r="AM53" s="56">
        <v>48</v>
      </c>
      <c r="AN53" s="57" t="s">
        <v>591</v>
      </c>
      <c r="AO53" s="58">
        <v>3.9500000000000001E-4</v>
      </c>
      <c r="AP53" s="75"/>
      <c r="AQ53" s="75"/>
      <c r="AR53" s="11"/>
      <c r="AS53" s="11"/>
      <c r="AT53" s="11"/>
      <c r="AU53" s="11"/>
      <c r="AV53" s="11"/>
      <c r="AW53" s="11"/>
      <c r="AX53" s="11"/>
      <c r="AY53" s="11"/>
      <c r="AZ53" s="11"/>
      <c r="BA53" s="11"/>
      <c r="BB53" s="11"/>
      <c r="BC53" s="11"/>
      <c r="BD53" s="11"/>
      <c r="BE53" s="11"/>
      <c r="BF53" s="11"/>
      <c r="BG53" s="11"/>
      <c r="BH53" s="11"/>
      <c r="BI53" s="11"/>
      <c r="BJ53" s="11"/>
      <c r="BK53" s="11"/>
    </row>
    <row r="54" spans="2:63" ht="13.5" customHeight="1">
      <c r="B54" s="11"/>
      <c r="H54" s="586" t="s">
        <v>393</v>
      </c>
      <c r="I54" s="586"/>
      <c r="J54" s="586"/>
      <c r="K54" s="586"/>
      <c r="L54" s="586"/>
      <c r="M54" s="586"/>
      <c r="N54" s="586"/>
      <c r="O54" s="586"/>
      <c r="P54" s="586"/>
      <c r="Q54" s="586" t="s">
        <v>397</v>
      </c>
      <c r="R54" s="586"/>
      <c r="S54" s="586"/>
      <c r="T54" s="586"/>
      <c r="U54" s="586"/>
      <c r="V54" s="586"/>
      <c r="W54" s="586"/>
      <c r="X54" s="586"/>
      <c r="Y54" s="586"/>
      <c r="Z54" s="586"/>
      <c r="AA54" s="586"/>
      <c r="AB54" s="586"/>
      <c r="AC54" s="586"/>
      <c r="AD54" s="586"/>
      <c r="AK54" s="11"/>
      <c r="AL54" s="11"/>
      <c r="AM54" s="56">
        <v>49</v>
      </c>
      <c r="AN54" s="57" t="s">
        <v>592</v>
      </c>
      <c r="AO54" s="58">
        <v>5.0000000000000001E-4</v>
      </c>
      <c r="AR54" s="11"/>
      <c r="AS54" s="11"/>
      <c r="AT54" s="11"/>
      <c r="AU54" s="11"/>
      <c r="AV54" s="11"/>
      <c r="AW54" s="11"/>
      <c r="AX54" s="11"/>
      <c r="AY54" s="11"/>
      <c r="AZ54" s="11"/>
      <c r="BA54" s="11"/>
      <c r="BB54" s="11"/>
      <c r="BC54" s="11"/>
      <c r="BD54" s="11"/>
      <c r="BE54" s="11"/>
      <c r="BF54" s="11"/>
      <c r="BG54" s="11"/>
      <c r="BH54" s="11"/>
      <c r="BI54" s="11"/>
      <c r="BJ54" s="11"/>
      <c r="BK54" s="11"/>
    </row>
    <row r="55" spans="2:63" ht="13.5" customHeight="1">
      <c r="B55" s="11"/>
      <c r="H55" s="586" t="s">
        <v>394</v>
      </c>
      <c r="I55" s="586"/>
      <c r="J55" s="586"/>
      <c r="K55" s="586"/>
      <c r="L55" s="586"/>
      <c r="M55" s="586"/>
      <c r="N55" s="586"/>
      <c r="O55" s="586"/>
      <c r="P55" s="586"/>
      <c r="Q55" s="586" t="s">
        <v>398</v>
      </c>
      <c r="R55" s="586"/>
      <c r="S55" s="586"/>
      <c r="T55" s="586"/>
      <c r="U55" s="586"/>
      <c r="V55" s="586"/>
      <c r="W55" s="586"/>
      <c r="X55" s="586"/>
      <c r="Y55" s="586"/>
      <c r="Z55" s="586"/>
      <c r="AA55" s="586"/>
      <c r="AB55" s="586"/>
      <c r="AC55" s="586"/>
      <c r="AD55" s="586"/>
      <c r="AK55" s="11"/>
      <c r="AL55" s="11"/>
      <c r="AM55" s="56">
        <v>50</v>
      </c>
      <c r="AN55" s="57" t="s">
        <v>593</v>
      </c>
      <c r="AO55" s="58">
        <v>0</v>
      </c>
      <c r="AR55" s="11"/>
      <c r="AS55" s="11"/>
      <c r="AT55" s="11"/>
      <c r="AU55" s="11"/>
      <c r="AV55" s="11"/>
      <c r="AW55" s="11"/>
      <c r="AX55" s="11"/>
      <c r="AY55" s="11"/>
      <c r="AZ55" s="11"/>
      <c r="BA55" s="11"/>
      <c r="BB55" s="11"/>
      <c r="BC55" s="11"/>
      <c r="BD55" s="11"/>
      <c r="BE55" s="11"/>
      <c r="BF55" s="11"/>
      <c r="BG55" s="11"/>
      <c r="BH55" s="11"/>
      <c r="BI55" s="11"/>
      <c r="BJ55" s="11"/>
      <c r="BK55" s="11"/>
    </row>
    <row r="56" spans="2:63" ht="13.5" customHeight="1">
      <c r="B56" s="11"/>
      <c r="H56" s="586" t="s">
        <v>395</v>
      </c>
      <c r="I56" s="586"/>
      <c r="J56" s="586"/>
      <c r="K56" s="586"/>
      <c r="L56" s="586"/>
      <c r="M56" s="586"/>
      <c r="N56" s="586"/>
      <c r="O56" s="586"/>
      <c r="P56" s="586"/>
      <c r="Q56" s="586" t="s">
        <v>399</v>
      </c>
      <c r="R56" s="586"/>
      <c r="S56" s="586"/>
      <c r="T56" s="586"/>
      <c r="U56" s="586"/>
      <c r="V56" s="586"/>
      <c r="W56" s="586"/>
      <c r="X56" s="586"/>
      <c r="Y56" s="586"/>
      <c r="Z56" s="586"/>
      <c r="AA56" s="586"/>
      <c r="AB56" s="586"/>
      <c r="AC56" s="586"/>
      <c r="AD56" s="586"/>
      <c r="AK56" s="11"/>
      <c r="AL56" s="11"/>
      <c r="AM56" s="56">
        <v>51</v>
      </c>
      <c r="AN56" s="57" t="s">
        <v>594</v>
      </c>
      <c r="AO56" s="58">
        <v>4.2299999999999998E-4</v>
      </c>
      <c r="AR56" s="11"/>
      <c r="AS56" s="11"/>
      <c r="AT56" s="11"/>
      <c r="AU56" s="11"/>
      <c r="AV56" s="11"/>
      <c r="AW56" s="11"/>
      <c r="AX56" s="11"/>
      <c r="AY56" s="11"/>
      <c r="AZ56" s="11"/>
      <c r="BA56" s="11"/>
      <c r="BB56" s="11"/>
      <c r="BC56" s="11"/>
      <c r="BD56" s="11"/>
      <c r="BE56" s="11"/>
      <c r="BF56" s="11"/>
      <c r="BG56" s="11"/>
      <c r="BH56" s="11"/>
      <c r="BI56" s="11"/>
      <c r="BJ56" s="11"/>
      <c r="BK56" s="11"/>
    </row>
    <row r="57" spans="2:63" ht="13.5" customHeight="1">
      <c r="B57" s="11"/>
      <c r="H57" s="586" t="s">
        <v>396</v>
      </c>
      <c r="I57" s="586"/>
      <c r="J57" s="586"/>
      <c r="K57" s="586"/>
      <c r="L57" s="586"/>
      <c r="M57" s="586"/>
      <c r="N57" s="586"/>
      <c r="O57" s="586"/>
      <c r="P57" s="586"/>
      <c r="Q57" s="586" t="s">
        <v>400</v>
      </c>
      <c r="R57" s="586"/>
      <c r="S57" s="586"/>
      <c r="T57" s="586"/>
      <c r="U57" s="586"/>
      <c r="V57" s="586"/>
      <c r="W57" s="586"/>
      <c r="X57" s="586"/>
      <c r="Y57" s="586"/>
      <c r="Z57" s="586"/>
      <c r="AA57" s="586"/>
      <c r="AB57" s="586"/>
      <c r="AC57" s="586"/>
      <c r="AD57" s="586"/>
      <c r="AK57" s="11"/>
      <c r="AL57" s="11"/>
      <c r="AM57" s="56">
        <v>52</v>
      </c>
      <c r="AN57" s="57" t="s">
        <v>595</v>
      </c>
      <c r="AO57" s="58">
        <v>4.0299999999999998E-4</v>
      </c>
      <c r="AR57" s="11"/>
      <c r="AS57" s="11"/>
      <c r="AT57" s="11"/>
      <c r="AU57" s="11"/>
      <c r="AV57" s="11"/>
      <c r="AW57" s="11"/>
      <c r="AX57" s="11"/>
      <c r="AY57" s="11"/>
      <c r="AZ57" s="11"/>
      <c r="BA57" s="11"/>
      <c r="BB57" s="11"/>
      <c r="BC57" s="11"/>
      <c r="BD57" s="11"/>
      <c r="BE57" s="11"/>
      <c r="BF57" s="11"/>
      <c r="BG57" s="11"/>
      <c r="BH57" s="11"/>
      <c r="BI57" s="11"/>
      <c r="BJ57" s="11"/>
      <c r="BK57" s="11"/>
    </row>
    <row r="58" spans="2:63" ht="13.5" customHeight="1">
      <c r="B58" s="11"/>
      <c r="D58" s="602" t="s">
        <v>402</v>
      </c>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2"/>
      <c r="AD58" s="602"/>
      <c r="AE58" s="602"/>
      <c r="AF58" s="602"/>
      <c r="AG58" s="602"/>
      <c r="AH58" s="602"/>
      <c r="AI58" s="602"/>
      <c r="AJ58" s="602"/>
      <c r="AK58" s="11"/>
      <c r="AL58" s="11"/>
      <c r="AM58" s="56">
        <v>53</v>
      </c>
      <c r="AN58" s="57" t="s">
        <v>596</v>
      </c>
      <c r="AO58" s="58">
        <v>0</v>
      </c>
      <c r="AR58" s="11"/>
      <c r="AS58" s="11"/>
      <c r="AT58" s="11"/>
      <c r="AU58" s="11"/>
      <c r="AV58" s="11"/>
      <c r="AW58" s="11"/>
      <c r="AX58" s="11"/>
      <c r="AY58" s="11"/>
      <c r="AZ58" s="11"/>
      <c r="BA58" s="11"/>
      <c r="BB58" s="11"/>
      <c r="BC58" s="11"/>
      <c r="BD58" s="11"/>
      <c r="BE58" s="11"/>
      <c r="BF58" s="11"/>
      <c r="BG58" s="11"/>
      <c r="BH58" s="11"/>
      <c r="BI58" s="11"/>
      <c r="BJ58" s="11"/>
      <c r="BK58" s="11"/>
    </row>
    <row r="59" spans="2:63" ht="13.5" customHeight="1">
      <c r="B59" s="11"/>
      <c r="C59" s="11">
        <v>4</v>
      </c>
      <c r="D59" s="406" t="s">
        <v>359</v>
      </c>
      <c r="E59" s="406"/>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406"/>
      <c r="AJ59" s="406"/>
      <c r="AK59" s="11"/>
      <c r="AL59" s="11"/>
      <c r="AM59" s="56">
        <v>54</v>
      </c>
      <c r="AN59" s="57" t="s">
        <v>597</v>
      </c>
      <c r="AO59" s="58">
        <v>4.6500000000000003E-4</v>
      </c>
      <c r="AP59" s="75"/>
      <c r="AQ59" s="75"/>
      <c r="AR59" s="11"/>
      <c r="AS59" s="11"/>
      <c r="AT59" s="11"/>
      <c r="AU59" s="11"/>
      <c r="AV59" s="11"/>
      <c r="AW59" s="11"/>
      <c r="AX59" s="11"/>
      <c r="AY59" s="11"/>
      <c r="AZ59" s="11"/>
      <c r="BA59" s="11"/>
      <c r="BB59" s="11"/>
      <c r="BC59" s="11"/>
      <c r="BD59" s="11"/>
      <c r="BE59" s="11"/>
      <c r="BF59" s="11"/>
      <c r="BG59" s="11"/>
      <c r="BH59" s="11"/>
      <c r="BI59" s="11"/>
      <c r="BJ59" s="11"/>
      <c r="BK59" s="11"/>
    </row>
    <row r="60" spans="2:63" ht="13.5" customHeight="1">
      <c r="B60" s="11"/>
      <c r="C60" s="11"/>
      <c r="D60" s="406"/>
      <c r="E60" s="406"/>
      <c r="F60" s="406"/>
      <c r="G60" s="406"/>
      <c r="H60" s="406"/>
      <c r="I60" s="406"/>
      <c r="J60" s="406"/>
      <c r="K60" s="406"/>
      <c r="L60" s="406"/>
      <c r="M60" s="406"/>
      <c r="N60" s="406"/>
      <c r="O60" s="406"/>
      <c r="P60" s="406"/>
      <c r="Q60" s="406"/>
      <c r="R60" s="406"/>
      <c r="S60" s="406"/>
      <c r="T60" s="406"/>
      <c r="U60" s="406"/>
      <c r="V60" s="406"/>
      <c r="W60" s="406"/>
      <c r="X60" s="406"/>
      <c r="Y60" s="406"/>
      <c r="Z60" s="406"/>
      <c r="AA60" s="406"/>
      <c r="AB60" s="406"/>
      <c r="AC60" s="406"/>
      <c r="AD60" s="406"/>
      <c r="AE60" s="406"/>
      <c r="AF60" s="406"/>
      <c r="AG60" s="406"/>
      <c r="AH60" s="406"/>
      <c r="AI60" s="406"/>
      <c r="AJ60" s="406"/>
      <c r="AM60" s="56">
        <v>55</v>
      </c>
      <c r="AN60" s="57" t="s">
        <v>598</v>
      </c>
      <c r="AO60" s="58">
        <v>4.84E-4</v>
      </c>
      <c r="AP60" s="75"/>
      <c r="AQ60" s="75"/>
    </row>
    <row r="61" spans="2:63" ht="13.5" customHeight="1">
      <c r="B61" s="11"/>
      <c r="AI61" s="8"/>
      <c r="AJ61" s="8"/>
      <c r="AM61" s="56">
        <v>56</v>
      </c>
      <c r="AN61" s="57" t="s">
        <v>599</v>
      </c>
      <c r="AO61" s="58">
        <v>0</v>
      </c>
      <c r="AP61" s="75"/>
      <c r="AQ61" s="75"/>
    </row>
    <row r="62" spans="2:63" ht="14.25" thickBot="1">
      <c r="B62" s="75" t="s">
        <v>312</v>
      </c>
      <c r="C62" s="75"/>
      <c r="D62" s="75"/>
      <c r="E62" s="75"/>
      <c r="F62" s="75"/>
      <c r="G62" s="75"/>
      <c r="H62" s="75"/>
      <c r="I62" s="75"/>
      <c r="J62" s="75"/>
      <c r="K62" s="601" t="s">
        <v>280</v>
      </c>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M62" s="56">
        <v>57</v>
      </c>
      <c r="AN62" s="57" t="s">
        <v>600</v>
      </c>
      <c r="AO62" s="58">
        <v>4.9799999999999996E-4</v>
      </c>
      <c r="AP62" s="75"/>
      <c r="AQ62" s="75"/>
    </row>
    <row r="63" spans="2:63" ht="16.5" customHeight="1">
      <c r="B63" s="622" t="s">
        <v>265</v>
      </c>
      <c r="C63" s="458"/>
      <c r="D63" s="458"/>
      <c r="E63" s="465"/>
      <c r="F63" s="624" t="str">
        <f>IF(報告提出書【2年目】!AB32="","",報告提出書【2年目】!AB32)</f>
        <v/>
      </c>
      <c r="G63" s="625"/>
      <c r="H63" s="625"/>
      <c r="I63" s="458" t="s">
        <v>264</v>
      </c>
      <c r="J63" s="588"/>
      <c r="K63" s="457" t="s">
        <v>401</v>
      </c>
      <c r="L63" s="458"/>
      <c r="M63" s="458"/>
      <c r="N63" s="458"/>
      <c r="O63" s="458"/>
      <c r="P63" s="458"/>
      <c r="Q63" s="458"/>
      <c r="R63" s="458"/>
      <c r="S63" s="593"/>
      <c r="T63" s="590"/>
      <c r="U63" s="591"/>
      <c r="V63" s="592"/>
      <c r="W63" s="35" t="s">
        <v>264</v>
      </c>
      <c r="X63" s="35"/>
      <c r="Y63" s="35"/>
      <c r="Z63" s="35"/>
      <c r="AA63" s="35"/>
      <c r="AB63" s="35"/>
      <c r="AC63" s="35"/>
      <c r="AD63" s="35"/>
      <c r="AE63" s="35"/>
      <c r="AF63" s="35"/>
      <c r="AG63" s="35"/>
      <c r="AH63" s="35"/>
      <c r="AI63" s="35"/>
      <c r="AJ63" s="36"/>
      <c r="AM63" s="56">
        <v>58</v>
      </c>
      <c r="AN63" s="57" t="s">
        <v>601</v>
      </c>
      <c r="AO63" s="58">
        <v>5.0600000000000005E-4</v>
      </c>
    </row>
    <row r="64" spans="2:63" ht="16.5" customHeight="1" thickBot="1">
      <c r="B64" s="623"/>
      <c r="C64" s="462"/>
      <c r="D64" s="462"/>
      <c r="E64" s="469"/>
      <c r="F64" s="626"/>
      <c r="G64" s="627"/>
      <c r="H64" s="627"/>
      <c r="I64" s="462"/>
      <c r="J64" s="589"/>
      <c r="K64" s="446" t="s">
        <v>1763</v>
      </c>
      <c r="L64" s="447"/>
      <c r="M64" s="447"/>
      <c r="N64" s="447"/>
      <c r="O64" s="447"/>
      <c r="P64" s="64"/>
      <c r="Q64" s="64" t="s">
        <v>1764</v>
      </c>
      <c r="R64" s="612"/>
      <c r="S64" s="613"/>
      <c r="T64" s="66" t="s">
        <v>509</v>
      </c>
      <c r="U64" s="77"/>
      <c r="V64" s="65" t="s">
        <v>511</v>
      </c>
      <c r="W64" s="614"/>
      <c r="X64" s="613"/>
      <c r="Y64" s="66" t="s">
        <v>509</v>
      </c>
      <c r="Z64" s="77"/>
      <c r="AA64" s="65" t="s">
        <v>510</v>
      </c>
      <c r="AB64" s="614"/>
      <c r="AC64" s="613"/>
      <c r="AD64" s="66" t="s">
        <v>509</v>
      </c>
      <c r="AE64" s="66"/>
      <c r="AF64" s="67" t="s">
        <v>508</v>
      </c>
      <c r="AG64" s="614"/>
      <c r="AH64" s="613"/>
      <c r="AI64" s="53" t="s">
        <v>509</v>
      </c>
      <c r="AJ64" s="68" t="s">
        <v>513</v>
      </c>
      <c r="AM64" s="56">
        <v>59</v>
      </c>
      <c r="AN64" s="57" t="s">
        <v>602</v>
      </c>
      <c r="AO64" s="58">
        <v>0</v>
      </c>
      <c r="AP64" s="75"/>
      <c r="AQ64" s="75"/>
    </row>
    <row r="65" spans="2:41" ht="8.25" customHeight="1">
      <c r="B65" s="615" t="s">
        <v>1765</v>
      </c>
      <c r="C65" s="615"/>
      <c r="D65" s="615"/>
      <c r="E65" s="615"/>
      <c r="F65" s="615"/>
      <c r="G65" s="615"/>
      <c r="H65" s="615"/>
      <c r="I65" s="615"/>
      <c r="J65" s="615"/>
      <c r="K65" s="615"/>
      <c r="L65" s="615"/>
      <c r="M65" s="615"/>
      <c r="N65" s="615"/>
      <c r="O65" s="615"/>
      <c r="P65" s="615"/>
      <c r="Q65" s="615"/>
      <c r="R65" s="615"/>
      <c r="S65" s="615"/>
      <c r="T65" s="615"/>
      <c r="U65" s="615"/>
      <c r="V65" s="615"/>
      <c r="W65" s="615"/>
      <c r="X65" s="615"/>
      <c r="Y65" s="615"/>
      <c r="Z65" s="615"/>
      <c r="AA65" s="615"/>
      <c r="AB65" s="615"/>
      <c r="AC65" s="615"/>
      <c r="AD65" s="615"/>
      <c r="AE65" s="615"/>
      <c r="AF65" s="615"/>
      <c r="AG65" s="615"/>
      <c r="AH65" s="615"/>
      <c r="AI65" s="615"/>
      <c r="AJ65" s="615"/>
      <c r="AM65" s="56">
        <v>60</v>
      </c>
      <c r="AN65" s="57" t="s">
        <v>603</v>
      </c>
      <c r="AO65" s="58">
        <v>2.1699999999999999E-4</v>
      </c>
    </row>
    <row r="66" spans="2:41" ht="8.25" customHeight="1">
      <c r="B66" s="616"/>
      <c r="C66" s="616"/>
      <c r="D66" s="616"/>
      <c r="E66" s="616"/>
      <c r="F66" s="616"/>
      <c r="G66" s="616"/>
      <c r="H66" s="616"/>
      <c r="I66" s="616"/>
      <c r="J66" s="616"/>
      <c r="K66" s="616"/>
      <c r="L66" s="616"/>
      <c r="M66" s="616"/>
      <c r="N66" s="616"/>
      <c r="O66" s="616"/>
      <c r="P66" s="616"/>
      <c r="Q66" s="616"/>
      <c r="R66" s="616"/>
      <c r="S66" s="616"/>
      <c r="T66" s="616"/>
      <c r="U66" s="616"/>
      <c r="V66" s="616"/>
      <c r="W66" s="616"/>
      <c r="X66" s="616"/>
      <c r="Y66" s="616"/>
      <c r="Z66" s="616"/>
      <c r="AA66" s="616"/>
      <c r="AB66" s="616"/>
      <c r="AC66" s="616"/>
      <c r="AD66" s="616"/>
      <c r="AE66" s="616"/>
      <c r="AF66" s="616"/>
      <c r="AG66" s="616"/>
      <c r="AH66" s="616"/>
      <c r="AI66" s="616"/>
      <c r="AJ66" s="616"/>
      <c r="AM66" s="56">
        <v>61</v>
      </c>
      <c r="AN66" s="57" t="s">
        <v>604</v>
      </c>
      <c r="AO66" s="58">
        <v>2.8200000000000002E-4</v>
      </c>
    </row>
    <row r="67" spans="2:41" ht="8.25" customHeight="1">
      <c r="B67" s="616"/>
      <c r="C67" s="616"/>
      <c r="D67" s="616"/>
      <c r="E67" s="616"/>
      <c r="F67" s="616"/>
      <c r="G67" s="616"/>
      <c r="H67" s="616"/>
      <c r="I67" s="616"/>
      <c r="J67" s="616"/>
      <c r="K67" s="616"/>
      <c r="L67" s="616"/>
      <c r="M67" s="616"/>
      <c r="N67" s="616"/>
      <c r="O67" s="616"/>
      <c r="P67" s="616"/>
      <c r="Q67" s="616"/>
      <c r="R67" s="616"/>
      <c r="S67" s="616"/>
      <c r="T67" s="616"/>
      <c r="U67" s="616"/>
      <c r="V67" s="616"/>
      <c r="W67" s="616"/>
      <c r="X67" s="616"/>
      <c r="Y67" s="616"/>
      <c r="Z67" s="616"/>
      <c r="AA67" s="616"/>
      <c r="AB67" s="616"/>
      <c r="AC67" s="616"/>
      <c r="AD67" s="616"/>
      <c r="AE67" s="616"/>
      <c r="AF67" s="616"/>
      <c r="AG67" s="616"/>
      <c r="AH67" s="616"/>
      <c r="AI67" s="616"/>
      <c r="AJ67" s="616"/>
      <c r="AM67" s="56">
        <v>62</v>
      </c>
      <c r="AN67" s="57" t="s">
        <v>605</v>
      </c>
      <c r="AO67" s="58">
        <v>3.0400000000000002E-4</v>
      </c>
    </row>
    <row r="68" spans="2:41">
      <c r="AM68" s="56">
        <v>63</v>
      </c>
      <c r="AN68" s="57" t="s">
        <v>606</v>
      </c>
      <c r="AO68" s="58">
        <v>5.62E-4</v>
      </c>
    </row>
    <row r="69" spans="2:41">
      <c r="AM69" s="56">
        <v>64</v>
      </c>
      <c r="AN69" s="57" t="s">
        <v>607</v>
      </c>
      <c r="AO69" s="58">
        <v>4.8200000000000001E-4</v>
      </c>
    </row>
    <row r="70" spans="2:41">
      <c r="AM70" s="56">
        <v>65</v>
      </c>
      <c r="AN70" s="57" t="s">
        <v>608</v>
      </c>
      <c r="AO70" s="58">
        <v>4.3999999999999999E-5</v>
      </c>
    </row>
    <row r="71" spans="2:41">
      <c r="AM71" s="56">
        <v>66</v>
      </c>
      <c r="AN71" s="57" t="s">
        <v>609</v>
      </c>
      <c r="AO71" s="58">
        <v>2.1000000000000001E-4</v>
      </c>
    </row>
    <row r="72" spans="2:41">
      <c r="AM72" s="56">
        <v>67</v>
      </c>
      <c r="AN72" s="57" t="s">
        <v>610</v>
      </c>
      <c r="AO72" s="58">
        <v>6.02E-4</v>
      </c>
    </row>
    <row r="73" spans="2:41">
      <c r="AM73" s="56">
        <v>68</v>
      </c>
      <c r="AN73" s="57" t="s">
        <v>611</v>
      </c>
      <c r="AO73" s="58">
        <v>2.3900000000000001E-4</v>
      </c>
    </row>
    <row r="74" spans="2:41">
      <c r="AM74" s="56">
        <v>69</v>
      </c>
      <c r="AN74" s="57" t="s">
        <v>612</v>
      </c>
      <c r="AO74" s="58">
        <v>0</v>
      </c>
    </row>
    <row r="75" spans="2:41">
      <c r="AM75" s="56">
        <v>70</v>
      </c>
      <c r="AN75" s="57" t="s">
        <v>613</v>
      </c>
      <c r="AO75" s="58">
        <v>3.9100000000000002E-4</v>
      </c>
    </row>
    <row r="76" spans="2:41">
      <c r="AM76" s="56">
        <v>71</v>
      </c>
      <c r="AN76" s="57" t="s">
        <v>614</v>
      </c>
      <c r="AO76" s="58">
        <v>4.84E-4</v>
      </c>
    </row>
    <row r="77" spans="2:41">
      <c r="AM77" s="56">
        <v>72</v>
      </c>
      <c r="AN77" s="57" t="s">
        <v>615</v>
      </c>
      <c r="AO77" s="58">
        <v>3.3700000000000001E-4</v>
      </c>
    </row>
    <row r="78" spans="2:41">
      <c r="AM78" s="56">
        <v>73</v>
      </c>
      <c r="AN78" s="57" t="s">
        <v>616</v>
      </c>
      <c r="AO78" s="58">
        <v>0</v>
      </c>
    </row>
    <row r="79" spans="2:41">
      <c r="AM79" s="56">
        <v>74</v>
      </c>
      <c r="AN79" s="57" t="s">
        <v>617</v>
      </c>
      <c r="AO79" s="58">
        <v>0</v>
      </c>
    </row>
    <row r="80" spans="2:41">
      <c r="AM80" s="56">
        <v>75</v>
      </c>
      <c r="AN80" s="57" t="s">
        <v>618</v>
      </c>
      <c r="AO80" s="58">
        <v>2.5900000000000001E-4</v>
      </c>
    </row>
    <row r="81" spans="39:41">
      <c r="AM81" s="56">
        <v>76</v>
      </c>
      <c r="AN81" s="57" t="s">
        <v>619</v>
      </c>
      <c r="AO81" s="58">
        <v>2.5999999999999998E-4</v>
      </c>
    </row>
    <row r="82" spans="39:41">
      <c r="AM82" s="56">
        <v>77</v>
      </c>
      <c r="AN82" s="57" t="s">
        <v>620</v>
      </c>
      <c r="AO82" s="58">
        <v>2.2599999999999999E-4</v>
      </c>
    </row>
    <row r="83" spans="39:41">
      <c r="AM83" s="56">
        <v>78</v>
      </c>
      <c r="AN83" s="57" t="s">
        <v>621</v>
      </c>
      <c r="AO83" s="58">
        <v>2.1800000000000001E-4</v>
      </c>
    </row>
    <row r="84" spans="39:41">
      <c r="AM84" s="56">
        <v>79</v>
      </c>
      <c r="AN84" s="57" t="s">
        <v>622</v>
      </c>
      <c r="AO84" s="58">
        <v>3.2000000000000003E-4</v>
      </c>
    </row>
    <row r="85" spans="39:41">
      <c r="AM85" s="56">
        <v>80</v>
      </c>
      <c r="AN85" s="57" t="s">
        <v>623</v>
      </c>
      <c r="AO85" s="58">
        <v>3.7800000000000003E-4</v>
      </c>
    </row>
    <row r="86" spans="39:41">
      <c r="AM86" s="56">
        <v>81</v>
      </c>
      <c r="AN86" s="57" t="s">
        <v>624</v>
      </c>
      <c r="AO86" s="58">
        <v>2.5000000000000001E-4</v>
      </c>
    </row>
    <row r="87" spans="39:41">
      <c r="AM87" s="56">
        <v>82</v>
      </c>
      <c r="AN87" s="57" t="s">
        <v>625</v>
      </c>
      <c r="AO87" s="58">
        <v>3.5E-4</v>
      </c>
    </row>
    <row r="88" spans="39:41">
      <c r="AM88" s="56">
        <v>83</v>
      </c>
      <c r="AN88" s="57" t="s">
        <v>626</v>
      </c>
      <c r="AO88" s="58">
        <v>1.8100000000000001E-4</v>
      </c>
    </row>
    <row r="89" spans="39:41">
      <c r="AM89" s="56">
        <v>84</v>
      </c>
      <c r="AN89" s="57" t="s">
        <v>627</v>
      </c>
      <c r="AO89" s="58">
        <v>2.34E-4</v>
      </c>
    </row>
    <row r="90" spans="39:41">
      <c r="AM90" s="56">
        <v>85</v>
      </c>
      <c r="AN90" s="57" t="s">
        <v>628</v>
      </c>
      <c r="AO90" s="58">
        <v>3.8699999999999997E-4</v>
      </c>
    </row>
    <row r="91" spans="39:41">
      <c r="AM91" s="56">
        <v>86</v>
      </c>
      <c r="AN91" s="57" t="s">
        <v>629</v>
      </c>
      <c r="AO91" s="58">
        <v>6.7999999999999999E-5</v>
      </c>
    </row>
    <row r="92" spans="39:41">
      <c r="AM92" s="56">
        <v>87</v>
      </c>
      <c r="AN92" s="57" t="s">
        <v>630</v>
      </c>
      <c r="AO92" s="58">
        <v>2.12E-4</v>
      </c>
    </row>
    <row r="93" spans="39:41">
      <c r="AM93" s="56">
        <v>88</v>
      </c>
      <c r="AN93" s="57" t="s">
        <v>631</v>
      </c>
      <c r="AO93" s="58">
        <v>1.85E-4</v>
      </c>
    </row>
    <row r="94" spans="39:41">
      <c r="AM94" s="56">
        <v>89</v>
      </c>
      <c r="AN94" s="57" t="s">
        <v>632</v>
      </c>
      <c r="AO94" s="58">
        <v>2.43E-4</v>
      </c>
    </row>
    <row r="95" spans="39:41">
      <c r="AM95" s="56">
        <v>90</v>
      </c>
      <c r="AN95" s="57" t="s">
        <v>633</v>
      </c>
      <c r="AO95" s="58">
        <v>0</v>
      </c>
    </row>
    <row r="96" spans="39:41">
      <c r="AM96" s="56">
        <v>91</v>
      </c>
      <c r="AN96" s="57" t="s">
        <v>634</v>
      </c>
      <c r="AO96" s="58">
        <v>0</v>
      </c>
    </row>
    <row r="97" spans="39:41">
      <c r="AM97" s="56">
        <v>92</v>
      </c>
      <c r="AN97" s="57" t="s">
        <v>635</v>
      </c>
      <c r="AO97" s="58">
        <v>8.0000000000000007E-5</v>
      </c>
    </row>
    <row r="98" spans="39:41">
      <c r="AM98" s="56">
        <v>93</v>
      </c>
      <c r="AN98" s="57" t="s">
        <v>636</v>
      </c>
      <c r="AO98" s="58">
        <v>0</v>
      </c>
    </row>
    <row r="99" spans="39:41">
      <c r="AM99" s="56">
        <v>94</v>
      </c>
      <c r="AN99" s="57" t="s">
        <v>637</v>
      </c>
      <c r="AO99" s="58">
        <v>0</v>
      </c>
    </row>
    <row r="100" spans="39:41">
      <c r="AM100" s="56">
        <v>95</v>
      </c>
      <c r="AN100" s="57" t="s">
        <v>638</v>
      </c>
      <c r="AO100" s="58">
        <v>3.6200000000000002E-4</v>
      </c>
    </row>
    <row r="101" spans="39:41">
      <c r="AM101" s="56">
        <v>96</v>
      </c>
      <c r="AN101" s="57" t="s">
        <v>639</v>
      </c>
      <c r="AO101" s="58">
        <v>1.76E-4</v>
      </c>
    </row>
    <row r="102" spans="39:41">
      <c r="AM102" s="56">
        <v>97</v>
      </c>
      <c r="AN102" s="57" t="s">
        <v>640</v>
      </c>
      <c r="AO102" s="58">
        <v>0</v>
      </c>
    </row>
    <row r="103" spans="39:41">
      <c r="AM103" s="56">
        <v>98</v>
      </c>
      <c r="AN103" s="57" t="s">
        <v>641</v>
      </c>
      <c r="AO103" s="58">
        <v>4.1300000000000001E-4</v>
      </c>
    </row>
    <row r="104" spans="39:41">
      <c r="AM104" s="56">
        <v>99</v>
      </c>
      <c r="AN104" s="57" t="s">
        <v>642</v>
      </c>
      <c r="AO104" s="58">
        <v>1.1919999999999999E-3</v>
      </c>
    </row>
    <row r="105" spans="39:41">
      <c r="AM105" s="56">
        <v>100</v>
      </c>
      <c r="AN105" s="57" t="s">
        <v>643</v>
      </c>
      <c r="AO105" s="58">
        <v>0</v>
      </c>
    </row>
    <row r="106" spans="39:41">
      <c r="AM106" s="56">
        <v>101</v>
      </c>
      <c r="AN106" s="57" t="s">
        <v>644</v>
      </c>
      <c r="AO106" s="58">
        <v>0</v>
      </c>
    </row>
    <row r="107" spans="39:41">
      <c r="AM107" s="56">
        <v>102</v>
      </c>
      <c r="AN107" s="57" t="s">
        <v>645</v>
      </c>
      <c r="AO107" s="58">
        <v>2.0000000000000001E-4</v>
      </c>
    </row>
    <row r="108" spans="39:41">
      <c r="AM108" s="56">
        <v>103</v>
      </c>
      <c r="AN108" s="57" t="s">
        <v>646</v>
      </c>
      <c r="AO108" s="58">
        <v>4.95E-4</v>
      </c>
    </row>
    <row r="109" spans="39:41">
      <c r="AM109" s="56">
        <v>104</v>
      </c>
      <c r="AN109" s="57" t="s">
        <v>647</v>
      </c>
      <c r="AO109" s="58">
        <v>3.1599999999999998E-4</v>
      </c>
    </row>
    <row r="110" spans="39:41">
      <c r="AM110" s="56">
        <v>105</v>
      </c>
      <c r="AN110" s="57" t="s">
        <v>648</v>
      </c>
      <c r="AO110" s="58">
        <v>0</v>
      </c>
    </row>
    <row r="111" spans="39:41">
      <c r="AM111" s="56">
        <v>106</v>
      </c>
      <c r="AN111" s="57" t="s">
        <v>649</v>
      </c>
      <c r="AO111" s="58">
        <v>0</v>
      </c>
    </row>
    <row r="112" spans="39:41">
      <c r="AM112" s="56">
        <v>107</v>
      </c>
      <c r="AN112" s="57" t="s">
        <v>650</v>
      </c>
      <c r="AO112" s="58">
        <v>2.6400000000000002E-4</v>
      </c>
    </row>
    <row r="113" spans="39:41">
      <c r="AM113" s="56">
        <v>108</v>
      </c>
      <c r="AN113" s="57" t="s">
        <v>651</v>
      </c>
      <c r="AO113" s="58">
        <v>1.75E-4</v>
      </c>
    </row>
    <row r="114" spans="39:41">
      <c r="AM114" s="56">
        <v>109</v>
      </c>
      <c r="AN114" s="57" t="s">
        <v>652</v>
      </c>
      <c r="AO114" s="58">
        <v>0</v>
      </c>
    </row>
    <row r="115" spans="39:41">
      <c r="AM115" s="56">
        <v>110</v>
      </c>
      <c r="AN115" s="57" t="s">
        <v>653</v>
      </c>
      <c r="AO115" s="58">
        <v>6.4999999999999994E-5</v>
      </c>
    </row>
    <row r="116" spans="39:41">
      <c r="AM116" s="56">
        <v>111</v>
      </c>
      <c r="AN116" s="57" t="s">
        <v>654</v>
      </c>
      <c r="AO116" s="58">
        <v>0</v>
      </c>
    </row>
    <row r="117" spans="39:41">
      <c r="AM117" s="56">
        <v>112</v>
      </c>
      <c r="AN117" s="57" t="s">
        <v>655</v>
      </c>
      <c r="AO117" s="58">
        <v>0</v>
      </c>
    </row>
    <row r="118" spans="39:41">
      <c r="AM118" s="56">
        <v>113</v>
      </c>
      <c r="AN118" s="57" t="s">
        <v>656</v>
      </c>
      <c r="AO118" s="58">
        <v>0</v>
      </c>
    </row>
    <row r="119" spans="39:41">
      <c r="AM119" s="56">
        <v>114</v>
      </c>
      <c r="AN119" s="57" t="s">
        <v>657</v>
      </c>
      <c r="AO119" s="58">
        <v>0</v>
      </c>
    </row>
    <row r="120" spans="39:41">
      <c r="AM120" s="56">
        <v>115</v>
      </c>
      <c r="AN120" s="57" t="s">
        <v>658</v>
      </c>
      <c r="AO120" s="58">
        <v>4.28E-4</v>
      </c>
    </row>
    <row r="121" spans="39:41">
      <c r="AM121" s="56">
        <v>116</v>
      </c>
      <c r="AN121" s="57" t="s">
        <v>659</v>
      </c>
      <c r="AO121" s="58">
        <v>4.95E-4</v>
      </c>
    </row>
    <row r="122" spans="39:41">
      <c r="AM122" s="56">
        <v>117</v>
      </c>
      <c r="AN122" s="57" t="s">
        <v>660</v>
      </c>
      <c r="AO122" s="58">
        <v>4.3399999999999998E-4</v>
      </c>
    </row>
    <row r="123" spans="39:41">
      <c r="AM123" s="56">
        <v>118</v>
      </c>
      <c r="AN123" s="57" t="s">
        <v>517</v>
      </c>
      <c r="AO123" s="58">
        <v>3.9500000000000001E-4</v>
      </c>
    </row>
    <row r="124" spans="39:41">
      <c r="AM124" s="56">
        <v>119</v>
      </c>
      <c r="AN124" s="57" t="s">
        <v>661</v>
      </c>
      <c r="AO124" s="58">
        <v>0</v>
      </c>
    </row>
    <row r="125" spans="39:41">
      <c r="AM125" s="56">
        <v>120</v>
      </c>
      <c r="AN125" s="57" t="s">
        <v>662</v>
      </c>
      <c r="AO125" s="58">
        <v>1.8900000000000001E-4</v>
      </c>
    </row>
    <row r="126" spans="39:41">
      <c r="AM126" s="56">
        <v>121</v>
      </c>
      <c r="AN126" s="57" t="s">
        <v>663</v>
      </c>
      <c r="AO126" s="58">
        <v>1.2179999999999999E-3</v>
      </c>
    </row>
    <row r="127" spans="39:41">
      <c r="AM127" s="56">
        <v>122</v>
      </c>
      <c r="AN127" s="57" t="s">
        <v>664</v>
      </c>
      <c r="AO127" s="58">
        <v>5.5599999999999996E-4</v>
      </c>
    </row>
    <row r="128" spans="39:41">
      <c r="AM128" s="56">
        <v>123</v>
      </c>
      <c r="AN128" s="57" t="s">
        <v>665</v>
      </c>
      <c r="AO128" s="58">
        <v>4.4700000000000002E-4</v>
      </c>
    </row>
    <row r="129" spans="39:41">
      <c r="AM129" s="56">
        <v>124</v>
      </c>
      <c r="AN129" s="57" t="s">
        <v>666</v>
      </c>
      <c r="AO129" s="58">
        <v>3.8900000000000002E-4</v>
      </c>
    </row>
    <row r="130" spans="39:41">
      <c r="AM130" s="56">
        <v>125</v>
      </c>
      <c r="AN130" s="57" t="s">
        <v>667</v>
      </c>
      <c r="AO130" s="58">
        <v>3.6200000000000002E-4</v>
      </c>
    </row>
    <row r="131" spans="39:41">
      <c r="AM131" s="56">
        <v>126</v>
      </c>
      <c r="AN131" s="57" t="s">
        <v>668</v>
      </c>
      <c r="AO131" s="58">
        <v>3.0600000000000001E-4</v>
      </c>
    </row>
    <row r="132" spans="39:41">
      <c r="AM132" s="56">
        <v>127</v>
      </c>
      <c r="AN132" s="57" t="s">
        <v>669</v>
      </c>
      <c r="AO132" s="58">
        <v>0</v>
      </c>
    </row>
    <row r="133" spans="39:41">
      <c r="AM133" s="56">
        <v>128</v>
      </c>
      <c r="AN133" s="57" t="s">
        <v>670</v>
      </c>
      <c r="AO133" s="58">
        <v>4.7399999999999997E-4</v>
      </c>
    </row>
    <row r="134" spans="39:41">
      <c r="AM134" s="56">
        <v>129</v>
      </c>
      <c r="AN134" s="57" t="s">
        <v>671</v>
      </c>
      <c r="AO134" s="58">
        <v>4.7199999999999998E-4</v>
      </c>
    </row>
    <row r="135" spans="39:41">
      <c r="AM135" s="56">
        <v>130</v>
      </c>
      <c r="AN135" s="57" t="s">
        <v>672</v>
      </c>
      <c r="AO135" s="58">
        <v>4.66E-4</v>
      </c>
    </row>
    <row r="136" spans="39:41">
      <c r="AM136" s="56">
        <v>131</v>
      </c>
      <c r="AN136" s="57" t="s">
        <v>673</v>
      </c>
      <c r="AO136" s="58">
        <v>4.73E-4</v>
      </c>
    </row>
    <row r="137" spans="39:41">
      <c r="AM137" s="56">
        <v>132</v>
      </c>
      <c r="AN137" s="57" t="s">
        <v>674</v>
      </c>
      <c r="AO137" s="58">
        <v>0</v>
      </c>
    </row>
    <row r="138" spans="39:41">
      <c r="AM138" s="56">
        <v>133</v>
      </c>
      <c r="AN138" s="57" t="s">
        <v>675</v>
      </c>
      <c r="AO138" s="58">
        <v>4.5399999999999998E-4</v>
      </c>
    </row>
    <row r="139" spans="39:41">
      <c r="AM139" s="56">
        <v>134</v>
      </c>
      <c r="AN139" s="57" t="s">
        <v>676</v>
      </c>
      <c r="AO139" s="58">
        <v>4.0000000000000002E-4</v>
      </c>
    </row>
    <row r="140" spans="39:41">
      <c r="AM140" s="56">
        <v>135</v>
      </c>
      <c r="AN140" s="57" t="s">
        <v>677</v>
      </c>
      <c r="AO140" s="58">
        <v>2.9599999999999998E-4</v>
      </c>
    </row>
    <row r="141" spans="39:41">
      <c r="AM141" s="56">
        <v>136</v>
      </c>
      <c r="AN141" s="57" t="s">
        <v>678</v>
      </c>
      <c r="AO141" s="58">
        <v>4.4999999999999999E-4</v>
      </c>
    </row>
    <row r="142" spans="39:41">
      <c r="AM142" s="56">
        <v>137</v>
      </c>
      <c r="AN142" s="57" t="s">
        <v>679</v>
      </c>
      <c r="AO142" s="58">
        <v>3.6600000000000001E-4</v>
      </c>
    </row>
    <row r="143" spans="39:41">
      <c r="AM143" s="56">
        <v>138</v>
      </c>
      <c r="AN143" s="57" t="s">
        <v>680</v>
      </c>
      <c r="AO143" s="58">
        <v>0</v>
      </c>
    </row>
    <row r="144" spans="39:41">
      <c r="AM144" s="56">
        <v>139</v>
      </c>
      <c r="AN144" s="57" t="s">
        <v>681</v>
      </c>
      <c r="AO144" s="58">
        <v>0</v>
      </c>
    </row>
    <row r="145" spans="39:41">
      <c r="AM145" s="56">
        <v>140</v>
      </c>
      <c r="AN145" s="57" t="s">
        <v>682</v>
      </c>
      <c r="AO145" s="58">
        <v>4.6999999999999999E-4</v>
      </c>
    </row>
    <row r="146" spans="39:41">
      <c r="AM146" s="56">
        <v>141</v>
      </c>
      <c r="AN146" s="57" t="s">
        <v>683</v>
      </c>
      <c r="AO146" s="58">
        <v>4.6299999999999998E-4</v>
      </c>
    </row>
    <row r="147" spans="39:41">
      <c r="AM147" s="56">
        <v>142</v>
      </c>
      <c r="AN147" s="57" t="s">
        <v>684</v>
      </c>
      <c r="AO147" s="58">
        <v>0</v>
      </c>
    </row>
    <row r="148" spans="39:41">
      <c r="AM148" s="56">
        <v>143</v>
      </c>
      <c r="AN148" s="57" t="s">
        <v>685</v>
      </c>
      <c r="AO148" s="58">
        <v>3.7800000000000003E-4</v>
      </c>
    </row>
    <row r="149" spans="39:41">
      <c r="AM149" s="56">
        <v>144</v>
      </c>
      <c r="AN149" s="57" t="s">
        <v>686</v>
      </c>
      <c r="AO149" s="58">
        <v>2.7399999999999999E-4</v>
      </c>
    </row>
    <row r="150" spans="39:41">
      <c r="AM150" s="56">
        <v>145</v>
      </c>
      <c r="AN150" s="57" t="s">
        <v>687</v>
      </c>
      <c r="AO150" s="58">
        <v>0</v>
      </c>
    </row>
    <row r="151" spans="39:41">
      <c r="AM151" s="56">
        <v>146</v>
      </c>
      <c r="AN151" s="57" t="s">
        <v>688</v>
      </c>
      <c r="AO151" s="58">
        <v>0</v>
      </c>
    </row>
    <row r="152" spans="39:41">
      <c r="AM152" s="56">
        <v>147</v>
      </c>
      <c r="AN152" s="57" t="s">
        <v>689</v>
      </c>
      <c r="AO152" s="58">
        <v>3.59E-4</v>
      </c>
    </row>
    <row r="153" spans="39:41">
      <c r="AM153" s="56">
        <v>148</v>
      </c>
      <c r="AN153" s="57" t="s">
        <v>690</v>
      </c>
      <c r="AO153" s="58">
        <v>4.5600000000000003E-4</v>
      </c>
    </row>
    <row r="154" spans="39:41">
      <c r="AM154" s="56">
        <v>149</v>
      </c>
      <c r="AN154" s="57" t="s">
        <v>691</v>
      </c>
      <c r="AO154" s="58">
        <v>4.55E-4</v>
      </c>
    </row>
    <row r="155" spans="39:41">
      <c r="AM155" s="56">
        <v>150</v>
      </c>
      <c r="AN155" s="57" t="s">
        <v>692</v>
      </c>
      <c r="AO155" s="58">
        <v>2.2699999999999999E-4</v>
      </c>
    </row>
    <row r="156" spans="39:41">
      <c r="AM156" s="56">
        <v>151</v>
      </c>
      <c r="AN156" s="57" t="s">
        <v>693</v>
      </c>
      <c r="AO156" s="58">
        <v>0</v>
      </c>
    </row>
    <row r="157" spans="39:41">
      <c r="AM157" s="56">
        <v>152</v>
      </c>
      <c r="AN157" s="57" t="s">
        <v>694</v>
      </c>
      <c r="AO157" s="58">
        <v>4.4999999999999999E-4</v>
      </c>
    </row>
    <row r="158" spans="39:41">
      <c r="AM158" s="56">
        <v>153</v>
      </c>
      <c r="AN158" s="57" t="s">
        <v>695</v>
      </c>
      <c r="AO158" s="58">
        <v>5.1900000000000004E-4</v>
      </c>
    </row>
    <row r="159" spans="39:41">
      <c r="AM159" s="56">
        <v>154</v>
      </c>
      <c r="AN159" s="57" t="s">
        <v>696</v>
      </c>
      <c r="AO159" s="58">
        <v>0</v>
      </c>
    </row>
    <row r="160" spans="39:41">
      <c r="AM160" s="56">
        <v>155</v>
      </c>
      <c r="AN160" s="57" t="s">
        <v>697</v>
      </c>
      <c r="AO160" s="58">
        <v>0</v>
      </c>
    </row>
    <row r="161" spans="39:41">
      <c r="AM161" s="56">
        <v>156</v>
      </c>
      <c r="AN161" s="57" t="s">
        <v>698</v>
      </c>
      <c r="AO161" s="58">
        <v>0</v>
      </c>
    </row>
    <row r="162" spans="39:41">
      <c r="AM162" s="56">
        <v>157</v>
      </c>
      <c r="AN162" s="57" t="s">
        <v>699</v>
      </c>
      <c r="AO162" s="58">
        <v>0</v>
      </c>
    </row>
    <row r="163" spans="39:41">
      <c r="AM163" s="56">
        <v>158</v>
      </c>
      <c r="AN163" s="57" t="s">
        <v>700</v>
      </c>
      <c r="AO163" s="58">
        <v>4.5899999999999999E-4</v>
      </c>
    </row>
    <row r="164" spans="39:41">
      <c r="AM164" s="56">
        <v>159</v>
      </c>
      <c r="AN164" s="57" t="s">
        <v>701</v>
      </c>
      <c r="AO164" s="58">
        <v>4.4099999999999999E-4</v>
      </c>
    </row>
    <row r="165" spans="39:41">
      <c r="AM165" s="56">
        <v>160</v>
      </c>
      <c r="AN165" s="57" t="s">
        <v>702</v>
      </c>
      <c r="AO165" s="58">
        <v>7.2599999999999997E-4</v>
      </c>
    </row>
    <row r="166" spans="39:41">
      <c r="AM166" s="56">
        <v>161</v>
      </c>
      <c r="AN166" s="57" t="s">
        <v>703</v>
      </c>
      <c r="AO166" s="58">
        <v>0</v>
      </c>
    </row>
    <row r="167" spans="39:41">
      <c r="AM167" s="56">
        <v>162</v>
      </c>
      <c r="AN167" s="57" t="s">
        <v>704</v>
      </c>
      <c r="AO167" s="58">
        <v>1.2799999999999999E-4</v>
      </c>
    </row>
    <row r="168" spans="39:41">
      <c r="AM168" s="56">
        <v>163</v>
      </c>
      <c r="AN168" s="57" t="s">
        <v>705</v>
      </c>
      <c r="AO168" s="58">
        <v>8.5599999999999999E-4</v>
      </c>
    </row>
    <row r="169" spans="39:41">
      <c r="AM169" s="56">
        <v>164</v>
      </c>
      <c r="AN169" s="57" t="s">
        <v>706</v>
      </c>
      <c r="AO169" s="58">
        <v>5.1099999999999995E-4</v>
      </c>
    </row>
    <row r="170" spans="39:41">
      <c r="AM170" s="56">
        <v>165</v>
      </c>
      <c r="AN170" s="57" t="s">
        <v>707</v>
      </c>
      <c r="AO170" s="58">
        <v>3.9899999999999999E-4</v>
      </c>
    </row>
    <row r="171" spans="39:41">
      <c r="AM171" s="56">
        <v>166</v>
      </c>
      <c r="AN171" s="57" t="s">
        <v>708</v>
      </c>
      <c r="AO171" s="58">
        <v>2.99E-4</v>
      </c>
    </row>
    <row r="172" spans="39:41">
      <c r="AM172" s="56">
        <v>167</v>
      </c>
      <c r="AN172" s="57" t="s">
        <v>709</v>
      </c>
      <c r="AO172" s="58">
        <v>1.9900000000000001E-4</v>
      </c>
    </row>
    <row r="173" spans="39:41">
      <c r="AM173" s="56">
        <v>168</v>
      </c>
      <c r="AN173" s="57" t="s">
        <v>710</v>
      </c>
      <c r="AO173" s="58">
        <v>0</v>
      </c>
    </row>
    <row r="174" spans="39:41">
      <c r="AM174" s="56">
        <v>169</v>
      </c>
      <c r="AN174" s="57" t="s">
        <v>711</v>
      </c>
      <c r="AO174" s="58">
        <v>4.4999999999999999E-4</v>
      </c>
    </row>
    <row r="175" spans="39:41">
      <c r="AM175" s="56">
        <v>170</v>
      </c>
      <c r="AN175" s="57" t="s">
        <v>712</v>
      </c>
      <c r="AO175" s="58">
        <v>3.1500000000000001E-4</v>
      </c>
    </row>
    <row r="176" spans="39:41">
      <c r="AM176" s="56">
        <v>171</v>
      </c>
      <c r="AN176" s="57" t="s">
        <v>713</v>
      </c>
      <c r="AO176" s="58">
        <v>2.3499999999999999E-4</v>
      </c>
    </row>
    <row r="177" spans="39:41">
      <c r="AM177" s="56">
        <v>172</v>
      </c>
      <c r="AN177" s="57" t="s">
        <v>714</v>
      </c>
      <c r="AO177" s="58">
        <v>5.8500000000000002E-4</v>
      </c>
    </row>
    <row r="178" spans="39:41">
      <c r="AM178" s="56">
        <v>173</v>
      </c>
      <c r="AN178" s="57" t="s">
        <v>715</v>
      </c>
      <c r="AO178" s="58">
        <v>6.8199999999999999E-4</v>
      </c>
    </row>
    <row r="179" spans="39:41">
      <c r="AM179" s="56">
        <v>174</v>
      </c>
      <c r="AN179" s="57" t="s">
        <v>716</v>
      </c>
      <c r="AO179" s="58">
        <v>4.2900000000000002E-4</v>
      </c>
    </row>
    <row r="180" spans="39:41">
      <c r="AM180" s="56">
        <v>175</v>
      </c>
      <c r="AN180" s="57" t="s">
        <v>717</v>
      </c>
      <c r="AO180" s="58">
        <v>0</v>
      </c>
    </row>
    <row r="181" spans="39:41">
      <c r="AM181" s="56">
        <v>176</v>
      </c>
      <c r="AN181" s="57" t="s">
        <v>718</v>
      </c>
      <c r="AO181" s="58">
        <v>3.5300000000000002E-4</v>
      </c>
    </row>
    <row r="182" spans="39:41">
      <c r="AM182" s="56">
        <v>177</v>
      </c>
      <c r="AN182" s="57" t="s">
        <v>719</v>
      </c>
      <c r="AO182" s="58">
        <v>1.9100000000000001E-4</v>
      </c>
    </row>
    <row r="183" spans="39:41">
      <c r="AM183" s="56">
        <v>178</v>
      </c>
      <c r="AN183" s="57" t="s">
        <v>720</v>
      </c>
      <c r="AO183" s="58">
        <v>0</v>
      </c>
    </row>
    <row r="184" spans="39:41">
      <c r="AM184" s="56">
        <v>179</v>
      </c>
      <c r="AN184" s="57" t="s">
        <v>721</v>
      </c>
      <c r="AO184" s="58">
        <v>4.7899999999999999E-4</v>
      </c>
    </row>
    <row r="185" spans="39:41">
      <c r="AM185" s="56">
        <v>180</v>
      </c>
      <c r="AN185" s="57" t="s">
        <v>722</v>
      </c>
      <c r="AO185" s="58">
        <v>4.35E-4</v>
      </c>
    </row>
    <row r="186" spans="39:41">
      <c r="AM186" s="56">
        <v>181</v>
      </c>
      <c r="AN186" s="57" t="s">
        <v>723</v>
      </c>
      <c r="AO186" s="58">
        <v>0</v>
      </c>
    </row>
    <row r="187" spans="39:41">
      <c r="AM187" s="56">
        <v>182</v>
      </c>
      <c r="AN187" s="57" t="s">
        <v>724</v>
      </c>
      <c r="AO187" s="58">
        <v>0</v>
      </c>
    </row>
    <row r="188" spans="39:41">
      <c r="AM188" s="56">
        <v>183</v>
      </c>
      <c r="AN188" s="57" t="s">
        <v>725</v>
      </c>
      <c r="AO188" s="58">
        <v>2.9799999999999998E-4</v>
      </c>
    </row>
    <row r="189" spans="39:41">
      <c r="AM189" s="56">
        <v>184</v>
      </c>
      <c r="AN189" s="57" t="s">
        <v>726</v>
      </c>
      <c r="AO189" s="58">
        <v>4.3199999999999998E-4</v>
      </c>
    </row>
    <row r="190" spans="39:41">
      <c r="AM190" s="56">
        <v>185</v>
      </c>
      <c r="AN190" s="57" t="s">
        <v>727</v>
      </c>
      <c r="AO190" s="58">
        <v>6.4599999999999998E-4</v>
      </c>
    </row>
    <row r="191" spans="39:41">
      <c r="AM191" s="56">
        <v>186</v>
      </c>
      <c r="AN191" s="57" t="s">
        <v>728</v>
      </c>
      <c r="AO191" s="58">
        <v>0</v>
      </c>
    </row>
    <row r="192" spans="39:41">
      <c r="AM192" s="56">
        <v>187</v>
      </c>
      <c r="AN192" s="57" t="s">
        <v>729</v>
      </c>
      <c r="AO192" s="58">
        <v>4.57E-4</v>
      </c>
    </row>
    <row r="193" spans="39:41">
      <c r="AM193" s="56">
        <v>188</v>
      </c>
      <c r="AN193" s="57" t="s">
        <v>730</v>
      </c>
      <c r="AO193" s="58">
        <v>4.35E-4</v>
      </c>
    </row>
    <row r="194" spans="39:41">
      <c r="AM194" s="56">
        <v>189</v>
      </c>
      <c r="AN194" s="57" t="s">
        <v>731</v>
      </c>
      <c r="AO194" s="58">
        <v>0</v>
      </c>
    </row>
    <row r="195" spans="39:41">
      <c r="AM195" s="56">
        <v>190</v>
      </c>
      <c r="AN195" s="57" t="s">
        <v>732</v>
      </c>
      <c r="AO195" s="58">
        <v>4.5600000000000003E-4</v>
      </c>
    </row>
    <row r="196" spans="39:41">
      <c r="AM196" s="56">
        <v>191</v>
      </c>
      <c r="AN196" s="57" t="s">
        <v>733</v>
      </c>
      <c r="AO196" s="58">
        <v>4.1199999999999999E-4</v>
      </c>
    </row>
    <row r="197" spans="39:41">
      <c r="AM197" s="56">
        <v>192</v>
      </c>
      <c r="AN197" s="57" t="s">
        <v>734</v>
      </c>
      <c r="AO197" s="58">
        <v>0</v>
      </c>
    </row>
    <row r="198" spans="39:41">
      <c r="AM198" s="56">
        <v>193</v>
      </c>
      <c r="AN198" s="57" t="s">
        <v>735</v>
      </c>
      <c r="AO198" s="58">
        <v>4.4499999999999997E-4</v>
      </c>
    </row>
    <row r="199" spans="39:41">
      <c r="AM199" s="56">
        <v>194</v>
      </c>
      <c r="AN199" s="57" t="s">
        <v>736</v>
      </c>
      <c r="AO199" s="58">
        <v>4.4999999999999999E-4</v>
      </c>
    </row>
    <row r="200" spans="39:41">
      <c r="AM200" s="56">
        <v>195</v>
      </c>
      <c r="AN200" s="57" t="s">
        <v>737</v>
      </c>
      <c r="AO200" s="58">
        <v>0</v>
      </c>
    </row>
    <row r="201" spans="39:41">
      <c r="AM201" s="56">
        <v>196</v>
      </c>
      <c r="AN201" s="57" t="s">
        <v>738</v>
      </c>
      <c r="AO201" s="58">
        <v>0</v>
      </c>
    </row>
    <row r="202" spans="39:41">
      <c r="AM202" s="56">
        <v>197</v>
      </c>
      <c r="AN202" s="57" t="s">
        <v>739</v>
      </c>
      <c r="AO202" s="58">
        <v>2.7099999999999997E-4</v>
      </c>
    </row>
    <row r="203" spans="39:41">
      <c r="AM203" s="56">
        <v>198</v>
      </c>
      <c r="AN203" s="57" t="s">
        <v>740</v>
      </c>
      <c r="AO203" s="58">
        <v>0</v>
      </c>
    </row>
    <row r="204" spans="39:41">
      <c r="AM204" s="56">
        <v>199</v>
      </c>
      <c r="AN204" s="57" t="s">
        <v>741</v>
      </c>
      <c r="AO204" s="58">
        <v>3.6999999999999999E-4</v>
      </c>
    </row>
    <row r="205" spans="39:41">
      <c r="AM205" s="56">
        <v>200</v>
      </c>
      <c r="AN205" s="57" t="s">
        <v>742</v>
      </c>
      <c r="AO205" s="58">
        <v>4.44E-4</v>
      </c>
    </row>
    <row r="206" spans="39:41">
      <c r="AM206" s="56">
        <v>201</v>
      </c>
      <c r="AN206" s="57" t="s">
        <v>743</v>
      </c>
      <c r="AO206" s="58">
        <v>4.6799999999999999E-4</v>
      </c>
    </row>
    <row r="207" spans="39:41">
      <c r="AM207" s="56">
        <v>202</v>
      </c>
      <c r="AN207" s="57" t="s">
        <v>744</v>
      </c>
      <c r="AO207" s="58">
        <v>0</v>
      </c>
    </row>
    <row r="208" spans="39:41">
      <c r="AM208" s="56">
        <v>203</v>
      </c>
      <c r="AN208" s="57" t="s">
        <v>745</v>
      </c>
      <c r="AO208" s="58">
        <v>4.4799999999999999E-4</v>
      </c>
    </row>
    <row r="209" spans="39:41">
      <c r="AM209" s="56">
        <v>204</v>
      </c>
      <c r="AN209" s="57" t="s">
        <v>746</v>
      </c>
      <c r="AO209" s="58">
        <v>4.3899999999999999E-4</v>
      </c>
    </row>
    <row r="210" spans="39:41">
      <c r="AM210" s="56">
        <v>205</v>
      </c>
      <c r="AN210" s="57" t="s">
        <v>747</v>
      </c>
      <c r="AO210" s="58">
        <v>0</v>
      </c>
    </row>
    <row r="211" spans="39:41">
      <c r="AM211" s="56">
        <v>206</v>
      </c>
      <c r="AN211" s="57" t="s">
        <v>748</v>
      </c>
      <c r="AO211" s="58">
        <v>0</v>
      </c>
    </row>
    <row r="212" spans="39:41">
      <c r="AM212" s="56">
        <v>207</v>
      </c>
      <c r="AN212" s="57" t="s">
        <v>749</v>
      </c>
      <c r="AO212" s="58">
        <v>3.9800000000000002E-4</v>
      </c>
    </row>
    <row r="213" spans="39:41">
      <c r="AM213" s="56">
        <v>208</v>
      </c>
      <c r="AN213" s="57" t="s">
        <v>750</v>
      </c>
      <c r="AO213" s="58">
        <v>3.7300000000000001E-4</v>
      </c>
    </row>
    <row r="214" spans="39:41">
      <c r="AM214" s="56">
        <v>209</v>
      </c>
      <c r="AN214" s="57" t="s">
        <v>751</v>
      </c>
      <c r="AO214" s="58">
        <v>4.4200000000000001E-4</v>
      </c>
    </row>
    <row r="215" spans="39:41">
      <c r="AM215" s="56">
        <v>210</v>
      </c>
      <c r="AN215" s="57" t="s">
        <v>752</v>
      </c>
      <c r="AO215" s="58">
        <v>3.7800000000000003E-4</v>
      </c>
    </row>
    <row r="216" spans="39:41">
      <c r="AM216" s="56">
        <v>211</v>
      </c>
      <c r="AN216" s="57" t="s">
        <v>753</v>
      </c>
      <c r="AO216" s="58">
        <v>5.5199999999999997E-4</v>
      </c>
    </row>
    <row r="217" spans="39:41">
      <c r="AM217" s="56">
        <v>212</v>
      </c>
      <c r="AN217" s="57" t="s">
        <v>754</v>
      </c>
      <c r="AO217" s="58">
        <v>3.88E-4</v>
      </c>
    </row>
    <row r="218" spans="39:41">
      <c r="AM218" s="56">
        <v>213</v>
      </c>
      <c r="AN218" s="57" t="s">
        <v>755</v>
      </c>
      <c r="AO218" s="58">
        <v>0</v>
      </c>
    </row>
    <row r="219" spans="39:41">
      <c r="AM219" s="56">
        <v>214</v>
      </c>
      <c r="AN219" s="57" t="s">
        <v>756</v>
      </c>
      <c r="AO219" s="58">
        <v>4.5600000000000003E-4</v>
      </c>
    </row>
    <row r="220" spans="39:41">
      <c r="AM220" s="56">
        <v>215</v>
      </c>
      <c r="AN220" s="57" t="s">
        <v>757</v>
      </c>
      <c r="AO220" s="58">
        <v>3.0800000000000001E-4</v>
      </c>
    </row>
    <row r="221" spans="39:41">
      <c r="AM221" s="56">
        <v>216</v>
      </c>
      <c r="AN221" s="57" t="s">
        <v>758</v>
      </c>
      <c r="AO221" s="58">
        <v>0</v>
      </c>
    </row>
    <row r="222" spans="39:41">
      <c r="AM222" s="56">
        <v>217</v>
      </c>
      <c r="AN222" s="57" t="s">
        <v>759</v>
      </c>
      <c r="AO222" s="58">
        <v>0</v>
      </c>
    </row>
    <row r="223" spans="39:41">
      <c r="AM223" s="56">
        <v>218</v>
      </c>
      <c r="AN223" s="57" t="s">
        <v>760</v>
      </c>
      <c r="AO223" s="58">
        <v>0</v>
      </c>
    </row>
    <row r="224" spans="39:41">
      <c r="AM224" s="56">
        <v>219</v>
      </c>
      <c r="AN224" s="57" t="s">
        <v>761</v>
      </c>
      <c r="AO224" s="58">
        <v>4.08E-4</v>
      </c>
    </row>
    <row r="225" spans="39:41">
      <c r="AM225" s="56">
        <v>220</v>
      </c>
      <c r="AN225" s="57" t="s">
        <v>762</v>
      </c>
      <c r="AO225" s="58">
        <v>3.2299999999999999E-4</v>
      </c>
    </row>
    <row r="226" spans="39:41">
      <c r="AM226" s="56">
        <v>221</v>
      </c>
      <c r="AN226" s="57" t="s">
        <v>763</v>
      </c>
      <c r="AO226" s="58">
        <v>0</v>
      </c>
    </row>
    <row r="227" spans="39:41">
      <c r="AM227" s="56">
        <v>222</v>
      </c>
      <c r="AN227" s="57" t="s">
        <v>764</v>
      </c>
      <c r="AO227" s="58">
        <v>0</v>
      </c>
    </row>
    <row r="228" spans="39:41">
      <c r="AM228" s="56">
        <v>223</v>
      </c>
      <c r="AN228" s="57" t="s">
        <v>765</v>
      </c>
      <c r="AO228" s="58">
        <v>0</v>
      </c>
    </row>
    <row r="229" spans="39:41">
      <c r="AM229" s="56">
        <v>224</v>
      </c>
      <c r="AN229" s="57" t="s">
        <v>766</v>
      </c>
      <c r="AO229" s="58">
        <v>0</v>
      </c>
    </row>
    <row r="230" spans="39:41">
      <c r="AM230" s="56">
        <v>225</v>
      </c>
      <c r="AN230" s="57" t="s">
        <v>767</v>
      </c>
      <c r="AO230" s="58">
        <v>0</v>
      </c>
    </row>
    <row r="231" spans="39:41">
      <c r="AM231" s="56">
        <v>226</v>
      </c>
      <c r="AN231" s="57" t="s">
        <v>768</v>
      </c>
      <c r="AO231" s="58">
        <v>0</v>
      </c>
    </row>
    <row r="232" spans="39:41">
      <c r="AM232" s="56">
        <v>227</v>
      </c>
      <c r="AN232" s="57" t="s">
        <v>769</v>
      </c>
      <c r="AO232" s="58">
        <v>0</v>
      </c>
    </row>
    <row r="233" spans="39:41">
      <c r="AM233" s="56">
        <v>228</v>
      </c>
      <c r="AN233" s="57" t="s">
        <v>770</v>
      </c>
      <c r="AO233" s="58">
        <v>0</v>
      </c>
    </row>
    <row r="234" spans="39:41">
      <c r="AM234" s="56">
        <v>229</v>
      </c>
      <c r="AN234" s="57" t="s">
        <v>771</v>
      </c>
      <c r="AO234" s="58">
        <v>0</v>
      </c>
    </row>
    <row r="235" spans="39:41">
      <c r="AM235" s="56">
        <v>230</v>
      </c>
      <c r="AN235" s="57" t="s">
        <v>772</v>
      </c>
      <c r="AO235" s="58">
        <v>4.1599999999999997E-4</v>
      </c>
    </row>
    <row r="236" spans="39:41">
      <c r="AM236" s="56">
        <v>231</v>
      </c>
      <c r="AN236" s="57" t="s">
        <v>773</v>
      </c>
      <c r="AO236" s="58">
        <v>4.26E-4</v>
      </c>
    </row>
    <row r="237" spans="39:41">
      <c r="AM237" s="56">
        <v>232</v>
      </c>
      <c r="AN237" s="57" t="s">
        <v>774</v>
      </c>
      <c r="AO237" s="58">
        <v>0</v>
      </c>
    </row>
    <row r="238" spans="39:41">
      <c r="AM238" s="56">
        <v>233</v>
      </c>
      <c r="AN238" s="57" t="s">
        <v>775</v>
      </c>
      <c r="AO238" s="58">
        <v>1.5899999999999999E-4</v>
      </c>
    </row>
    <row r="239" spans="39:41">
      <c r="AM239" s="56">
        <v>234</v>
      </c>
      <c r="AN239" s="57" t="s">
        <v>776</v>
      </c>
      <c r="AO239" s="58">
        <v>2.4699999999999999E-4</v>
      </c>
    </row>
    <row r="240" spans="39:41">
      <c r="AM240" s="56">
        <v>235</v>
      </c>
      <c r="AN240" s="57" t="s">
        <v>777</v>
      </c>
      <c r="AO240" s="58">
        <v>3.1599999999999998E-4</v>
      </c>
    </row>
    <row r="241" spans="39:41">
      <c r="AM241" s="56">
        <v>236</v>
      </c>
      <c r="AN241" s="57" t="s">
        <v>778</v>
      </c>
      <c r="AO241" s="58">
        <v>8.2700000000000004E-4</v>
      </c>
    </row>
    <row r="242" spans="39:41">
      <c r="AM242" s="56">
        <v>237</v>
      </c>
      <c r="AN242" s="57" t="s">
        <v>779</v>
      </c>
      <c r="AO242" s="58">
        <v>0</v>
      </c>
    </row>
    <row r="243" spans="39:41">
      <c r="AM243" s="56">
        <v>238</v>
      </c>
      <c r="AN243" s="57" t="s">
        <v>780</v>
      </c>
      <c r="AO243" s="58" t="s">
        <v>498</v>
      </c>
    </row>
    <row r="244" spans="39:41">
      <c r="AM244" s="56">
        <v>239</v>
      </c>
      <c r="AN244" s="57" t="s">
        <v>781</v>
      </c>
      <c r="AO244" s="58" t="s">
        <v>499</v>
      </c>
    </row>
    <row r="245" spans="39:41">
      <c r="AM245" s="56">
        <v>240</v>
      </c>
      <c r="AN245" s="57" t="s">
        <v>782</v>
      </c>
      <c r="AO245" s="58">
        <v>0</v>
      </c>
    </row>
    <row r="246" spans="39:41">
      <c r="AM246" s="56">
        <v>241</v>
      </c>
      <c r="AN246" s="57" t="s">
        <v>783</v>
      </c>
      <c r="AO246" s="58">
        <v>0</v>
      </c>
    </row>
    <row r="247" spans="39:41">
      <c r="AM247" s="56">
        <v>242</v>
      </c>
      <c r="AN247" s="57" t="s">
        <v>784</v>
      </c>
      <c r="AO247" s="58">
        <v>5.62E-4</v>
      </c>
    </row>
    <row r="248" spans="39:41">
      <c r="AM248" s="56">
        <v>243</v>
      </c>
      <c r="AN248" s="57" t="s">
        <v>785</v>
      </c>
      <c r="AO248" s="58">
        <v>5.7300000000000005E-4</v>
      </c>
    </row>
    <row r="249" spans="39:41">
      <c r="AM249" s="56">
        <v>244</v>
      </c>
      <c r="AN249" s="57" t="s">
        <v>786</v>
      </c>
      <c r="AO249" s="58">
        <v>4.57E-4</v>
      </c>
    </row>
    <row r="250" spans="39:41">
      <c r="AM250" s="56">
        <v>245</v>
      </c>
      <c r="AN250" s="57" t="s">
        <v>787</v>
      </c>
      <c r="AO250" s="58">
        <v>0</v>
      </c>
    </row>
    <row r="251" spans="39:41">
      <c r="AM251" s="56">
        <v>246</v>
      </c>
      <c r="AN251" s="57" t="s">
        <v>788</v>
      </c>
      <c r="AO251" s="58">
        <v>4.2000000000000002E-4</v>
      </c>
    </row>
    <row r="252" spans="39:41">
      <c r="AM252" s="56">
        <v>247</v>
      </c>
      <c r="AN252" s="57" t="s">
        <v>789</v>
      </c>
      <c r="AO252" s="58">
        <v>5.5800000000000001E-4</v>
      </c>
    </row>
    <row r="253" spans="39:41">
      <c r="AM253" s="56">
        <v>248</v>
      </c>
      <c r="AN253" s="57" t="s">
        <v>790</v>
      </c>
      <c r="AO253" s="58">
        <v>5.4900000000000001E-4</v>
      </c>
    </row>
    <row r="254" spans="39:41">
      <c r="AM254" s="56">
        <v>249</v>
      </c>
      <c r="AN254" s="57" t="s">
        <v>791</v>
      </c>
      <c r="AO254" s="58">
        <v>0</v>
      </c>
    </row>
    <row r="255" spans="39:41">
      <c r="AM255" s="56">
        <v>250</v>
      </c>
      <c r="AN255" s="57" t="s">
        <v>792</v>
      </c>
      <c r="AO255" s="58">
        <v>0</v>
      </c>
    </row>
    <row r="256" spans="39:41">
      <c r="AM256" s="56">
        <v>251</v>
      </c>
      <c r="AN256" s="57" t="s">
        <v>793</v>
      </c>
      <c r="AO256" s="58">
        <v>1E-4</v>
      </c>
    </row>
    <row r="257" spans="39:41">
      <c r="AM257" s="56">
        <v>252</v>
      </c>
      <c r="AN257" s="57" t="s">
        <v>794</v>
      </c>
      <c r="AO257" s="58">
        <v>2.5000000000000001E-4</v>
      </c>
    </row>
    <row r="258" spans="39:41">
      <c r="AM258" s="56">
        <v>253</v>
      </c>
      <c r="AN258" s="57" t="s">
        <v>795</v>
      </c>
      <c r="AO258" s="58">
        <v>0</v>
      </c>
    </row>
    <row r="259" spans="39:41">
      <c r="AM259" s="56">
        <v>254</v>
      </c>
      <c r="AN259" s="57" t="s">
        <v>796</v>
      </c>
      <c r="AO259" s="58">
        <v>6.2E-4</v>
      </c>
    </row>
    <row r="260" spans="39:41">
      <c r="AM260" s="56">
        <v>255</v>
      </c>
      <c r="AN260" s="57" t="s">
        <v>797</v>
      </c>
      <c r="AO260" s="58">
        <v>6.5300000000000004E-4</v>
      </c>
    </row>
    <row r="261" spans="39:41">
      <c r="AM261" s="56">
        <v>256</v>
      </c>
      <c r="AN261" s="57" t="s">
        <v>798</v>
      </c>
      <c r="AO261" s="58">
        <v>0</v>
      </c>
    </row>
    <row r="262" spans="39:41">
      <c r="AM262" s="56">
        <v>257</v>
      </c>
      <c r="AN262" s="57" t="s">
        <v>799</v>
      </c>
      <c r="AO262" s="58">
        <v>4.0400000000000001E-4</v>
      </c>
    </row>
    <row r="263" spans="39:41">
      <c r="AM263" s="56">
        <v>258</v>
      </c>
      <c r="AN263" s="57" t="s">
        <v>800</v>
      </c>
      <c r="AO263" s="58">
        <v>4.6799999999999999E-4</v>
      </c>
    </row>
    <row r="264" spans="39:41">
      <c r="AM264" s="56">
        <v>259</v>
      </c>
      <c r="AN264" s="57" t="s">
        <v>801</v>
      </c>
      <c r="AO264" s="58">
        <v>7.7700000000000002E-4</v>
      </c>
    </row>
    <row r="265" spans="39:41">
      <c r="AM265" s="56">
        <v>260</v>
      </c>
      <c r="AN265" s="57" t="s">
        <v>802</v>
      </c>
      <c r="AO265" s="58">
        <v>7.4600000000000003E-4</v>
      </c>
    </row>
    <row r="266" spans="39:41">
      <c r="AM266" s="56">
        <v>261</v>
      </c>
      <c r="AN266" s="57" t="s">
        <v>803</v>
      </c>
      <c r="AO266" s="58">
        <v>0</v>
      </c>
    </row>
    <row r="267" spans="39:41">
      <c r="AM267" s="56">
        <v>262</v>
      </c>
      <c r="AN267" s="57" t="s">
        <v>804</v>
      </c>
      <c r="AO267" s="58">
        <v>3.7800000000000003E-4</v>
      </c>
    </row>
    <row r="268" spans="39:41">
      <c r="AM268" s="56">
        <v>263</v>
      </c>
      <c r="AN268" s="57" t="s">
        <v>805</v>
      </c>
      <c r="AO268" s="58">
        <v>4.55E-4</v>
      </c>
    </row>
    <row r="269" spans="39:41">
      <c r="AM269" s="56">
        <v>264</v>
      </c>
      <c r="AN269" s="57" t="s">
        <v>806</v>
      </c>
      <c r="AO269" s="58">
        <v>3.0899999999999998E-4</v>
      </c>
    </row>
    <row r="270" spans="39:41">
      <c r="AM270" s="56">
        <v>265</v>
      </c>
      <c r="AN270" s="57" t="s">
        <v>807</v>
      </c>
      <c r="AO270" s="58">
        <v>0</v>
      </c>
    </row>
    <row r="271" spans="39:41">
      <c r="AM271" s="56">
        <v>266</v>
      </c>
      <c r="AN271" s="57" t="s">
        <v>808</v>
      </c>
      <c r="AO271" s="58">
        <v>5.7200000000000003E-4</v>
      </c>
    </row>
    <row r="272" spans="39:41">
      <c r="AM272" s="56">
        <v>267</v>
      </c>
      <c r="AN272" s="57" t="s">
        <v>809</v>
      </c>
      <c r="AO272" s="58">
        <v>4.5899999999999999E-4</v>
      </c>
    </row>
    <row r="273" spans="39:41">
      <c r="AM273" s="56">
        <v>268</v>
      </c>
      <c r="AN273" s="57" t="s">
        <v>810</v>
      </c>
      <c r="AO273" s="58">
        <v>4.0499999999999998E-4</v>
      </c>
    </row>
    <row r="274" spans="39:41">
      <c r="AM274" s="56">
        <v>269</v>
      </c>
      <c r="AN274" s="57" t="s">
        <v>811</v>
      </c>
      <c r="AO274" s="58">
        <v>4.4799999999999999E-4</v>
      </c>
    </row>
    <row r="275" spans="39:41">
      <c r="AM275" s="56">
        <v>270</v>
      </c>
      <c r="AN275" s="57" t="s">
        <v>812</v>
      </c>
      <c r="AO275" s="58">
        <v>3.2000000000000003E-4</v>
      </c>
    </row>
    <row r="276" spans="39:41">
      <c r="AM276" s="56">
        <v>271</v>
      </c>
      <c r="AN276" s="57" t="s">
        <v>813</v>
      </c>
      <c r="AO276" s="58">
        <v>0</v>
      </c>
    </row>
    <row r="277" spans="39:41">
      <c r="AM277" s="56">
        <v>272</v>
      </c>
      <c r="AN277" s="57" t="s">
        <v>814</v>
      </c>
      <c r="AO277" s="58">
        <v>4.5899999999999999E-4</v>
      </c>
    </row>
    <row r="278" spans="39:41">
      <c r="AM278" s="56">
        <v>273</v>
      </c>
      <c r="AN278" s="57" t="s">
        <v>815</v>
      </c>
      <c r="AO278" s="58">
        <v>4.17E-4</v>
      </c>
    </row>
    <row r="279" spans="39:41">
      <c r="AM279" s="56">
        <v>274</v>
      </c>
      <c r="AN279" s="57" t="s">
        <v>816</v>
      </c>
      <c r="AO279" s="58">
        <v>0</v>
      </c>
    </row>
    <row r="280" spans="39:41">
      <c r="AM280" s="56">
        <v>275</v>
      </c>
      <c r="AN280" s="57" t="s">
        <v>817</v>
      </c>
      <c r="AO280" s="58">
        <v>2.63E-4</v>
      </c>
    </row>
    <row r="281" spans="39:41">
      <c r="AM281" s="56">
        <v>276</v>
      </c>
      <c r="AN281" s="57" t="s">
        <v>818</v>
      </c>
      <c r="AO281" s="58">
        <v>3.77E-4</v>
      </c>
    </row>
    <row r="282" spans="39:41">
      <c r="AM282" s="56">
        <v>277</v>
      </c>
      <c r="AN282" s="57" t="s">
        <v>819</v>
      </c>
      <c r="AO282" s="58">
        <v>4.8700000000000002E-4</v>
      </c>
    </row>
    <row r="283" spans="39:41">
      <c r="AM283" s="56">
        <v>278</v>
      </c>
      <c r="AN283" s="57" t="s">
        <v>820</v>
      </c>
      <c r="AO283" s="58">
        <v>2.9E-4</v>
      </c>
    </row>
    <row r="284" spans="39:41">
      <c r="AM284" s="56">
        <v>279</v>
      </c>
      <c r="AN284" s="57" t="s">
        <v>821</v>
      </c>
      <c r="AO284" s="58">
        <v>3.8999999999999999E-4</v>
      </c>
    </row>
    <row r="285" spans="39:41">
      <c r="AM285" s="56">
        <v>280</v>
      </c>
      <c r="AN285" s="57" t="s">
        <v>822</v>
      </c>
      <c r="AO285" s="58">
        <v>4.8999999999999998E-4</v>
      </c>
    </row>
    <row r="286" spans="39:41">
      <c r="AM286" s="56">
        <v>281</v>
      </c>
      <c r="AN286" s="57" t="s">
        <v>823</v>
      </c>
      <c r="AO286" s="58">
        <v>2.6600000000000001E-4</v>
      </c>
    </row>
    <row r="287" spans="39:41">
      <c r="AM287" s="56">
        <v>282</v>
      </c>
      <c r="AN287" s="57" t="s">
        <v>824</v>
      </c>
      <c r="AO287" s="58">
        <v>5.9900000000000003E-4</v>
      </c>
    </row>
    <row r="288" spans="39:41">
      <c r="AM288" s="56">
        <v>283</v>
      </c>
      <c r="AN288" s="57" t="s">
        <v>825</v>
      </c>
      <c r="AO288" s="58">
        <v>0</v>
      </c>
    </row>
    <row r="289" spans="39:41">
      <c r="AM289" s="56">
        <v>284</v>
      </c>
      <c r="AN289" s="57" t="s">
        <v>826</v>
      </c>
      <c r="AO289" s="58">
        <v>3.7599999999999998E-4</v>
      </c>
    </row>
    <row r="290" spans="39:41">
      <c r="AM290" s="56">
        <v>285</v>
      </c>
      <c r="AN290" s="57" t="s">
        <v>827</v>
      </c>
      <c r="AO290" s="58">
        <v>3.7500000000000001E-4</v>
      </c>
    </row>
    <row r="291" spans="39:41">
      <c r="AM291" s="56">
        <v>286</v>
      </c>
      <c r="AN291" s="57" t="s">
        <v>828</v>
      </c>
      <c r="AO291" s="58">
        <v>3.7800000000000003E-4</v>
      </c>
    </row>
    <row r="292" spans="39:41">
      <c r="AM292" s="56">
        <v>287</v>
      </c>
      <c r="AN292" s="57" t="s">
        <v>829</v>
      </c>
      <c r="AO292" s="58">
        <v>3.79E-4</v>
      </c>
    </row>
    <row r="293" spans="39:41">
      <c r="AM293" s="56">
        <v>288</v>
      </c>
      <c r="AN293" s="57" t="s">
        <v>830</v>
      </c>
      <c r="AO293" s="58">
        <v>3.8000000000000002E-4</v>
      </c>
    </row>
    <row r="294" spans="39:41">
      <c r="AM294" s="56">
        <v>289</v>
      </c>
      <c r="AN294" s="57" t="s">
        <v>831</v>
      </c>
      <c r="AO294" s="58">
        <v>1.6200000000000001E-4</v>
      </c>
    </row>
    <row r="295" spans="39:41">
      <c r="AM295" s="56">
        <v>290</v>
      </c>
      <c r="AN295" s="57" t="s">
        <v>832</v>
      </c>
      <c r="AO295" s="58">
        <v>3.6999999999999999E-4</v>
      </c>
    </row>
    <row r="296" spans="39:41">
      <c r="AM296" s="56">
        <v>291</v>
      </c>
      <c r="AN296" s="57" t="s">
        <v>833</v>
      </c>
      <c r="AO296" s="58">
        <v>3.8000000000000002E-4</v>
      </c>
    </row>
    <row r="297" spans="39:41">
      <c r="AM297" s="56">
        <v>292</v>
      </c>
      <c r="AN297" s="57" t="s">
        <v>834</v>
      </c>
      <c r="AO297" s="58">
        <v>3.8000000000000002E-4</v>
      </c>
    </row>
    <row r="298" spans="39:41">
      <c r="AM298" s="56">
        <v>293</v>
      </c>
      <c r="AN298" s="57" t="s">
        <v>835</v>
      </c>
      <c r="AO298" s="58">
        <v>3.8099999999999999E-4</v>
      </c>
    </row>
    <row r="299" spans="39:41">
      <c r="AM299" s="56">
        <v>294</v>
      </c>
      <c r="AN299" s="57" t="s">
        <v>836</v>
      </c>
      <c r="AO299" s="58">
        <v>3.8000000000000002E-4</v>
      </c>
    </row>
    <row r="300" spans="39:41">
      <c r="AM300" s="56">
        <v>295</v>
      </c>
      <c r="AN300" s="57" t="s">
        <v>837</v>
      </c>
      <c r="AO300" s="58">
        <v>4.0900000000000002E-4</v>
      </c>
    </row>
    <row r="301" spans="39:41">
      <c r="AM301" s="56">
        <v>296</v>
      </c>
      <c r="AN301" s="57" t="s">
        <v>838</v>
      </c>
      <c r="AO301" s="58">
        <v>3.8499999999999998E-4</v>
      </c>
    </row>
    <row r="302" spans="39:41">
      <c r="AM302" s="56">
        <v>297</v>
      </c>
      <c r="AN302" s="57" t="s">
        <v>839</v>
      </c>
      <c r="AO302" s="58">
        <v>0</v>
      </c>
    </row>
    <row r="303" spans="39:41">
      <c r="AM303" s="56">
        <v>298</v>
      </c>
      <c r="AN303" s="57" t="s">
        <v>840</v>
      </c>
      <c r="AO303" s="58">
        <v>2.9999999999999997E-4</v>
      </c>
    </row>
    <row r="304" spans="39:41">
      <c r="AM304" s="56">
        <v>299</v>
      </c>
      <c r="AN304" s="57" t="s">
        <v>841</v>
      </c>
      <c r="AO304" s="58">
        <v>4.5600000000000003E-4</v>
      </c>
    </row>
    <row r="305" spans="39:41">
      <c r="AM305" s="56">
        <v>300</v>
      </c>
      <c r="AN305" s="57" t="s">
        <v>842</v>
      </c>
      <c r="AO305" s="58">
        <v>5.2400000000000005E-4</v>
      </c>
    </row>
    <row r="306" spans="39:41">
      <c r="AM306" s="56">
        <v>301</v>
      </c>
      <c r="AN306" s="57" t="s">
        <v>843</v>
      </c>
      <c r="AO306" s="58">
        <v>3.9199999999999999E-4</v>
      </c>
    </row>
    <row r="307" spans="39:41">
      <c r="AM307" s="56">
        <v>302</v>
      </c>
      <c r="AN307" s="57" t="s">
        <v>844</v>
      </c>
      <c r="AO307" s="58">
        <v>5.5599999999999996E-4</v>
      </c>
    </row>
    <row r="308" spans="39:41">
      <c r="AM308" s="56">
        <v>303</v>
      </c>
      <c r="AN308" s="57" t="s">
        <v>845</v>
      </c>
      <c r="AO308" s="58">
        <v>0</v>
      </c>
    </row>
    <row r="309" spans="39:41">
      <c r="AM309" s="56">
        <v>304</v>
      </c>
      <c r="AN309" s="57" t="s">
        <v>846</v>
      </c>
      <c r="AO309" s="58">
        <v>0</v>
      </c>
    </row>
    <row r="310" spans="39:41">
      <c r="AM310" s="56">
        <v>305</v>
      </c>
      <c r="AN310" s="57" t="s">
        <v>847</v>
      </c>
      <c r="AO310" s="58">
        <v>2.9700000000000001E-4</v>
      </c>
    </row>
    <row r="311" spans="39:41">
      <c r="AM311" s="56">
        <v>306</v>
      </c>
      <c r="AN311" s="57" t="s">
        <v>848</v>
      </c>
      <c r="AO311" s="58">
        <v>5.04E-4</v>
      </c>
    </row>
    <row r="312" spans="39:41">
      <c r="AM312" s="56">
        <v>307</v>
      </c>
      <c r="AN312" s="57" t="s">
        <v>849</v>
      </c>
      <c r="AO312" s="58">
        <v>4.3800000000000002E-4</v>
      </c>
    </row>
    <row r="313" spans="39:41">
      <c r="AM313" s="56">
        <v>308</v>
      </c>
      <c r="AN313" s="57" t="s">
        <v>518</v>
      </c>
      <c r="AO313" s="58">
        <v>0</v>
      </c>
    </row>
    <row r="314" spans="39:41">
      <c r="AM314" s="56">
        <v>309</v>
      </c>
      <c r="AN314" s="57" t="s">
        <v>850</v>
      </c>
      <c r="AO314" s="58">
        <v>4.0299999999999998E-4</v>
      </c>
    </row>
    <row r="315" spans="39:41">
      <c r="AM315" s="56">
        <v>310</v>
      </c>
      <c r="AN315" s="57" t="s">
        <v>851</v>
      </c>
      <c r="AO315" s="58">
        <v>3.2200000000000002E-4</v>
      </c>
    </row>
    <row r="316" spans="39:41">
      <c r="AM316" s="56">
        <v>311</v>
      </c>
      <c r="AN316" s="57" t="s">
        <v>852</v>
      </c>
      <c r="AO316" s="58">
        <v>5.9400000000000002E-4</v>
      </c>
    </row>
    <row r="317" spans="39:41">
      <c r="AM317" s="56">
        <v>312</v>
      </c>
      <c r="AN317" s="57" t="s">
        <v>853</v>
      </c>
      <c r="AO317" s="58">
        <v>6.0800000000000003E-4</v>
      </c>
    </row>
    <row r="318" spans="39:41">
      <c r="AM318" s="56">
        <v>313</v>
      </c>
      <c r="AN318" s="57" t="s">
        <v>854</v>
      </c>
      <c r="AO318" s="58">
        <v>0</v>
      </c>
    </row>
    <row r="319" spans="39:41">
      <c r="AM319" s="56">
        <v>314</v>
      </c>
      <c r="AN319" s="57" t="s">
        <v>855</v>
      </c>
      <c r="AO319" s="58">
        <v>4.3800000000000002E-4</v>
      </c>
    </row>
    <row r="320" spans="39:41">
      <c r="AM320" s="56">
        <v>315</v>
      </c>
      <c r="AN320" s="57" t="s">
        <v>856</v>
      </c>
      <c r="AO320" s="58">
        <v>4.7600000000000002E-4</v>
      </c>
    </row>
    <row r="321" spans="39:41">
      <c r="AM321" s="56">
        <v>316</v>
      </c>
      <c r="AN321" s="57" t="s">
        <v>857</v>
      </c>
      <c r="AO321" s="58">
        <v>0</v>
      </c>
    </row>
    <row r="322" spans="39:41">
      <c r="AM322" s="56">
        <v>317</v>
      </c>
      <c r="AN322" s="57" t="s">
        <v>858</v>
      </c>
      <c r="AO322" s="58">
        <v>4.2099999999999999E-4</v>
      </c>
    </row>
    <row r="323" spans="39:41">
      <c r="AM323" s="56">
        <v>318</v>
      </c>
      <c r="AN323" s="57" t="s">
        <v>859</v>
      </c>
      <c r="AO323" s="58">
        <v>4.95E-4</v>
      </c>
    </row>
    <row r="324" spans="39:41">
      <c r="AM324" s="56">
        <v>319</v>
      </c>
      <c r="AN324" s="57" t="s">
        <v>860</v>
      </c>
      <c r="AO324" s="58">
        <v>0</v>
      </c>
    </row>
    <row r="325" spans="39:41">
      <c r="AM325" s="56">
        <v>320</v>
      </c>
      <c r="AN325" s="57" t="s">
        <v>861</v>
      </c>
      <c r="AO325" s="58">
        <v>4.66E-4</v>
      </c>
    </row>
    <row r="326" spans="39:41">
      <c r="AM326" s="56">
        <v>321</v>
      </c>
      <c r="AN326" s="57" t="s">
        <v>862</v>
      </c>
      <c r="AO326" s="58">
        <v>4.9899999999999999E-4</v>
      </c>
    </row>
    <row r="327" spans="39:41">
      <c r="AM327" s="56">
        <v>322</v>
      </c>
      <c r="AN327" s="57" t="s">
        <v>863</v>
      </c>
      <c r="AO327" s="58">
        <v>0</v>
      </c>
    </row>
    <row r="328" spans="39:41">
      <c r="AM328" s="56">
        <v>323</v>
      </c>
      <c r="AN328" s="57" t="s">
        <v>864</v>
      </c>
      <c r="AO328" s="58">
        <v>4.2000000000000002E-4</v>
      </c>
    </row>
    <row r="329" spans="39:41">
      <c r="AM329" s="56">
        <v>324</v>
      </c>
      <c r="AN329" s="57" t="s">
        <v>865</v>
      </c>
      <c r="AO329" s="58">
        <v>4.9399999999999997E-4</v>
      </c>
    </row>
    <row r="330" spans="39:41">
      <c r="AM330" s="56">
        <v>325</v>
      </c>
      <c r="AN330" s="57" t="s">
        <v>866</v>
      </c>
      <c r="AO330" s="58">
        <v>0</v>
      </c>
    </row>
    <row r="331" spans="39:41">
      <c r="AM331" s="56">
        <v>326</v>
      </c>
      <c r="AN331" s="57" t="s">
        <v>867</v>
      </c>
      <c r="AO331" s="58">
        <v>4.6200000000000001E-4</v>
      </c>
    </row>
    <row r="332" spans="39:41">
      <c r="AM332" s="56">
        <v>327</v>
      </c>
      <c r="AN332" s="57" t="s">
        <v>868</v>
      </c>
      <c r="AO332" s="58">
        <v>4.9399999999999997E-4</v>
      </c>
    </row>
    <row r="333" spans="39:41">
      <c r="AM333" s="56">
        <v>328</v>
      </c>
      <c r="AN333" s="57" t="s">
        <v>869</v>
      </c>
      <c r="AO333" s="58">
        <v>0</v>
      </c>
    </row>
    <row r="334" spans="39:41">
      <c r="AM334" s="56">
        <v>329</v>
      </c>
      <c r="AN334" s="57" t="s">
        <v>870</v>
      </c>
      <c r="AO334" s="58">
        <v>4.2999999999999999E-4</v>
      </c>
    </row>
    <row r="335" spans="39:41">
      <c r="AM335" s="56">
        <v>330</v>
      </c>
      <c r="AN335" s="57" t="s">
        <v>871</v>
      </c>
      <c r="AO335" s="58">
        <v>4.66E-4</v>
      </c>
    </row>
    <row r="336" spans="39:41">
      <c r="AM336" s="56">
        <v>331</v>
      </c>
      <c r="AN336" s="57" t="s">
        <v>872</v>
      </c>
      <c r="AO336" s="58">
        <v>0</v>
      </c>
    </row>
    <row r="337" spans="39:41">
      <c r="AM337" s="56">
        <v>332</v>
      </c>
      <c r="AN337" s="57" t="s">
        <v>873</v>
      </c>
      <c r="AO337" s="58">
        <v>4.6200000000000001E-4</v>
      </c>
    </row>
    <row r="338" spans="39:41">
      <c r="AM338" s="56">
        <v>333</v>
      </c>
      <c r="AN338" s="57" t="s">
        <v>874</v>
      </c>
      <c r="AO338" s="58">
        <v>4.9399999999999997E-4</v>
      </c>
    </row>
    <row r="339" spans="39:41">
      <c r="AM339" s="56">
        <v>334</v>
      </c>
      <c r="AN339" s="57" t="s">
        <v>875</v>
      </c>
      <c r="AO339" s="58">
        <v>2.6800000000000001E-4</v>
      </c>
    </row>
    <row r="340" spans="39:41">
      <c r="AM340" s="56">
        <v>335</v>
      </c>
      <c r="AN340" s="57" t="s">
        <v>876</v>
      </c>
      <c r="AO340" s="58">
        <v>4.0900000000000002E-4</v>
      </c>
    </row>
    <row r="341" spans="39:41">
      <c r="AM341" s="56">
        <v>336</v>
      </c>
      <c r="AN341" s="57" t="s">
        <v>877</v>
      </c>
      <c r="AO341" s="58">
        <v>0</v>
      </c>
    </row>
    <row r="342" spans="39:41">
      <c r="AM342" s="56">
        <v>337</v>
      </c>
      <c r="AN342" s="57" t="s">
        <v>878</v>
      </c>
      <c r="AO342" s="58">
        <v>2.92E-4</v>
      </c>
    </row>
    <row r="343" spans="39:41">
      <c r="AM343" s="56">
        <v>338</v>
      </c>
      <c r="AN343" s="57" t="s">
        <v>879</v>
      </c>
      <c r="AO343" s="58">
        <v>3.48E-4</v>
      </c>
    </row>
    <row r="344" spans="39:41">
      <c r="AM344" s="56">
        <v>339</v>
      </c>
      <c r="AN344" s="57" t="s">
        <v>880</v>
      </c>
      <c r="AO344" s="58">
        <v>2.5000000000000001E-4</v>
      </c>
    </row>
    <row r="345" spans="39:41">
      <c r="AM345" s="56">
        <v>340</v>
      </c>
      <c r="AN345" s="57" t="s">
        <v>881</v>
      </c>
      <c r="AO345" s="58">
        <v>3.7800000000000003E-4</v>
      </c>
    </row>
    <row r="346" spans="39:41">
      <c r="AM346" s="56">
        <v>341</v>
      </c>
      <c r="AN346" s="57" t="s">
        <v>882</v>
      </c>
      <c r="AO346" s="58">
        <v>0</v>
      </c>
    </row>
    <row r="347" spans="39:41">
      <c r="AM347" s="56">
        <v>342</v>
      </c>
      <c r="AN347" s="57" t="s">
        <v>883</v>
      </c>
      <c r="AO347" s="58">
        <v>0</v>
      </c>
    </row>
    <row r="348" spans="39:41">
      <c r="AM348" s="56">
        <v>343</v>
      </c>
      <c r="AN348" s="57" t="s">
        <v>884</v>
      </c>
      <c r="AO348" s="58">
        <v>0</v>
      </c>
    </row>
    <row r="349" spans="39:41">
      <c r="AM349" s="56">
        <v>344</v>
      </c>
      <c r="AN349" s="57" t="s">
        <v>885</v>
      </c>
      <c r="AO349" s="58">
        <v>0</v>
      </c>
    </row>
    <row r="350" spans="39:41">
      <c r="AM350" s="56">
        <v>345</v>
      </c>
      <c r="AN350" s="57" t="s">
        <v>886</v>
      </c>
      <c r="AO350" s="58">
        <v>3.6600000000000001E-4</v>
      </c>
    </row>
    <row r="351" spans="39:41">
      <c r="AM351" s="56">
        <v>346</v>
      </c>
      <c r="AN351" s="57" t="s">
        <v>887</v>
      </c>
      <c r="AO351" s="58">
        <v>0</v>
      </c>
    </row>
    <row r="352" spans="39:41">
      <c r="AM352" s="56">
        <v>347</v>
      </c>
      <c r="AN352" s="57" t="s">
        <v>888</v>
      </c>
      <c r="AO352" s="58">
        <v>0</v>
      </c>
    </row>
    <row r="353" spans="39:41">
      <c r="AM353" s="56">
        <v>348</v>
      </c>
      <c r="AN353" s="57" t="s">
        <v>889</v>
      </c>
      <c r="AO353" s="58">
        <v>4.9799999999999996E-4</v>
      </c>
    </row>
    <row r="354" spans="39:41">
      <c r="AM354" s="56">
        <v>349</v>
      </c>
      <c r="AN354" s="57" t="s">
        <v>890</v>
      </c>
      <c r="AO354" s="58">
        <v>4.2999999999999999E-4</v>
      </c>
    </row>
    <row r="355" spans="39:41">
      <c r="AM355" s="56">
        <v>350</v>
      </c>
      <c r="AN355" s="57" t="s">
        <v>891</v>
      </c>
      <c r="AO355" s="58">
        <v>3.88E-4</v>
      </c>
    </row>
    <row r="356" spans="39:41">
      <c r="AM356" s="56">
        <v>351</v>
      </c>
      <c r="AN356" s="57" t="s">
        <v>519</v>
      </c>
      <c r="AO356" s="58">
        <v>4.5100000000000001E-4</v>
      </c>
    </row>
    <row r="357" spans="39:41">
      <c r="AM357" s="56">
        <v>352</v>
      </c>
      <c r="AN357" s="57" t="s">
        <v>892</v>
      </c>
      <c r="AO357" s="58">
        <v>3.8299999999999999E-4</v>
      </c>
    </row>
    <row r="358" spans="39:41">
      <c r="AM358" s="56">
        <v>353</v>
      </c>
      <c r="AN358" s="57" t="s">
        <v>893</v>
      </c>
      <c r="AO358" s="58">
        <v>0</v>
      </c>
    </row>
    <row r="359" spans="39:41">
      <c r="AM359" s="56">
        <v>354</v>
      </c>
      <c r="AN359" s="57" t="s">
        <v>894</v>
      </c>
      <c r="AO359" s="58">
        <v>0</v>
      </c>
    </row>
    <row r="360" spans="39:41">
      <c r="AM360" s="56">
        <v>355</v>
      </c>
      <c r="AN360" s="57" t="s">
        <v>895</v>
      </c>
      <c r="AO360" s="58">
        <v>0</v>
      </c>
    </row>
    <row r="361" spans="39:41">
      <c r="AM361" s="56">
        <v>356</v>
      </c>
      <c r="AN361" s="57" t="s">
        <v>896</v>
      </c>
      <c r="AO361" s="58">
        <v>1.3300000000000001E-4</v>
      </c>
    </row>
    <row r="362" spans="39:41">
      <c r="AM362" s="56">
        <v>357</v>
      </c>
      <c r="AN362" s="57" t="s">
        <v>897</v>
      </c>
      <c r="AO362" s="58">
        <v>0</v>
      </c>
    </row>
    <row r="363" spans="39:41">
      <c r="AM363" s="56">
        <v>358</v>
      </c>
      <c r="AN363" s="57" t="s">
        <v>898</v>
      </c>
      <c r="AO363" s="58">
        <v>2.2900000000000001E-4</v>
      </c>
    </row>
    <row r="364" spans="39:41">
      <c r="AM364" s="56">
        <v>359</v>
      </c>
      <c r="AN364" s="57" t="s">
        <v>899</v>
      </c>
      <c r="AO364" s="58">
        <v>2.0000000000000002E-5</v>
      </c>
    </row>
    <row r="365" spans="39:41">
      <c r="AM365" s="56">
        <v>360</v>
      </c>
      <c r="AN365" s="57" t="s">
        <v>900</v>
      </c>
      <c r="AO365" s="58">
        <v>0</v>
      </c>
    </row>
    <row r="366" spans="39:41">
      <c r="AM366" s="56">
        <v>361</v>
      </c>
      <c r="AN366" s="57" t="s">
        <v>901</v>
      </c>
      <c r="AO366" s="58">
        <v>5.4000000000000001E-4</v>
      </c>
    </row>
    <row r="367" spans="39:41">
      <c r="AM367" s="56">
        <v>362</v>
      </c>
      <c r="AN367" s="57" t="s">
        <v>902</v>
      </c>
      <c r="AO367" s="58">
        <v>4.3600000000000003E-4</v>
      </c>
    </row>
    <row r="368" spans="39:41">
      <c r="AM368" s="56">
        <v>363</v>
      </c>
      <c r="AN368" s="57" t="s">
        <v>903</v>
      </c>
      <c r="AO368" s="58">
        <v>3.1700000000000001E-4</v>
      </c>
    </row>
    <row r="369" spans="39:41">
      <c r="AM369" s="56">
        <v>364</v>
      </c>
      <c r="AN369" s="57" t="s">
        <v>904</v>
      </c>
      <c r="AO369" s="58">
        <v>0</v>
      </c>
    </row>
    <row r="370" spans="39:41">
      <c r="AM370" s="56">
        <v>365</v>
      </c>
      <c r="AN370" s="57" t="s">
        <v>905</v>
      </c>
      <c r="AO370" s="58">
        <v>1.25E-4</v>
      </c>
    </row>
    <row r="371" spans="39:41">
      <c r="AM371" s="56">
        <v>366</v>
      </c>
      <c r="AN371" s="57" t="s">
        <v>906</v>
      </c>
      <c r="AO371" s="58">
        <v>1.6899999999999999E-4</v>
      </c>
    </row>
    <row r="372" spans="39:41">
      <c r="AM372" s="56">
        <v>367</v>
      </c>
      <c r="AN372" s="57" t="s">
        <v>907</v>
      </c>
      <c r="AO372" s="58">
        <v>2.5700000000000001E-4</v>
      </c>
    </row>
    <row r="373" spans="39:41">
      <c r="AM373" s="56">
        <v>368</v>
      </c>
      <c r="AN373" s="57" t="s">
        <v>908</v>
      </c>
      <c r="AO373" s="58">
        <v>3.01E-4</v>
      </c>
    </row>
    <row r="374" spans="39:41">
      <c r="AM374" s="56">
        <v>369</v>
      </c>
      <c r="AN374" s="57" t="s">
        <v>909</v>
      </c>
      <c r="AO374" s="58">
        <v>3.7800000000000003E-4</v>
      </c>
    </row>
    <row r="375" spans="39:41">
      <c r="AM375" s="56">
        <v>370</v>
      </c>
      <c r="AN375" s="57" t="s">
        <v>910</v>
      </c>
      <c r="AO375" s="58">
        <v>0</v>
      </c>
    </row>
    <row r="376" spans="39:41">
      <c r="AM376" s="56">
        <v>371</v>
      </c>
      <c r="AN376" s="57" t="s">
        <v>911</v>
      </c>
      <c r="AO376" s="58">
        <v>0</v>
      </c>
    </row>
    <row r="377" spans="39:41">
      <c r="AM377" s="56">
        <v>372</v>
      </c>
      <c r="AN377" s="57" t="s">
        <v>912</v>
      </c>
      <c r="AO377" s="58">
        <v>6.0800000000000003E-4</v>
      </c>
    </row>
    <row r="378" spans="39:41">
      <c r="AM378" s="56">
        <v>373</v>
      </c>
      <c r="AN378" s="57" t="s">
        <v>913</v>
      </c>
      <c r="AO378" s="58">
        <v>5.4600000000000004E-4</v>
      </c>
    </row>
    <row r="379" spans="39:41">
      <c r="AM379" s="56">
        <v>374</v>
      </c>
      <c r="AN379" s="57" t="s">
        <v>914</v>
      </c>
      <c r="AO379" s="58">
        <v>5.1699999999999999E-4</v>
      </c>
    </row>
    <row r="380" spans="39:41">
      <c r="AM380" s="56">
        <v>375</v>
      </c>
      <c r="AN380" s="57" t="s">
        <v>915</v>
      </c>
      <c r="AO380" s="58">
        <v>0</v>
      </c>
    </row>
    <row r="381" spans="39:41">
      <c r="AM381" s="56">
        <v>376</v>
      </c>
      <c r="AN381" s="57" t="s">
        <v>916</v>
      </c>
      <c r="AO381" s="58">
        <v>0</v>
      </c>
    </row>
    <row r="382" spans="39:41">
      <c r="AM382" s="56">
        <v>377</v>
      </c>
      <c r="AN382" s="57" t="s">
        <v>917</v>
      </c>
      <c r="AO382" s="58">
        <v>2.1100000000000001E-4</v>
      </c>
    </row>
    <row r="383" spans="39:41">
      <c r="AM383" s="56">
        <v>378</v>
      </c>
      <c r="AN383" s="57" t="s">
        <v>918</v>
      </c>
      <c r="AO383" s="58">
        <v>1.5300000000000001E-4</v>
      </c>
    </row>
    <row r="384" spans="39:41">
      <c r="AM384" s="56">
        <v>379</v>
      </c>
      <c r="AN384" s="57" t="s">
        <v>919</v>
      </c>
      <c r="AO384" s="58">
        <v>0</v>
      </c>
    </row>
    <row r="385" spans="39:41">
      <c r="AM385" s="56">
        <v>380</v>
      </c>
      <c r="AN385" s="57" t="s">
        <v>920</v>
      </c>
      <c r="AO385" s="58">
        <v>4.5399999999999998E-4</v>
      </c>
    </row>
    <row r="386" spans="39:41">
      <c r="AM386" s="56">
        <v>381</v>
      </c>
      <c r="AN386" s="57" t="s">
        <v>921</v>
      </c>
      <c r="AO386" s="58">
        <v>3.0600000000000001E-4</v>
      </c>
    </row>
    <row r="387" spans="39:41">
      <c r="AM387" s="56">
        <v>382</v>
      </c>
      <c r="AN387" s="57" t="s">
        <v>922</v>
      </c>
      <c r="AO387" s="58">
        <v>0</v>
      </c>
    </row>
    <row r="388" spans="39:41">
      <c r="AM388" s="56">
        <v>383</v>
      </c>
      <c r="AN388" s="57" t="s">
        <v>923</v>
      </c>
      <c r="AO388" s="58">
        <v>0</v>
      </c>
    </row>
    <row r="389" spans="39:41">
      <c r="AM389" s="56">
        <v>384</v>
      </c>
      <c r="AN389" s="57" t="s">
        <v>924</v>
      </c>
      <c r="AO389" s="58">
        <v>6.4700000000000001E-4</v>
      </c>
    </row>
    <row r="390" spans="39:41">
      <c r="AM390" s="56">
        <v>385</v>
      </c>
      <c r="AN390" s="57" t="s">
        <v>925</v>
      </c>
      <c r="AO390" s="58">
        <v>4.1899999999999999E-4</v>
      </c>
    </row>
    <row r="391" spans="39:41">
      <c r="AM391" s="56">
        <v>386</v>
      </c>
      <c r="AN391" s="57" t="s">
        <v>926</v>
      </c>
      <c r="AO391" s="58">
        <v>4.3800000000000002E-4</v>
      </c>
    </row>
    <row r="392" spans="39:41">
      <c r="AM392" s="56">
        <v>387</v>
      </c>
      <c r="AN392" s="57" t="s">
        <v>927</v>
      </c>
      <c r="AO392" s="58">
        <v>0</v>
      </c>
    </row>
    <row r="393" spans="39:41">
      <c r="AM393" s="56">
        <v>388</v>
      </c>
      <c r="AN393" s="57" t="s">
        <v>928</v>
      </c>
      <c r="AO393" s="58">
        <v>5.5900000000000004E-4</v>
      </c>
    </row>
    <row r="394" spans="39:41">
      <c r="AM394" s="56">
        <v>389</v>
      </c>
      <c r="AN394" s="57" t="s">
        <v>929</v>
      </c>
      <c r="AO394" s="58">
        <v>4.73E-4</v>
      </c>
    </row>
    <row r="395" spans="39:41">
      <c r="AM395" s="56">
        <v>390</v>
      </c>
      <c r="AN395" s="57" t="s">
        <v>930</v>
      </c>
      <c r="AO395" s="58">
        <v>0</v>
      </c>
    </row>
    <row r="396" spans="39:41">
      <c r="AM396" s="56">
        <v>391</v>
      </c>
      <c r="AN396" s="57" t="s">
        <v>931</v>
      </c>
      <c r="AO396" s="58">
        <v>0</v>
      </c>
    </row>
    <row r="397" spans="39:41">
      <c r="AM397" s="56">
        <v>392</v>
      </c>
      <c r="AN397" s="57" t="s">
        <v>932</v>
      </c>
      <c r="AO397" s="58">
        <v>4.3600000000000003E-4</v>
      </c>
    </row>
    <row r="398" spans="39:41">
      <c r="AM398" s="56">
        <v>393</v>
      </c>
      <c r="AN398" s="57" t="s">
        <v>933</v>
      </c>
      <c r="AO398" s="58">
        <v>3.9599999999999998E-4</v>
      </c>
    </row>
    <row r="399" spans="39:41">
      <c r="AM399" s="56">
        <v>394</v>
      </c>
      <c r="AN399" s="57" t="s">
        <v>934</v>
      </c>
      <c r="AO399" s="58">
        <v>0</v>
      </c>
    </row>
    <row r="400" spans="39:41">
      <c r="AM400" s="56">
        <v>395</v>
      </c>
      <c r="AN400" s="57" t="s">
        <v>935</v>
      </c>
      <c r="AO400" s="58">
        <v>2.0599999999999999E-4</v>
      </c>
    </row>
    <row r="401" spans="39:41">
      <c r="AM401" s="56">
        <v>396</v>
      </c>
      <c r="AN401" s="57" t="s">
        <v>936</v>
      </c>
      <c r="AO401" s="58">
        <v>2.31E-4</v>
      </c>
    </row>
    <row r="402" spans="39:41">
      <c r="AM402" s="56">
        <v>397</v>
      </c>
      <c r="AN402" s="57" t="s">
        <v>937</v>
      </c>
      <c r="AO402" s="58">
        <v>0</v>
      </c>
    </row>
    <row r="403" spans="39:41">
      <c r="AM403" s="56">
        <v>398</v>
      </c>
      <c r="AN403" s="57" t="s">
        <v>938</v>
      </c>
      <c r="AO403" s="58">
        <v>4.5600000000000003E-4</v>
      </c>
    </row>
    <row r="404" spans="39:41">
      <c r="AM404" s="56">
        <v>399</v>
      </c>
      <c r="AN404" s="57" t="s">
        <v>939</v>
      </c>
      <c r="AO404" s="58">
        <v>3.0600000000000001E-4</v>
      </c>
    </row>
    <row r="405" spans="39:41">
      <c r="AM405" s="56">
        <v>400</v>
      </c>
      <c r="AN405" s="57" t="s">
        <v>940</v>
      </c>
      <c r="AO405" s="58">
        <v>0</v>
      </c>
    </row>
    <row r="406" spans="39:41">
      <c r="AM406" s="56">
        <v>401</v>
      </c>
      <c r="AN406" s="57" t="s">
        <v>941</v>
      </c>
      <c r="AO406" s="58">
        <v>0</v>
      </c>
    </row>
    <row r="407" spans="39:41">
      <c r="AM407" s="56">
        <v>402</v>
      </c>
      <c r="AN407" s="57" t="s">
        <v>942</v>
      </c>
      <c r="AO407" s="58">
        <v>0</v>
      </c>
    </row>
    <row r="408" spans="39:41">
      <c r="AM408" s="56">
        <v>403</v>
      </c>
      <c r="AN408" s="57" t="s">
        <v>943</v>
      </c>
      <c r="AO408" s="58">
        <v>0</v>
      </c>
    </row>
    <row r="409" spans="39:41">
      <c r="AM409" s="56">
        <v>404</v>
      </c>
      <c r="AN409" s="57" t="s">
        <v>944</v>
      </c>
      <c r="AO409" s="58">
        <v>5.7700000000000004E-4</v>
      </c>
    </row>
    <row r="410" spans="39:41">
      <c r="AM410" s="56">
        <v>405</v>
      </c>
      <c r="AN410" s="57" t="s">
        <v>945</v>
      </c>
      <c r="AO410" s="58">
        <v>2.2599999999999999E-4</v>
      </c>
    </row>
    <row r="411" spans="39:41">
      <c r="AM411" s="56">
        <v>406</v>
      </c>
      <c r="AN411" s="57" t="s">
        <v>946</v>
      </c>
      <c r="AO411" s="58">
        <v>4.57E-4</v>
      </c>
    </row>
    <row r="412" spans="39:41">
      <c r="AM412" s="56">
        <v>407</v>
      </c>
      <c r="AN412" s="57" t="s">
        <v>947</v>
      </c>
      <c r="AO412" s="58">
        <v>0</v>
      </c>
    </row>
    <row r="413" spans="39:41">
      <c r="AM413" s="56">
        <v>408</v>
      </c>
      <c r="AN413" s="57" t="s">
        <v>948</v>
      </c>
      <c r="AO413" s="58">
        <v>5.1500000000000005E-4</v>
      </c>
    </row>
    <row r="414" spans="39:41">
      <c r="AM414" s="56">
        <v>409</v>
      </c>
      <c r="AN414" s="57" t="s">
        <v>949</v>
      </c>
      <c r="AO414" s="58">
        <v>4.6200000000000001E-4</v>
      </c>
    </row>
    <row r="415" spans="39:41">
      <c r="AM415" s="56">
        <v>410</v>
      </c>
      <c r="AN415" s="57" t="s">
        <v>950</v>
      </c>
      <c r="AO415" s="58">
        <v>0</v>
      </c>
    </row>
    <row r="416" spans="39:41">
      <c r="AM416" s="56">
        <v>411</v>
      </c>
      <c r="AN416" s="57" t="s">
        <v>951</v>
      </c>
      <c r="AO416" s="58">
        <v>4.6799999999999999E-4</v>
      </c>
    </row>
    <row r="417" spans="39:41">
      <c r="AM417" s="56">
        <v>412</v>
      </c>
      <c r="AN417" s="57" t="s">
        <v>952</v>
      </c>
      <c r="AO417" s="58">
        <v>5.0000000000000001E-4</v>
      </c>
    </row>
    <row r="418" spans="39:41">
      <c r="AM418" s="56">
        <v>413</v>
      </c>
      <c r="AN418" s="57" t="s">
        <v>953</v>
      </c>
      <c r="AO418" s="58">
        <v>0</v>
      </c>
    </row>
    <row r="419" spans="39:41">
      <c r="AM419" s="56">
        <v>414</v>
      </c>
      <c r="AN419" s="57" t="s">
        <v>954</v>
      </c>
      <c r="AO419" s="58">
        <v>4.6999999999999999E-4</v>
      </c>
    </row>
    <row r="420" spans="39:41">
      <c r="AM420" s="56">
        <v>415</v>
      </c>
      <c r="AN420" s="57" t="s">
        <v>955</v>
      </c>
      <c r="AO420" s="58">
        <v>5.0299999999999997E-4</v>
      </c>
    </row>
    <row r="421" spans="39:41">
      <c r="AM421" s="56">
        <v>416</v>
      </c>
      <c r="AN421" s="57" t="s">
        <v>956</v>
      </c>
      <c r="AO421" s="58">
        <v>0</v>
      </c>
    </row>
    <row r="422" spans="39:41">
      <c r="AM422" s="56">
        <v>417</v>
      </c>
      <c r="AN422" s="57" t="s">
        <v>957</v>
      </c>
      <c r="AO422" s="58">
        <v>4.15E-4</v>
      </c>
    </row>
    <row r="423" spans="39:41">
      <c r="AM423" s="56">
        <v>418</v>
      </c>
      <c r="AN423" s="57" t="s">
        <v>958</v>
      </c>
      <c r="AO423" s="58">
        <v>5.71E-4</v>
      </c>
    </row>
    <row r="424" spans="39:41">
      <c r="AM424" s="56">
        <v>419</v>
      </c>
      <c r="AN424" s="57" t="s">
        <v>959</v>
      </c>
      <c r="AO424" s="58">
        <v>0</v>
      </c>
    </row>
    <row r="425" spans="39:41">
      <c r="AM425" s="56">
        <v>420</v>
      </c>
      <c r="AN425" s="57" t="s">
        <v>960</v>
      </c>
      <c r="AO425" s="58">
        <v>4.2999999999999999E-4</v>
      </c>
    </row>
    <row r="426" spans="39:41">
      <c r="AM426" s="56">
        <v>421</v>
      </c>
      <c r="AN426" s="57" t="s">
        <v>961</v>
      </c>
      <c r="AO426" s="58">
        <v>4.3600000000000003E-4</v>
      </c>
    </row>
    <row r="427" spans="39:41">
      <c r="AM427" s="56">
        <v>422</v>
      </c>
      <c r="AN427" s="57" t="s">
        <v>962</v>
      </c>
      <c r="AO427" s="58">
        <v>0</v>
      </c>
    </row>
    <row r="428" spans="39:41">
      <c r="AM428" s="56">
        <v>423</v>
      </c>
      <c r="AN428" s="57" t="s">
        <v>963</v>
      </c>
      <c r="AO428" s="58">
        <v>4.0200000000000001E-4</v>
      </c>
    </row>
    <row r="429" spans="39:41">
      <c r="AM429" s="56">
        <v>424</v>
      </c>
      <c r="AN429" s="57" t="s">
        <v>964</v>
      </c>
      <c r="AO429" s="58">
        <v>4.2400000000000001E-4</v>
      </c>
    </row>
    <row r="430" spans="39:41">
      <c r="AM430" s="56">
        <v>425</v>
      </c>
      <c r="AN430" s="57" t="s">
        <v>965</v>
      </c>
      <c r="AO430" s="58">
        <v>0</v>
      </c>
    </row>
    <row r="431" spans="39:41">
      <c r="AM431" s="56">
        <v>426</v>
      </c>
      <c r="AN431" s="57" t="s">
        <v>966</v>
      </c>
      <c r="AO431" s="58">
        <v>3.7800000000000003E-4</v>
      </c>
    </row>
    <row r="432" spans="39:41">
      <c r="AM432" s="56">
        <v>427</v>
      </c>
      <c r="AN432" s="57" t="s">
        <v>967</v>
      </c>
      <c r="AO432" s="58">
        <v>0</v>
      </c>
    </row>
    <row r="433" spans="39:41">
      <c r="AM433" s="56">
        <v>428</v>
      </c>
      <c r="AN433" s="57" t="s">
        <v>968</v>
      </c>
      <c r="AO433" s="58">
        <v>0</v>
      </c>
    </row>
    <row r="434" spans="39:41">
      <c r="AM434" s="56">
        <v>429</v>
      </c>
      <c r="AN434" s="57" t="s">
        <v>969</v>
      </c>
      <c r="AO434" s="58">
        <v>0</v>
      </c>
    </row>
    <row r="435" spans="39:41">
      <c r="AM435" s="56">
        <v>430</v>
      </c>
      <c r="AN435" s="57" t="s">
        <v>970</v>
      </c>
      <c r="AO435" s="58">
        <v>0</v>
      </c>
    </row>
    <row r="436" spans="39:41">
      <c r="AM436" s="56">
        <v>431</v>
      </c>
      <c r="AN436" s="57" t="s">
        <v>971</v>
      </c>
      <c r="AO436" s="58">
        <v>0</v>
      </c>
    </row>
    <row r="437" spans="39:41">
      <c r="AM437" s="56">
        <v>432</v>
      </c>
      <c r="AN437" s="57" t="s">
        <v>972</v>
      </c>
      <c r="AO437" s="58">
        <v>1E-4</v>
      </c>
    </row>
    <row r="438" spans="39:41">
      <c r="AM438" s="56">
        <v>433</v>
      </c>
      <c r="AN438" s="57" t="s">
        <v>973</v>
      </c>
      <c r="AO438" s="58">
        <v>2.9999999999999997E-4</v>
      </c>
    </row>
    <row r="439" spans="39:41">
      <c r="AM439" s="56">
        <v>434</v>
      </c>
      <c r="AN439" s="57" t="s">
        <v>974</v>
      </c>
      <c r="AO439" s="58">
        <v>4.0000000000000002E-4</v>
      </c>
    </row>
    <row r="440" spans="39:41">
      <c r="AM440" s="56">
        <v>435</v>
      </c>
      <c r="AN440" s="57" t="s">
        <v>975</v>
      </c>
      <c r="AO440" s="58">
        <v>5.8399999999999999E-4</v>
      </c>
    </row>
    <row r="441" spans="39:41">
      <c r="AM441" s="56">
        <v>436</v>
      </c>
      <c r="AN441" s="57" t="s">
        <v>976</v>
      </c>
      <c r="AO441" s="58">
        <v>5.1500000000000005E-4</v>
      </c>
    </row>
    <row r="442" spans="39:41">
      <c r="AM442" s="56">
        <v>437</v>
      </c>
      <c r="AN442" s="57" t="s">
        <v>977</v>
      </c>
      <c r="AO442" s="58">
        <v>4.4999999999999999E-4</v>
      </c>
    </row>
    <row r="443" spans="39:41">
      <c r="AM443" s="56">
        <v>438</v>
      </c>
      <c r="AN443" s="57" t="s">
        <v>978</v>
      </c>
      <c r="AO443" s="58">
        <v>0</v>
      </c>
    </row>
    <row r="444" spans="39:41">
      <c r="AM444" s="56">
        <v>439</v>
      </c>
      <c r="AN444" s="57" t="s">
        <v>979</v>
      </c>
      <c r="AO444" s="58">
        <v>3.77E-4</v>
      </c>
    </row>
    <row r="445" spans="39:41">
      <c r="AM445" s="56">
        <v>440</v>
      </c>
      <c r="AN445" s="57" t="s">
        <v>980</v>
      </c>
      <c r="AO445" s="58">
        <v>3.9899999999999999E-4</v>
      </c>
    </row>
    <row r="446" spans="39:41">
      <c r="AM446" s="56">
        <v>441</v>
      </c>
      <c r="AN446" s="57" t="s">
        <v>981</v>
      </c>
      <c r="AO446" s="58">
        <v>1.219E-3</v>
      </c>
    </row>
    <row r="447" spans="39:41">
      <c r="AM447" s="56">
        <v>442</v>
      </c>
      <c r="AN447" s="57" t="s">
        <v>982</v>
      </c>
      <c r="AO447" s="58">
        <v>2.6600000000000001E-4</v>
      </c>
    </row>
    <row r="448" spans="39:41">
      <c r="AM448" s="56">
        <v>443</v>
      </c>
      <c r="AN448" s="57" t="s">
        <v>983</v>
      </c>
      <c r="AO448" s="58">
        <v>0</v>
      </c>
    </row>
    <row r="449" spans="39:41">
      <c r="AM449" s="56">
        <v>444</v>
      </c>
      <c r="AN449" s="57" t="s">
        <v>984</v>
      </c>
      <c r="AO449" s="58">
        <v>5.1199999999999998E-4</v>
      </c>
    </row>
    <row r="450" spans="39:41">
      <c r="AM450" s="56">
        <v>445</v>
      </c>
      <c r="AN450" s="57" t="s">
        <v>985</v>
      </c>
      <c r="AO450" s="58">
        <v>4.6500000000000003E-4</v>
      </c>
    </row>
    <row r="451" spans="39:41">
      <c r="AM451" s="56">
        <v>446</v>
      </c>
      <c r="AN451" s="57" t="s">
        <v>520</v>
      </c>
      <c r="AO451" s="58">
        <v>3.7800000000000003E-4</v>
      </c>
    </row>
    <row r="452" spans="39:41">
      <c r="AM452" s="56">
        <v>447</v>
      </c>
      <c r="AN452" s="57" t="s">
        <v>986</v>
      </c>
      <c r="AO452" s="58">
        <v>3.6200000000000002E-4</v>
      </c>
    </row>
    <row r="453" spans="39:41">
      <c r="AM453" s="56">
        <v>448</v>
      </c>
      <c r="AN453" s="57" t="s">
        <v>987</v>
      </c>
      <c r="AO453" s="58">
        <v>3.6000000000000002E-4</v>
      </c>
    </row>
    <row r="454" spans="39:41">
      <c r="AM454" s="56">
        <v>449</v>
      </c>
      <c r="AN454" s="57" t="s">
        <v>988</v>
      </c>
      <c r="AO454" s="58">
        <v>4.57E-4</v>
      </c>
    </row>
    <row r="455" spans="39:41">
      <c r="AM455" s="56">
        <v>450</v>
      </c>
      <c r="AN455" s="57" t="s">
        <v>989</v>
      </c>
      <c r="AO455" s="58">
        <v>4.57E-4</v>
      </c>
    </row>
    <row r="456" spans="39:41">
      <c r="AM456" s="56">
        <v>451</v>
      </c>
      <c r="AN456" s="57" t="s">
        <v>990</v>
      </c>
      <c r="AO456" s="58">
        <v>0</v>
      </c>
    </row>
    <row r="457" spans="39:41">
      <c r="AM457" s="56">
        <v>452</v>
      </c>
      <c r="AN457" s="57" t="s">
        <v>991</v>
      </c>
      <c r="AO457" s="58">
        <v>4.1599999999999997E-4</v>
      </c>
    </row>
    <row r="458" spans="39:41">
      <c r="AM458" s="56">
        <v>453</v>
      </c>
      <c r="AN458" s="57" t="s">
        <v>992</v>
      </c>
      <c r="AO458" s="58">
        <v>4.26E-4</v>
      </c>
    </row>
    <row r="459" spans="39:41">
      <c r="AM459" s="56">
        <v>454</v>
      </c>
      <c r="AN459" s="57" t="s">
        <v>993</v>
      </c>
      <c r="AO459" s="58">
        <v>2.2599999999999999E-4</v>
      </c>
    </row>
    <row r="460" spans="39:41">
      <c r="AM460" s="56">
        <v>455</v>
      </c>
      <c r="AN460" s="57" t="s">
        <v>994</v>
      </c>
      <c r="AO460" s="58">
        <v>4.3100000000000001E-4</v>
      </c>
    </row>
    <row r="461" spans="39:41">
      <c r="AM461" s="56">
        <v>456</v>
      </c>
      <c r="AN461" s="57" t="s">
        <v>995</v>
      </c>
      <c r="AO461" s="58">
        <v>4.2400000000000001E-4</v>
      </c>
    </row>
    <row r="462" spans="39:41">
      <c r="AM462" s="56">
        <v>457</v>
      </c>
      <c r="AN462" s="57" t="s">
        <v>996</v>
      </c>
      <c r="AO462" s="58">
        <v>4.57E-4</v>
      </c>
    </row>
    <row r="463" spans="39:41">
      <c r="AM463" s="56">
        <v>458</v>
      </c>
      <c r="AN463" s="57" t="s">
        <v>997</v>
      </c>
      <c r="AO463" s="58">
        <v>4.57E-4</v>
      </c>
    </row>
    <row r="464" spans="39:41">
      <c r="AM464" s="56">
        <v>459</v>
      </c>
      <c r="AN464" s="57" t="s">
        <v>998</v>
      </c>
      <c r="AO464" s="58">
        <v>0</v>
      </c>
    </row>
    <row r="465" spans="39:41">
      <c r="AM465" s="56">
        <v>460</v>
      </c>
      <c r="AN465" s="57" t="s">
        <v>999</v>
      </c>
      <c r="AO465" s="58">
        <v>3.6099999999999999E-4</v>
      </c>
    </row>
    <row r="466" spans="39:41">
      <c r="AM466" s="56">
        <v>461</v>
      </c>
      <c r="AN466" s="57" t="s">
        <v>1000</v>
      </c>
      <c r="AO466" s="58">
        <v>3.7500000000000001E-4</v>
      </c>
    </row>
    <row r="467" spans="39:41">
      <c r="AM467" s="56">
        <v>462</v>
      </c>
      <c r="AN467" s="57" t="s">
        <v>1001</v>
      </c>
      <c r="AO467" s="58">
        <v>5.1199999999999998E-4</v>
      </c>
    </row>
    <row r="468" spans="39:41">
      <c r="AM468" s="56">
        <v>463</v>
      </c>
      <c r="AN468" s="57" t="s">
        <v>1002</v>
      </c>
      <c r="AO468" s="58">
        <v>4.57E-4</v>
      </c>
    </row>
    <row r="469" spans="39:41">
      <c r="AM469" s="56">
        <v>464</v>
      </c>
      <c r="AN469" s="57" t="s">
        <v>1003</v>
      </c>
      <c r="AO469" s="58">
        <v>4.57E-4</v>
      </c>
    </row>
    <row r="470" spans="39:41">
      <c r="AM470" s="56">
        <v>465</v>
      </c>
      <c r="AN470" s="57" t="s">
        <v>1004</v>
      </c>
      <c r="AO470" s="58">
        <v>0</v>
      </c>
    </row>
    <row r="471" spans="39:41">
      <c r="AM471" s="56">
        <v>466</v>
      </c>
      <c r="AN471" s="57" t="s">
        <v>1005</v>
      </c>
      <c r="AO471" s="58">
        <v>4.46E-4</v>
      </c>
    </row>
    <row r="472" spans="39:41">
      <c r="AM472" s="56">
        <v>467</v>
      </c>
      <c r="AN472" s="57" t="s">
        <v>1006</v>
      </c>
      <c r="AO472" s="58">
        <v>8.3600000000000005E-4</v>
      </c>
    </row>
    <row r="473" spans="39:41">
      <c r="AM473" s="56">
        <v>468</v>
      </c>
      <c r="AN473" s="57" t="s">
        <v>1007</v>
      </c>
      <c r="AO473" s="58">
        <v>0</v>
      </c>
    </row>
    <row r="474" spans="39:41">
      <c r="AM474" s="56">
        <v>469</v>
      </c>
      <c r="AN474" s="57" t="s">
        <v>1008</v>
      </c>
      <c r="AO474" s="58">
        <v>2.13E-4</v>
      </c>
    </row>
    <row r="475" spans="39:41">
      <c r="AM475" s="56">
        <v>470</v>
      </c>
      <c r="AN475" s="57" t="s">
        <v>1009</v>
      </c>
      <c r="AO475" s="58">
        <v>2.9799999999999998E-4</v>
      </c>
    </row>
    <row r="476" spans="39:41">
      <c r="AM476" s="56">
        <v>471</v>
      </c>
      <c r="AN476" s="57" t="s">
        <v>1010</v>
      </c>
      <c r="AO476" s="58">
        <v>3.19E-4</v>
      </c>
    </row>
    <row r="477" spans="39:41">
      <c r="AM477" s="56">
        <v>472</v>
      </c>
      <c r="AN477" s="57" t="s">
        <v>1011</v>
      </c>
      <c r="AO477" s="58">
        <v>3.8299999999999999E-4</v>
      </c>
    </row>
    <row r="478" spans="39:41">
      <c r="AM478" s="56">
        <v>473</v>
      </c>
      <c r="AN478" s="57" t="s">
        <v>1012</v>
      </c>
      <c r="AO478" s="58">
        <v>3.6099999999999999E-4</v>
      </c>
    </row>
    <row r="479" spans="39:41">
      <c r="AM479" s="56">
        <v>474</v>
      </c>
      <c r="AN479" s="57" t="s">
        <v>1013</v>
      </c>
      <c r="AO479" s="58">
        <v>3.4000000000000002E-4</v>
      </c>
    </row>
    <row r="480" spans="39:41">
      <c r="AM480" s="56">
        <v>475</v>
      </c>
      <c r="AN480" s="57" t="s">
        <v>1014</v>
      </c>
      <c r="AO480" s="58">
        <v>2.7599999999999999E-4</v>
      </c>
    </row>
    <row r="481" spans="39:41">
      <c r="AM481" s="56">
        <v>476</v>
      </c>
      <c r="AN481" s="57" t="s">
        <v>1015</v>
      </c>
      <c r="AO481" s="58">
        <v>1.7000000000000001E-4</v>
      </c>
    </row>
    <row r="482" spans="39:41">
      <c r="AM482" s="56">
        <v>477</v>
      </c>
      <c r="AN482" s="57" t="s">
        <v>1016</v>
      </c>
      <c r="AO482" s="58">
        <v>4.0400000000000001E-4</v>
      </c>
    </row>
    <row r="483" spans="39:41">
      <c r="AM483" s="56">
        <v>478</v>
      </c>
      <c r="AN483" s="57" t="s">
        <v>1017</v>
      </c>
      <c r="AO483" s="58">
        <v>5.4100000000000003E-4</v>
      </c>
    </row>
    <row r="484" spans="39:41">
      <c r="AM484" s="56">
        <v>479</v>
      </c>
      <c r="AN484" s="57" t="s">
        <v>1018</v>
      </c>
      <c r="AO484" s="58">
        <v>4.3100000000000001E-4</v>
      </c>
    </row>
    <row r="485" spans="39:41">
      <c r="AM485" s="56">
        <v>480</v>
      </c>
      <c r="AN485" s="57" t="s">
        <v>1019</v>
      </c>
      <c r="AO485" s="58">
        <v>1.65E-4</v>
      </c>
    </row>
    <row r="486" spans="39:41">
      <c r="AM486" s="56">
        <v>481</v>
      </c>
      <c r="AN486" s="57" t="s">
        <v>1020</v>
      </c>
      <c r="AO486" s="58">
        <v>0</v>
      </c>
    </row>
    <row r="487" spans="39:41">
      <c r="AM487" s="56">
        <v>482</v>
      </c>
      <c r="AN487" s="57" t="s">
        <v>1021</v>
      </c>
      <c r="AO487" s="58">
        <v>7.2300000000000001E-4</v>
      </c>
    </row>
    <row r="488" spans="39:41">
      <c r="AM488" s="56">
        <v>483</v>
      </c>
      <c r="AN488" s="57" t="s">
        <v>1022</v>
      </c>
      <c r="AO488" s="58">
        <v>1.9900000000000001E-4</v>
      </c>
    </row>
    <row r="489" spans="39:41">
      <c r="AM489" s="56">
        <v>484</v>
      </c>
      <c r="AN489" s="57" t="s">
        <v>1023</v>
      </c>
      <c r="AO489" s="58">
        <v>5.1599999999999997E-4</v>
      </c>
    </row>
    <row r="490" spans="39:41">
      <c r="AM490" s="56">
        <v>485</v>
      </c>
      <c r="AN490" s="57" t="s">
        <v>1024</v>
      </c>
      <c r="AO490" s="58">
        <v>4.4999999999999999E-4</v>
      </c>
    </row>
    <row r="491" spans="39:41">
      <c r="AM491" s="56">
        <v>486</v>
      </c>
      <c r="AN491" s="57" t="s">
        <v>1025</v>
      </c>
      <c r="AO491" s="58">
        <v>0</v>
      </c>
    </row>
    <row r="492" spans="39:41">
      <c r="AM492" s="56">
        <v>487</v>
      </c>
      <c r="AN492" s="57" t="s">
        <v>1026</v>
      </c>
      <c r="AO492" s="58">
        <v>4.2400000000000001E-4</v>
      </c>
    </row>
    <row r="493" spans="39:41">
      <c r="AM493" s="56">
        <v>488</v>
      </c>
      <c r="AN493" s="57" t="s">
        <v>1027</v>
      </c>
      <c r="AO493" s="58">
        <v>4.46E-4</v>
      </c>
    </row>
    <row r="494" spans="39:41">
      <c r="AM494" s="56">
        <v>489</v>
      </c>
      <c r="AN494" s="57" t="s">
        <v>1028</v>
      </c>
      <c r="AO494" s="58">
        <v>4.75E-4</v>
      </c>
    </row>
    <row r="495" spans="39:41">
      <c r="AM495" s="56">
        <v>490</v>
      </c>
      <c r="AN495" s="57" t="s">
        <v>1029</v>
      </c>
      <c r="AO495" s="58">
        <v>0</v>
      </c>
    </row>
    <row r="496" spans="39:41">
      <c r="AM496" s="56">
        <v>491</v>
      </c>
      <c r="AN496" s="57" t="s">
        <v>1030</v>
      </c>
      <c r="AO496" s="58">
        <v>4.5199999999999998E-4</v>
      </c>
    </row>
    <row r="497" spans="39:41">
      <c r="AM497" s="56">
        <v>492</v>
      </c>
      <c r="AN497" s="57" t="s">
        <v>1031</v>
      </c>
      <c r="AO497" s="58">
        <v>5.6400000000000005E-4</v>
      </c>
    </row>
    <row r="498" spans="39:41">
      <c r="AM498" s="56">
        <v>493</v>
      </c>
      <c r="AN498" s="57" t="s">
        <v>1032</v>
      </c>
      <c r="AO498" s="58">
        <v>0</v>
      </c>
    </row>
    <row r="499" spans="39:41">
      <c r="AM499" s="56">
        <v>494</v>
      </c>
      <c r="AN499" s="57" t="s">
        <v>1033</v>
      </c>
      <c r="AO499" s="58">
        <v>2.99E-4</v>
      </c>
    </row>
    <row r="500" spans="39:41">
      <c r="AM500" s="56">
        <v>495</v>
      </c>
      <c r="AN500" s="57" t="s">
        <v>1034</v>
      </c>
      <c r="AO500" s="58" t="s">
        <v>498</v>
      </c>
    </row>
    <row r="501" spans="39:41">
      <c r="AM501" s="56">
        <v>496</v>
      </c>
      <c r="AN501" s="57" t="s">
        <v>1035</v>
      </c>
      <c r="AO501" s="58" t="s">
        <v>499</v>
      </c>
    </row>
    <row r="502" spans="39:41">
      <c r="AM502" s="56">
        <v>497</v>
      </c>
      <c r="AN502" s="57" t="s">
        <v>1036</v>
      </c>
      <c r="AO502" s="58">
        <v>2.7999999999999998E-4</v>
      </c>
    </row>
    <row r="503" spans="39:41">
      <c r="AM503" s="56">
        <v>498</v>
      </c>
      <c r="AN503" s="57" t="s">
        <v>1037</v>
      </c>
      <c r="AO503" s="58">
        <v>0</v>
      </c>
    </row>
    <row r="504" spans="39:41">
      <c r="AM504" s="56">
        <v>499</v>
      </c>
      <c r="AN504" s="57" t="s">
        <v>1038</v>
      </c>
      <c r="AO504" s="58">
        <v>0</v>
      </c>
    </row>
    <row r="505" spans="39:41">
      <c r="AM505" s="56">
        <v>500</v>
      </c>
      <c r="AN505" s="57" t="s">
        <v>1039</v>
      </c>
      <c r="AO505" s="58">
        <v>5.9500000000000004E-4</v>
      </c>
    </row>
    <row r="506" spans="39:41">
      <c r="AM506" s="56">
        <v>501</v>
      </c>
      <c r="AN506" s="57" t="s">
        <v>1040</v>
      </c>
      <c r="AO506" s="58">
        <v>4.0900000000000002E-4</v>
      </c>
    </row>
    <row r="507" spans="39:41">
      <c r="AM507" s="56">
        <v>502</v>
      </c>
      <c r="AN507" s="57" t="s">
        <v>1041</v>
      </c>
      <c r="AO507" s="58">
        <v>3.3199999999999999E-4</v>
      </c>
    </row>
    <row r="508" spans="39:41">
      <c r="AM508" s="56">
        <v>503</v>
      </c>
      <c r="AN508" s="57" t="s">
        <v>1042</v>
      </c>
      <c r="AO508" s="58">
        <v>0</v>
      </c>
    </row>
    <row r="509" spans="39:41">
      <c r="AM509" s="56">
        <v>504</v>
      </c>
      <c r="AN509" s="57" t="s">
        <v>1043</v>
      </c>
      <c r="AO509" s="58">
        <v>4.3800000000000002E-4</v>
      </c>
    </row>
    <row r="510" spans="39:41">
      <c r="AM510" s="56">
        <v>505</v>
      </c>
      <c r="AN510" s="57" t="s">
        <v>1044</v>
      </c>
      <c r="AO510" s="58">
        <v>4.6299999999999998E-4</v>
      </c>
    </row>
    <row r="511" spans="39:41">
      <c r="AM511" s="56">
        <v>506</v>
      </c>
      <c r="AN511" s="57" t="s">
        <v>1045</v>
      </c>
      <c r="AO511" s="58">
        <v>4.5199999999999998E-4</v>
      </c>
    </row>
    <row r="512" spans="39:41">
      <c r="AM512" s="56">
        <v>507</v>
      </c>
      <c r="AN512" s="57" t="s">
        <v>1046</v>
      </c>
      <c r="AO512" s="58">
        <v>0</v>
      </c>
    </row>
    <row r="513" spans="39:41">
      <c r="AM513" s="56">
        <v>508</v>
      </c>
      <c r="AN513" s="57" t="s">
        <v>1047</v>
      </c>
      <c r="AO513" s="58">
        <v>1.83E-4</v>
      </c>
    </row>
    <row r="514" spans="39:41">
      <c r="AM514" s="56">
        <v>509</v>
      </c>
      <c r="AN514" s="57" t="s">
        <v>1048</v>
      </c>
      <c r="AO514" s="58">
        <v>2.4800000000000001E-4</v>
      </c>
    </row>
    <row r="515" spans="39:41">
      <c r="AM515" s="56">
        <v>510</v>
      </c>
      <c r="AN515" s="57" t="s">
        <v>1049</v>
      </c>
      <c r="AO515" s="58">
        <v>5.6400000000000005E-4</v>
      </c>
    </row>
    <row r="516" spans="39:41">
      <c r="AM516" s="56">
        <v>511</v>
      </c>
      <c r="AN516" s="57" t="s">
        <v>1050</v>
      </c>
      <c r="AO516" s="58">
        <v>4.4799999999999999E-4</v>
      </c>
    </row>
    <row r="517" spans="39:41">
      <c r="AM517" s="56">
        <v>512</v>
      </c>
      <c r="AN517" s="57" t="s">
        <v>1051</v>
      </c>
      <c r="AO517" s="58">
        <v>0</v>
      </c>
    </row>
    <row r="518" spans="39:41">
      <c r="AM518" s="56">
        <v>513</v>
      </c>
      <c r="AN518" s="57" t="s">
        <v>1052</v>
      </c>
      <c r="AO518" s="58">
        <v>4.3600000000000003E-4</v>
      </c>
    </row>
    <row r="519" spans="39:41">
      <c r="AM519" s="56">
        <v>514</v>
      </c>
      <c r="AN519" s="57" t="s">
        <v>1053</v>
      </c>
      <c r="AO519" s="58">
        <v>3.8299999999999999E-4</v>
      </c>
    </row>
    <row r="520" spans="39:41">
      <c r="AM520" s="56">
        <v>515</v>
      </c>
      <c r="AN520" s="57" t="s">
        <v>1054</v>
      </c>
      <c r="AO520" s="58">
        <v>2.9399999999999999E-4</v>
      </c>
    </row>
    <row r="521" spans="39:41">
      <c r="AM521" s="56">
        <v>516</v>
      </c>
      <c r="AN521" s="57" t="s">
        <v>1055</v>
      </c>
      <c r="AO521" s="58">
        <v>3.3300000000000002E-4</v>
      </c>
    </row>
    <row r="522" spans="39:41">
      <c r="AM522" s="56">
        <v>517</v>
      </c>
      <c r="AN522" s="57" t="s">
        <v>1056</v>
      </c>
      <c r="AO522" s="58">
        <v>3.5500000000000001E-4</v>
      </c>
    </row>
    <row r="523" spans="39:41">
      <c r="AM523" s="56">
        <v>518</v>
      </c>
      <c r="AN523" s="57" t="s">
        <v>1057</v>
      </c>
      <c r="AO523" s="58">
        <v>4.2299999999999998E-4</v>
      </c>
    </row>
    <row r="524" spans="39:41">
      <c r="AM524" s="56">
        <v>519</v>
      </c>
      <c r="AN524" s="57" t="s">
        <v>1058</v>
      </c>
      <c r="AO524" s="58">
        <v>4.9399999999999997E-4</v>
      </c>
    </row>
    <row r="525" spans="39:41">
      <c r="AM525" s="56">
        <v>520</v>
      </c>
      <c r="AN525" s="57" t="s">
        <v>1059</v>
      </c>
      <c r="AO525" s="58">
        <v>3.8499999999999998E-4</v>
      </c>
    </row>
    <row r="526" spans="39:41">
      <c r="AM526" s="56">
        <v>521</v>
      </c>
      <c r="AN526" s="57" t="s">
        <v>1060</v>
      </c>
      <c r="AO526" s="58">
        <v>0</v>
      </c>
    </row>
    <row r="527" spans="39:41">
      <c r="AM527" s="56">
        <v>522</v>
      </c>
      <c r="AN527" s="57" t="s">
        <v>1061</v>
      </c>
      <c r="AO527" s="58">
        <v>4.8999999999999998E-4</v>
      </c>
    </row>
    <row r="528" spans="39:41">
      <c r="AM528" s="56">
        <v>523</v>
      </c>
      <c r="AN528" s="57" t="s">
        <v>1062</v>
      </c>
      <c r="AO528" s="58">
        <v>3.7199999999999999E-4</v>
      </c>
    </row>
    <row r="529" spans="39:41">
      <c r="AM529" s="56">
        <v>524</v>
      </c>
      <c r="AN529" s="57" t="s">
        <v>1063</v>
      </c>
      <c r="AO529" s="58">
        <v>0</v>
      </c>
    </row>
    <row r="530" spans="39:41">
      <c r="AM530" s="56">
        <v>525</v>
      </c>
      <c r="AN530" s="57" t="s">
        <v>1064</v>
      </c>
      <c r="AO530" s="58">
        <v>4.4700000000000002E-4</v>
      </c>
    </row>
    <row r="531" spans="39:41">
      <c r="AM531" s="56">
        <v>526</v>
      </c>
      <c r="AN531" s="57" t="s">
        <v>1065</v>
      </c>
      <c r="AO531" s="58">
        <v>4.7199999999999998E-4</v>
      </c>
    </row>
    <row r="532" spans="39:41">
      <c r="AM532" s="56">
        <v>527</v>
      </c>
      <c r="AN532" s="57" t="s">
        <v>1066</v>
      </c>
      <c r="AO532" s="58">
        <v>3.8400000000000001E-4</v>
      </c>
    </row>
    <row r="533" spans="39:41">
      <c r="AM533" s="56">
        <v>528</v>
      </c>
      <c r="AN533" s="57" t="s">
        <v>1067</v>
      </c>
      <c r="AO533" s="58">
        <v>4.3100000000000001E-4</v>
      </c>
    </row>
    <row r="534" spans="39:41">
      <c r="AM534" s="56">
        <v>529</v>
      </c>
      <c r="AN534" s="57" t="s">
        <v>1068</v>
      </c>
      <c r="AO534" s="58">
        <v>4.57E-4</v>
      </c>
    </row>
    <row r="535" spans="39:41">
      <c r="AM535" s="56">
        <v>530</v>
      </c>
      <c r="AN535" s="57" t="s">
        <v>1069</v>
      </c>
      <c r="AO535" s="58">
        <v>0</v>
      </c>
    </row>
    <row r="536" spans="39:41">
      <c r="AM536" s="56">
        <v>531</v>
      </c>
      <c r="AN536" s="57" t="s">
        <v>1070</v>
      </c>
      <c r="AO536" s="58">
        <v>0</v>
      </c>
    </row>
    <row r="537" spans="39:41">
      <c r="AM537" s="56">
        <v>532</v>
      </c>
      <c r="AN537" s="57" t="s">
        <v>1071</v>
      </c>
      <c r="AO537" s="58">
        <v>9.5600000000000004E-4</v>
      </c>
    </row>
    <row r="538" spans="39:41">
      <c r="AM538" s="56">
        <v>533</v>
      </c>
      <c r="AN538" s="57" t="s">
        <v>1072</v>
      </c>
      <c r="AO538" s="58">
        <v>4.28E-4</v>
      </c>
    </row>
    <row r="539" spans="39:41">
      <c r="AM539" s="56">
        <v>534</v>
      </c>
      <c r="AN539" s="57" t="s">
        <v>1073</v>
      </c>
      <c r="AO539" s="58">
        <v>0</v>
      </c>
    </row>
    <row r="540" spans="39:41">
      <c r="AM540" s="56">
        <v>535</v>
      </c>
      <c r="AN540" s="57" t="s">
        <v>1074</v>
      </c>
      <c r="AO540" s="58">
        <v>2.43E-4</v>
      </c>
    </row>
    <row r="541" spans="39:41">
      <c r="AM541" s="56">
        <v>536</v>
      </c>
      <c r="AN541" s="57" t="s">
        <v>1075</v>
      </c>
      <c r="AO541" s="58">
        <v>4.1599999999999997E-4</v>
      </c>
    </row>
    <row r="542" spans="39:41">
      <c r="AM542" s="56">
        <v>537</v>
      </c>
      <c r="AN542" s="57" t="s">
        <v>1076</v>
      </c>
      <c r="AO542" s="58">
        <v>0</v>
      </c>
    </row>
    <row r="543" spans="39:41">
      <c r="AM543" s="56">
        <v>538</v>
      </c>
      <c r="AN543" s="57" t="s">
        <v>1077</v>
      </c>
      <c r="AO543" s="58">
        <v>4.3300000000000001E-4</v>
      </c>
    </row>
    <row r="544" spans="39:41">
      <c r="AM544" s="56">
        <v>539</v>
      </c>
      <c r="AN544" s="57" t="s">
        <v>1078</v>
      </c>
      <c r="AO544" s="58">
        <v>2.12E-4</v>
      </c>
    </row>
    <row r="545" spans="39:41">
      <c r="AM545" s="56">
        <v>540</v>
      </c>
      <c r="AN545" s="57" t="s">
        <v>1079</v>
      </c>
      <c r="AO545" s="58">
        <v>4.7399999999999997E-4</v>
      </c>
    </row>
    <row r="546" spans="39:41">
      <c r="AM546" s="56">
        <v>541</v>
      </c>
      <c r="AN546" s="57" t="s">
        <v>1080</v>
      </c>
      <c r="AO546" s="58">
        <v>4.3199999999999998E-4</v>
      </c>
    </row>
    <row r="547" spans="39:41">
      <c r="AM547" s="56">
        <v>542</v>
      </c>
      <c r="AN547" s="57" t="s">
        <v>1081</v>
      </c>
      <c r="AO547" s="58">
        <v>0</v>
      </c>
    </row>
    <row r="548" spans="39:41">
      <c r="AM548" s="56">
        <v>543</v>
      </c>
      <c r="AN548" s="57" t="s">
        <v>1082</v>
      </c>
      <c r="AO548" s="58">
        <v>3.97E-4</v>
      </c>
    </row>
    <row r="549" spans="39:41">
      <c r="AM549" s="56">
        <v>544</v>
      </c>
      <c r="AN549" s="57" t="s">
        <v>1083</v>
      </c>
      <c r="AO549" s="58">
        <v>3.39E-4</v>
      </c>
    </row>
    <row r="550" spans="39:41">
      <c r="AM550" s="56">
        <v>545</v>
      </c>
      <c r="AN550" s="57" t="s">
        <v>1084</v>
      </c>
      <c r="AO550" s="58">
        <v>4.57E-4</v>
      </c>
    </row>
    <row r="551" spans="39:41">
      <c r="AM551" s="56">
        <v>546</v>
      </c>
      <c r="AN551" s="57" t="s">
        <v>1085</v>
      </c>
      <c r="AO551" s="58">
        <v>4.1199999999999999E-4</v>
      </c>
    </row>
    <row r="552" spans="39:41">
      <c r="AM552" s="56">
        <v>547</v>
      </c>
      <c r="AN552" s="57" t="s">
        <v>1086</v>
      </c>
      <c r="AO552" s="58">
        <v>4.1300000000000001E-4</v>
      </c>
    </row>
    <row r="553" spans="39:41">
      <c r="AM553" s="56">
        <v>548</v>
      </c>
      <c r="AN553" s="57" t="s">
        <v>1087</v>
      </c>
      <c r="AO553" s="58">
        <v>0</v>
      </c>
    </row>
    <row r="554" spans="39:41">
      <c r="AM554" s="56">
        <v>549</v>
      </c>
      <c r="AN554" s="57" t="s">
        <v>1088</v>
      </c>
      <c r="AO554" s="58">
        <v>2.6899999999999998E-4</v>
      </c>
    </row>
    <row r="555" spans="39:41">
      <c r="AM555" s="56">
        <v>550</v>
      </c>
      <c r="AN555" s="57" t="s">
        <v>1089</v>
      </c>
      <c r="AO555" s="58">
        <v>4.8799999999999999E-4</v>
      </c>
    </row>
    <row r="556" spans="39:41">
      <c r="AM556" s="56">
        <v>551</v>
      </c>
      <c r="AN556" s="57" t="s">
        <v>1090</v>
      </c>
      <c r="AO556" s="58">
        <v>5.3600000000000002E-4</v>
      </c>
    </row>
    <row r="557" spans="39:41">
      <c r="AM557" s="56">
        <v>552</v>
      </c>
      <c r="AN557" s="57" t="s">
        <v>1091</v>
      </c>
      <c r="AO557" s="58">
        <v>4.9100000000000001E-4</v>
      </c>
    </row>
    <row r="558" spans="39:41">
      <c r="AM558" s="56">
        <v>553</v>
      </c>
      <c r="AN558" s="57" t="s">
        <v>1092</v>
      </c>
      <c r="AO558" s="58">
        <v>2.6499999999999999E-4</v>
      </c>
    </row>
    <row r="559" spans="39:41">
      <c r="AM559" s="56">
        <v>554</v>
      </c>
      <c r="AN559" s="57" t="s">
        <v>1093</v>
      </c>
      <c r="AO559" s="58">
        <v>3.4299999999999999E-4</v>
      </c>
    </row>
    <row r="560" spans="39:41">
      <c r="AM560" s="56">
        <v>555</v>
      </c>
      <c r="AN560" s="57" t="s">
        <v>1094</v>
      </c>
      <c r="AO560" s="58">
        <v>3.7599999999999998E-4</v>
      </c>
    </row>
    <row r="561" spans="39:41">
      <c r="AM561" s="56">
        <v>556</v>
      </c>
      <c r="AN561" s="57" t="s">
        <v>1095</v>
      </c>
      <c r="AO561" s="58">
        <v>0</v>
      </c>
    </row>
    <row r="562" spans="39:41">
      <c r="AM562" s="56">
        <v>557</v>
      </c>
      <c r="AN562" s="57" t="s">
        <v>1096</v>
      </c>
      <c r="AO562" s="58">
        <v>4.73E-4</v>
      </c>
    </row>
    <row r="563" spans="39:41">
      <c r="AM563" s="56">
        <v>558</v>
      </c>
      <c r="AN563" s="57" t="s">
        <v>1097</v>
      </c>
      <c r="AO563" s="58">
        <v>4.8000000000000001E-4</v>
      </c>
    </row>
    <row r="564" spans="39:41">
      <c r="AM564" s="56">
        <v>559</v>
      </c>
      <c r="AN564" s="57" t="s">
        <v>1098</v>
      </c>
      <c r="AO564" s="58">
        <v>0</v>
      </c>
    </row>
    <row r="565" spans="39:41">
      <c r="AM565" s="56">
        <v>560</v>
      </c>
      <c r="AN565" s="57" t="s">
        <v>1099</v>
      </c>
      <c r="AO565" s="58">
        <v>4.26E-4</v>
      </c>
    </row>
    <row r="566" spans="39:41">
      <c r="AM566" s="56">
        <v>561</v>
      </c>
      <c r="AN566" s="57" t="s">
        <v>1100</v>
      </c>
      <c r="AO566" s="58">
        <v>5.4699999999999996E-4</v>
      </c>
    </row>
    <row r="567" spans="39:41">
      <c r="AM567" s="56">
        <v>562</v>
      </c>
      <c r="AN567" s="57" t="s">
        <v>1101</v>
      </c>
      <c r="AO567" s="58">
        <v>0</v>
      </c>
    </row>
    <row r="568" spans="39:41">
      <c r="AM568" s="56">
        <v>563</v>
      </c>
      <c r="AN568" s="57" t="s">
        <v>1102</v>
      </c>
      <c r="AO568" s="58">
        <v>4.6700000000000002E-4</v>
      </c>
    </row>
    <row r="569" spans="39:41">
      <c r="AM569" s="56">
        <v>564</v>
      </c>
      <c r="AN569" s="57" t="s">
        <v>1103</v>
      </c>
      <c r="AO569" s="58">
        <v>5.0100000000000003E-4</v>
      </c>
    </row>
    <row r="570" spans="39:41">
      <c r="AM570" s="56">
        <v>565</v>
      </c>
      <c r="AN570" s="57" t="s">
        <v>1104</v>
      </c>
      <c r="AO570" s="58">
        <v>6.0099999999999997E-4</v>
      </c>
    </row>
    <row r="571" spans="39:41">
      <c r="AM571" s="56">
        <v>566</v>
      </c>
      <c r="AN571" s="57" t="s">
        <v>1105</v>
      </c>
      <c r="AO571" s="58">
        <v>4.2000000000000002E-4</v>
      </c>
    </row>
    <row r="572" spans="39:41">
      <c r="AM572" s="56">
        <v>567</v>
      </c>
      <c r="AN572" s="57" t="s">
        <v>1106</v>
      </c>
      <c r="AO572" s="58">
        <v>6.0000000000000002E-6</v>
      </c>
    </row>
    <row r="573" spans="39:41">
      <c r="AM573" s="56">
        <v>568</v>
      </c>
      <c r="AN573" s="57" t="s">
        <v>1107</v>
      </c>
      <c r="AO573" s="58">
        <v>4.86E-4</v>
      </c>
    </row>
    <row r="574" spans="39:41">
      <c r="AM574" s="56">
        <v>569</v>
      </c>
      <c r="AN574" s="57" t="s">
        <v>1108</v>
      </c>
      <c r="AO574" s="58">
        <v>0</v>
      </c>
    </row>
    <row r="575" spans="39:41">
      <c r="AM575" s="56">
        <v>570</v>
      </c>
      <c r="AN575" s="57" t="s">
        <v>1109</v>
      </c>
      <c r="AO575" s="58">
        <v>5.8699999999999996E-4</v>
      </c>
    </row>
    <row r="576" spans="39:41">
      <c r="AM576" s="56">
        <v>571</v>
      </c>
      <c r="AN576" s="57" t="s">
        <v>1110</v>
      </c>
      <c r="AO576" s="58">
        <v>5.0100000000000003E-4</v>
      </c>
    </row>
    <row r="577" spans="39:41">
      <c r="AM577" s="56">
        <v>572</v>
      </c>
      <c r="AN577" s="57" t="s">
        <v>1111</v>
      </c>
      <c r="AO577" s="58">
        <v>0</v>
      </c>
    </row>
    <row r="578" spans="39:41">
      <c r="AM578" s="56">
        <v>573</v>
      </c>
      <c r="AN578" s="57" t="s">
        <v>1112</v>
      </c>
      <c r="AO578" s="58">
        <v>6.1399999999999996E-4</v>
      </c>
    </row>
    <row r="579" spans="39:41">
      <c r="AM579" s="56">
        <v>574</v>
      </c>
      <c r="AN579" s="57" t="s">
        <v>1113</v>
      </c>
      <c r="AO579" s="58">
        <v>0</v>
      </c>
    </row>
    <row r="580" spans="39:41">
      <c r="AM580" s="56">
        <v>575</v>
      </c>
      <c r="AN580" s="57" t="s">
        <v>1114</v>
      </c>
      <c r="AO580" s="58">
        <v>9.1699999999999995E-4</v>
      </c>
    </row>
    <row r="581" spans="39:41">
      <c r="AM581" s="56">
        <v>576</v>
      </c>
      <c r="AN581" s="57" t="s">
        <v>1115</v>
      </c>
      <c r="AO581" s="58">
        <v>0</v>
      </c>
    </row>
    <row r="582" spans="39:41">
      <c r="AM582" s="56">
        <v>577</v>
      </c>
      <c r="AN582" s="57" t="s">
        <v>1116</v>
      </c>
      <c r="AO582" s="58">
        <v>9.3300000000000002E-4</v>
      </c>
    </row>
    <row r="583" spans="39:41">
      <c r="AM583" s="56">
        <v>578</v>
      </c>
      <c r="AN583" s="57" t="s">
        <v>1117</v>
      </c>
      <c r="AO583" s="58">
        <v>5.2700000000000002E-4</v>
      </c>
    </row>
    <row r="584" spans="39:41">
      <c r="AM584" s="56">
        <v>579</v>
      </c>
      <c r="AN584" s="57" t="s">
        <v>521</v>
      </c>
      <c r="AO584" s="58">
        <v>3.7800000000000003E-4</v>
      </c>
    </row>
    <row r="585" spans="39:41">
      <c r="AM585" s="56">
        <v>580</v>
      </c>
      <c r="AN585" s="57" t="s">
        <v>1118</v>
      </c>
      <c r="AO585" s="58">
        <v>5.7600000000000001E-4</v>
      </c>
    </row>
    <row r="586" spans="39:41">
      <c r="AM586" s="56">
        <v>581</v>
      </c>
      <c r="AN586" s="57" t="s">
        <v>1119</v>
      </c>
      <c r="AO586" s="58">
        <v>5.5500000000000005E-4</v>
      </c>
    </row>
    <row r="587" spans="39:41">
      <c r="AM587" s="56">
        <v>582</v>
      </c>
      <c r="AN587" s="57" t="s">
        <v>1120</v>
      </c>
      <c r="AO587" s="58">
        <v>0</v>
      </c>
    </row>
    <row r="588" spans="39:41">
      <c r="AM588" s="56">
        <v>583</v>
      </c>
      <c r="AN588" s="57" t="s">
        <v>1121</v>
      </c>
      <c r="AO588" s="58">
        <v>2.12E-4</v>
      </c>
    </row>
    <row r="589" spans="39:41">
      <c r="AM589" s="56">
        <v>584</v>
      </c>
      <c r="AN589" s="57" t="s">
        <v>1122</v>
      </c>
      <c r="AO589" s="58">
        <v>1.73E-4</v>
      </c>
    </row>
    <row r="590" spans="39:41">
      <c r="AM590" s="56">
        <v>585</v>
      </c>
      <c r="AN590" s="57" t="s">
        <v>1123</v>
      </c>
      <c r="AO590" s="58">
        <v>0</v>
      </c>
    </row>
    <row r="591" spans="39:41">
      <c r="AM591" s="56">
        <v>586</v>
      </c>
      <c r="AN591" s="57" t="s">
        <v>1124</v>
      </c>
      <c r="AO591" s="58">
        <v>5.4000000000000001E-4</v>
      </c>
    </row>
    <row r="592" spans="39:41">
      <c r="AM592" s="56">
        <v>587</v>
      </c>
      <c r="AN592" s="57" t="s">
        <v>1125</v>
      </c>
      <c r="AO592" s="58">
        <v>5.4500000000000002E-4</v>
      </c>
    </row>
    <row r="593" spans="39:41">
      <c r="AM593" s="56">
        <v>588</v>
      </c>
      <c r="AN593" s="57" t="s">
        <v>1126</v>
      </c>
      <c r="AO593" s="58">
        <v>4.37E-4</v>
      </c>
    </row>
    <row r="594" spans="39:41">
      <c r="AM594" s="56">
        <v>589</v>
      </c>
      <c r="AN594" s="57" t="s">
        <v>1127</v>
      </c>
      <c r="AO594" s="58">
        <v>5.4100000000000003E-4</v>
      </c>
    </row>
    <row r="595" spans="39:41">
      <c r="AM595" s="56">
        <v>590</v>
      </c>
      <c r="AN595" s="57" t="s">
        <v>1128</v>
      </c>
      <c r="AO595" s="58">
        <v>3.8299999999999999E-4</v>
      </c>
    </row>
    <row r="596" spans="39:41">
      <c r="AM596" s="56">
        <v>591</v>
      </c>
      <c r="AN596" s="57" t="s">
        <v>1129</v>
      </c>
      <c r="AO596" s="58">
        <v>3.3100000000000002E-4</v>
      </c>
    </row>
    <row r="597" spans="39:41">
      <c r="AM597" s="56">
        <v>592</v>
      </c>
      <c r="AN597" s="57" t="s">
        <v>1130</v>
      </c>
      <c r="AO597" s="58">
        <v>4.0900000000000002E-4</v>
      </c>
    </row>
    <row r="598" spans="39:41">
      <c r="AM598" s="56">
        <v>593</v>
      </c>
      <c r="AN598" s="57" t="s">
        <v>1131</v>
      </c>
      <c r="AO598" s="58">
        <v>4.1300000000000001E-4</v>
      </c>
    </row>
    <row r="599" spans="39:41">
      <c r="AM599" s="56">
        <v>594</v>
      </c>
      <c r="AN599" s="57" t="s">
        <v>1132</v>
      </c>
      <c r="AO599" s="58">
        <v>0</v>
      </c>
    </row>
    <row r="600" spans="39:41">
      <c r="AM600" s="56">
        <v>595</v>
      </c>
      <c r="AN600" s="57" t="s">
        <v>1133</v>
      </c>
      <c r="AO600" s="58">
        <v>2.7399999999999999E-4</v>
      </c>
    </row>
    <row r="601" spans="39:41">
      <c r="AM601" s="56">
        <v>596</v>
      </c>
      <c r="AN601" s="57" t="s">
        <v>1134</v>
      </c>
      <c r="AO601" s="58">
        <v>4.2000000000000002E-4</v>
      </c>
    </row>
    <row r="602" spans="39:41">
      <c r="AM602" s="56">
        <v>597</v>
      </c>
      <c r="AN602" s="57" t="s">
        <v>1135</v>
      </c>
      <c r="AO602" s="58">
        <v>5.0299999999999997E-4</v>
      </c>
    </row>
    <row r="603" spans="39:41">
      <c r="AM603" s="56">
        <v>598</v>
      </c>
      <c r="AN603" s="57" t="s">
        <v>1136</v>
      </c>
      <c r="AO603" s="58">
        <v>5.3700000000000004E-4</v>
      </c>
    </row>
    <row r="604" spans="39:41">
      <c r="AM604" s="56">
        <v>599</v>
      </c>
      <c r="AN604" s="57" t="s">
        <v>1137</v>
      </c>
      <c r="AO604" s="58">
        <v>0</v>
      </c>
    </row>
    <row r="605" spans="39:41">
      <c r="AM605" s="56">
        <v>600</v>
      </c>
      <c r="AN605" s="57" t="s">
        <v>1138</v>
      </c>
      <c r="AO605" s="58">
        <v>4.57E-4</v>
      </c>
    </row>
    <row r="606" spans="39:41">
      <c r="AM606" s="56">
        <v>601</v>
      </c>
      <c r="AN606" s="57" t="s">
        <v>1139</v>
      </c>
      <c r="AO606" s="58">
        <v>4.5199999999999998E-4</v>
      </c>
    </row>
    <row r="607" spans="39:41">
      <c r="AM607" s="56">
        <v>602</v>
      </c>
      <c r="AN607" s="57" t="s">
        <v>1140</v>
      </c>
      <c r="AO607" s="58">
        <v>3.7800000000000003E-4</v>
      </c>
    </row>
    <row r="608" spans="39:41">
      <c r="AM608" s="56">
        <v>603</v>
      </c>
      <c r="AN608" s="57" t="s">
        <v>1141</v>
      </c>
      <c r="AO608" s="58">
        <v>3.6699999999999998E-4</v>
      </c>
    </row>
    <row r="609" spans="39:41">
      <c r="AM609" s="56">
        <v>604</v>
      </c>
      <c r="AN609" s="57" t="s">
        <v>1142</v>
      </c>
      <c r="AO609" s="58">
        <v>4.0999999999999999E-4</v>
      </c>
    </row>
    <row r="610" spans="39:41">
      <c r="AM610" s="56">
        <v>605</v>
      </c>
      <c r="AN610" s="57" t="s">
        <v>1143</v>
      </c>
      <c r="AO610" s="58">
        <v>0</v>
      </c>
    </row>
    <row r="611" spans="39:41">
      <c r="AM611" s="56">
        <v>606</v>
      </c>
      <c r="AN611" s="57" t="s">
        <v>1144</v>
      </c>
      <c r="AO611" s="58">
        <v>3.8200000000000002E-4</v>
      </c>
    </row>
    <row r="612" spans="39:41">
      <c r="AM612" s="56">
        <v>607</v>
      </c>
      <c r="AN612" s="57" t="s">
        <v>1145</v>
      </c>
      <c r="AO612" s="58">
        <v>4.4000000000000002E-4</v>
      </c>
    </row>
    <row r="613" spans="39:41">
      <c r="AM613" s="56">
        <v>608</v>
      </c>
      <c r="AN613" s="57" t="s">
        <v>1146</v>
      </c>
      <c r="AO613" s="58">
        <v>4.2299999999999998E-4</v>
      </c>
    </row>
    <row r="614" spans="39:41">
      <c r="AM614" s="56">
        <v>609</v>
      </c>
      <c r="AN614" s="57" t="s">
        <v>1147</v>
      </c>
      <c r="AO614" s="58">
        <v>4.2299999999999998E-4</v>
      </c>
    </row>
    <row r="615" spans="39:41">
      <c r="AM615" s="56">
        <v>610</v>
      </c>
      <c r="AN615" s="57" t="s">
        <v>1148</v>
      </c>
      <c r="AO615" s="58">
        <v>5.2400000000000005E-4</v>
      </c>
    </row>
    <row r="616" spans="39:41">
      <c r="AM616" s="56">
        <v>611</v>
      </c>
      <c r="AN616" s="57" t="s">
        <v>1149</v>
      </c>
      <c r="AO616" s="58">
        <v>5.9500000000000004E-4</v>
      </c>
    </row>
    <row r="617" spans="39:41">
      <c r="AM617" s="56">
        <v>612</v>
      </c>
      <c r="AN617" s="57" t="s">
        <v>1150</v>
      </c>
      <c r="AO617" s="58">
        <v>4.2400000000000001E-4</v>
      </c>
    </row>
    <row r="618" spans="39:41">
      <c r="AM618" s="56">
        <v>613</v>
      </c>
      <c r="AN618" s="57" t="s">
        <v>1151</v>
      </c>
      <c r="AO618" s="58">
        <v>0</v>
      </c>
    </row>
    <row r="619" spans="39:41">
      <c r="AM619" s="56">
        <v>614</v>
      </c>
      <c r="AN619" s="57" t="s">
        <v>1152</v>
      </c>
      <c r="AO619" s="58">
        <v>4.5600000000000003E-4</v>
      </c>
    </row>
    <row r="620" spans="39:41">
      <c r="AM620" s="56">
        <v>615</v>
      </c>
      <c r="AN620" s="57" t="s">
        <v>1153</v>
      </c>
      <c r="AO620" s="58">
        <v>3.0800000000000001E-4</v>
      </c>
    </row>
    <row r="621" spans="39:41">
      <c r="AM621" s="56">
        <v>616</v>
      </c>
      <c r="AN621" s="57" t="s">
        <v>1154</v>
      </c>
      <c r="AO621" s="58">
        <v>0</v>
      </c>
    </row>
    <row r="622" spans="39:41">
      <c r="AM622" s="56">
        <v>617</v>
      </c>
      <c r="AN622" s="57" t="s">
        <v>1155</v>
      </c>
      <c r="AO622" s="58">
        <v>0</v>
      </c>
    </row>
    <row r="623" spans="39:41">
      <c r="AM623" s="56">
        <v>618</v>
      </c>
      <c r="AN623" s="57" t="s">
        <v>1156</v>
      </c>
      <c r="AO623" s="58">
        <v>5.4100000000000003E-4</v>
      </c>
    </row>
    <row r="624" spans="39:41">
      <c r="AM624" s="56">
        <v>619</v>
      </c>
      <c r="AN624" s="57" t="s">
        <v>1157</v>
      </c>
      <c r="AO624" s="58">
        <v>5.3300000000000005E-4</v>
      </c>
    </row>
    <row r="625" spans="39:41">
      <c r="AM625" s="56">
        <v>620</v>
      </c>
      <c r="AN625" s="57" t="s">
        <v>1158</v>
      </c>
      <c r="AO625" s="58">
        <v>0</v>
      </c>
    </row>
    <row r="626" spans="39:41">
      <c r="AM626" s="56">
        <v>621</v>
      </c>
      <c r="AN626" s="57" t="s">
        <v>1159</v>
      </c>
      <c r="AO626" s="58">
        <v>0</v>
      </c>
    </row>
    <row r="627" spans="39:41">
      <c r="AM627" s="56">
        <v>622</v>
      </c>
      <c r="AN627" s="57" t="s">
        <v>1160</v>
      </c>
      <c r="AO627" s="58">
        <v>0</v>
      </c>
    </row>
    <row r="628" spans="39:41">
      <c r="AM628" s="56">
        <v>623</v>
      </c>
      <c r="AN628" s="57" t="s">
        <v>1161</v>
      </c>
      <c r="AO628" s="58">
        <v>4.7100000000000001E-4</v>
      </c>
    </row>
    <row r="629" spans="39:41">
      <c r="AM629" s="56">
        <v>624</v>
      </c>
      <c r="AN629" s="57" t="s">
        <v>1162</v>
      </c>
      <c r="AO629" s="58">
        <v>4.8299999999999998E-4</v>
      </c>
    </row>
    <row r="630" spans="39:41">
      <c r="AM630" s="56">
        <v>625</v>
      </c>
      <c r="AN630" s="57" t="s">
        <v>1163</v>
      </c>
      <c r="AO630" s="58">
        <v>0</v>
      </c>
    </row>
    <row r="631" spans="39:41">
      <c r="AM631" s="56">
        <v>626</v>
      </c>
      <c r="AN631" s="57" t="s">
        <v>1164</v>
      </c>
      <c r="AO631" s="58">
        <v>0</v>
      </c>
    </row>
    <row r="632" spans="39:41">
      <c r="AM632" s="56">
        <v>627</v>
      </c>
      <c r="AN632" s="57" t="s">
        <v>1165</v>
      </c>
      <c r="AO632" s="58">
        <v>0</v>
      </c>
    </row>
    <row r="633" spans="39:41">
      <c r="AM633" s="56">
        <v>628</v>
      </c>
      <c r="AN633" s="57" t="s">
        <v>1166</v>
      </c>
      <c r="AO633" s="58">
        <v>0</v>
      </c>
    </row>
    <row r="634" spans="39:41">
      <c r="AM634" s="56">
        <v>629</v>
      </c>
      <c r="AN634" s="57" t="s">
        <v>1167</v>
      </c>
      <c r="AO634" s="58">
        <v>0</v>
      </c>
    </row>
    <row r="635" spans="39:41">
      <c r="AM635" s="56">
        <v>630</v>
      </c>
      <c r="AN635" s="57" t="s">
        <v>1168</v>
      </c>
      <c r="AO635" s="58">
        <v>0</v>
      </c>
    </row>
    <row r="636" spans="39:41">
      <c r="AM636" s="56">
        <v>631</v>
      </c>
      <c r="AN636" s="57" t="s">
        <v>1169</v>
      </c>
      <c r="AO636" s="58">
        <v>0</v>
      </c>
    </row>
    <row r="637" spans="39:41">
      <c r="AM637" s="56">
        <v>632</v>
      </c>
      <c r="AN637" s="57" t="s">
        <v>1170</v>
      </c>
      <c r="AO637" s="58">
        <v>0</v>
      </c>
    </row>
    <row r="638" spans="39:41">
      <c r="AM638" s="56">
        <v>633</v>
      </c>
      <c r="AN638" s="57" t="s">
        <v>1171</v>
      </c>
      <c r="AO638" s="58">
        <v>0</v>
      </c>
    </row>
    <row r="639" spans="39:41">
      <c r="AM639" s="56">
        <v>634</v>
      </c>
      <c r="AN639" s="57" t="s">
        <v>1172</v>
      </c>
      <c r="AO639" s="58">
        <v>0</v>
      </c>
    </row>
    <row r="640" spans="39:41">
      <c r="AM640" s="56">
        <v>635</v>
      </c>
      <c r="AN640" s="57" t="s">
        <v>1173</v>
      </c>
      <c r="AO640" s="58">
        <v>0</v>
      </c>
    </row>
    <row r="641" spans="39:41">
      <c r="AM641" s="56">
        <v>636</v>
      </c>
      <c r="AN641" s="57" t="s">
        <v>1174</v>
      </c>
      <c r="AO641" s="58">
        <v>3.8999999999999999E-4</v>
      </c>
    </row>
    <row r="642" spans="39:41">
      <c r="AM642" s="56">
        <v>637</v>
      </c>
      <c r="AN642" s="57" t="s">
        <v>1175</v>
      </c>
      <c r="AO642" s="58">
        <v>4.5100000000000001E-4</v>
      </c>
    </row>
    <row r="643" spans="39:41">
      <c r="AM643" s="56">
        <v>638</v>
      </c>
      <c r="AN643" s="57" t="s">
        <v>1176</v>
      </c>
      <c r="AO643" s="58">
        <v>0</v>
      </c>
    </row>
    <row r="644" spans="39:41">
      <c r="AM644" s="56">
        <v>639</v>
      </c>
      <c r="AN644" s="57" t="s">
        <v>1177</v>
      </c>
      <c r="AO644" s="58">
        <v>4.5899999999999999E-4</v>
      </c>
    </row>
    <row r="645" spans="39:41">
      <c r="AM645" s="56">
        <v>640</v>
      </c>
      <c r="AN645" s="57" t="s">
        <v>1178</v>
      </c>
      <c r="AO645" s="58">
        <v>3.8200000000000002E-4</v>
      </c>
    </row>
    <row r="646" spans="39:41">
      <c r="AM646" s="56">
        <v>641</v>
      </c>
      <c r="AN646" s="57" t="s">
        <v>1179</v>
      </c>
      <c r="AO646" s="58">
        <v>0</v>
      </c>
    </row>
    <row r="647" spans="39:41">
      <c r="AM647" s="56">
        <v>642</v>
      </c>
      <c r="AN647" s="57" t="s">
        <v>1180</v>
      </c>
      <c r="AO647" s="58">
        <v>5.1400000000000003E-4</v>
      </c>
    </row>
    <row r="648" spans="39:41">
      <c r="AM648" s="56">
        <v>643</v>
      </c>
      <c r="AN648" s="57" t="s">
        <v>1181</v>
      </c>
      <c r="AO648" s="58">
        <v>4.84E-4</v>
      </c>
    </row>
    <row r="649" spans="39:41">
      <c r="AM649" s="56">
        <v>644</v>
      </c>
      <c r="AN649" s="57" t="s">
        <v>1182</v>
      </c>
      <c r="AO649" s="58">
        <v>0</v>
      </c>
    </row>
    <row r="650" spans="39:41">
      <c r="AM650" s="56">
        <v>645</v>
      </c>
      <c r="AN650" s="57" t="s">
        <v>1183</v>
      </c>
      <c r="AO650" s="58">
        <v>0</v>
      </c>
    </row>
    <row r="651" spans="39:41">
      <c r="AM651" s="56">
        <v>646</v>
      </c>
      <c r="AN651" s="57" t="s">
        <v>1184</v>
      </c>
      <c r="AO651" s="58">
        <v>0</v>
      </c>
    </row>
    <row r="652" spans="39:41">
      <c r="AM652" s="56">
        <v>647</v>
      </c>
      <c r="AN652" s="57" t="s">
        <v>1185</v>
      </c>
      <c r="AO652" s="58">
        <v>0</v>
      </c>
    </row>
    <row r="653" spans="39:41">
      <c r="AM653" s="56">
        <v>648</v>
      </c>
      <c r="AN653" s="57" t="s">
        <v>1186</v>
      </c>
      <c r="AO653" s="58">
        <v>0</v>
      </c>
    </row>
    <row r="654" spans="39:41">
      <c r="AM654" s="56">
        <v>649</v>
      </c>
      <c r="AN654" s="57" t="s">
        <v>1187</v>
      </c>
      <c r="AO654" s="58">
        <v>0</v>
      </c>
    </row>
    <row r="655" spans="39:41">
      <c r="AM655" s="56">
        <v>650</v>
      </c>
      <c r="AN655" s="57" t="s">
        <v>1188</v>
      </c>
      <c r="AO655" s="58">
        <v>0</v>
      </c>
    </row>
    <row r="656" spans="39:41">
      <c r="AM656" s="56">
        <v>651</v>
      </c>
      <c r="AN656" s="57" t="s">
        <v>1189</v>
      </c>
      <c r="AO656" s="58">
        <v>0</v>
      </c>
    </row>
    <row r="657" spans="39:41">
      <c r="AM657" s="56">
        <v>652</v>
      </c>
      <c r="AN657" s="57" t="s">
        <v>1190</v>
      </c>
      <c r="AO657" s="58">
        <v>4.3399999999999998E-4</v>
      </c>
    </row>
    <row r="658" spans="39:41">
      <c r="AM658" s="56">
        <v>653</v>
      </c>
      <c r="AN658" s="57" t="s">
        <v>1191</v>
      </c>
      <c r="AO658" s="58">
        <v>3.0899999999999998E-4</v>
      </c>
    </row>
    <row r="659" spans="39:41">
      <c r="AM659" s="56">
        <v>654</v>
      </c>
      <c r="AN659" s="57" t="s">
        <v>1192</v>
      </c>
      <c r="AO659" s="58">
        <v>0</v>
      </c>
    </row>
    <row r="660" spans="39:41">
      <c r="AM660" s="56">
        <v>655</v>
      </c>
      <c r="AN660" s="57" t="s">
        <v>1193</v>
      </c>
      <c r="AO660" s="58">
        <v>0</v>
      </c>
    </row>
    <row r="661" spans="39:41">
      <c r="AM661" s="56">
        <v>656</v>
      </c>
      <c r="AN661" s="57" t="s">
        <v>1194</v>
      </c>
      <c r="AO661" s="58">
        <v>0</v>
      </c>
    </row>
    <row r="662" spans="39:41">
      <c r="AM662" s="56">
        <v>657</v>
      </c>
      <c r="AN662" s="57" t="s">
        <v>1195</v>
      </c>
      <c r="AO662" s="58">
        <v>0</v>
      </c>
    </row>
    <row r="663" spans="39:41">
      <c r="AM663" s="56">
        <v>658</v>
      </c>
      <c r="AN663" s="57" t="s">
        <v>1196</v>
      </c>
      <c r="AO663" s="58">
        <v>0</v>
      </c>
    </row>
    <row r="664" spans="39:41">
      <c r="AM664" s="56">
        <v>659</v>
      </c>
      <c r="AN664" s="57" t="s">
        <v>1197</v>
      </c>
      <c r="AO664" s="58">
        <v>0</v>
      </c>
    </row>
    <row r="665" spans="39:41">
      <c r="AM665" s="56">
        <v>660</v>
      </c>
      <c r="AN665" s="57" t="s">
        <v>1198</v>
      </c>
      <c r="AO665" s="58">
        <v>5.5199999999999997E-4</v>
      </c>
    </row>
    <row r="666" spans="39:41">
      <c r="AM666" s="56">
        <v>661</v>
      </c>
      <c r="AN666" s="57" t="s">
        <v>1199</v>
      </c>
      <c r="AO666" s="58">
        <v>5.3600000000000002E-4</v>
      </c>
    </row>
    <row r="667" spans="39:41">
      <c r="AM667" s="56">
        <v>662</v>
      </c>
      <c r="AN667" s="57" t="s">
        <v>1200</v>
      </c>
      <c r="AO667" s="58">
        <v>0</v>
      </c>
    </row>
    <row r="668" spans="39:41">
      <c r="AM668" s="56">
        <v>663</v>
      </c>
      <c r="AN668" s="57" t="s">
        <v>1201</v>
      </c>
      <c r="AO668" s="58">
        <v>0</v>
      </c>
    </row>
    <row r="669" spans="39:41">
      <c r="AM669" s="56">
        <v>664</v>
      </c>
      <c r="AN669" s="57" t="s">
        <v>1202</v>
      </c>
      <c r="AO669" s="58">
        <v>4.5399999999999998E-4</v>
      </c>
    </row>
    <row r="670" spans="39:41">
      <c r="AM670" s="56">
        <v>665</v>
      </c>
      <c r="AN670" s="57" t="s">
        <v>1203</v>
      </c>
      <c r="AO670" s="58">
        <v>5.2599999999999999E-4</v>
      </c>
    </row>
    <row r="671" spans="39:41">
      <c r="AM671" s="56">
        <v>666</v>
      </c>
      <c r="AN671" s="57" t="s">
        <v>1204</v>
      </c>
      <c r="AO671" s="58">
        <v>0</v>
      </c>
    </row>
    <row r="672" spans="39:41">
      <c r="AM672" s="56">
        <v>667</v>
      </c>
      <c r="AN672" s="57" t="s">
        <v>1205</v>
      </c>
      <c r="AO672" s="58">
        <v>4.75E-4</v>
      </c>
    </row>
    <row r="673" spans="39:41">
      <c r="AM673" s="56">
        <v>668</v>
      </c>
      <c r="AN673" s="57" t="s">
        <v>1206</v>
      </c>
      <c r="AO673" s="58">
        <v>3.8200000000000002E-4</v>
      </c>
    </row>
    <row r="674" spans="39:41">
      <c r="AM674" s="56">
        <v>669</v>
      </c>
      <c r="AN674" s="57" t="s">
        <v>1207</v>
      </c>
      <c r="AO674" s="58">
        <v>0</v>
      </c>
    </row>
    <row r="675" spans="39:41">
      <c r="AM675" s="56">
        <v>670</v>
      </c>
      <c r="AN675" s="57" t="s">
        <v>1208</v>
      </c>
      <c r="AO675" s="58">
        <v>6.8000000000000005E-4</v>
      </c>
    </row>
    <row r="676" spans="39:41">
      <c r="AM676" s="56">
        <v>671</v>
      </c>
      <c r="AN676" s="57" t="s">
        <v>1209</v>
      </c>
      <c r="AO676" s="58">
        <v>6.8400000000000004E-4</v>
      </c>
    </row>
    <row r="677" spans="39:41">
      <c r="AM677" s="56">
        <v>672</v>
      </c>
      <c r="AN677" s="57" t="s">
        <v>1210</v>
      </c>
      <c r="AO677" s="58">
        <v>4.2900000000000002E-4</v>
      </c>
    </row>
    <row r="678" spans="39:41">
      <c r="AM678" s="56">
        <v>673</v>
      </c>
      <c r="AN678" s="57" t="s">
        <v>1211</v>
      </c>
      <c r="AO678" s="58">
        <v>3.8499999999999998E-4</v>
      </c>
    </row>
    <row r="679" spans="39:41">
      <c r="AM679" s="56">
        <v>674</v>
      </c>
      <c r="AN679" s="57" t="s">
        <v>1212</v>
      </c>
      <c r="AO679" s="58">
        <v>4.8099999999999998E-4</v>
      </c>
    </row>
    <row r="680" spans="39:41">
      <c r="AM680" s="56">
        <v>675</v>
      </c>
      <c r="AN680" s="57" t="s">
        <v>1213</v>
      </c>
      <c r="AO680" s="58">
        <v>2.7700000000000001E-4</v>
      </c>
    </row>
    <row r="681" spans="39:41">
      <c r="AM681" s="56">
        <v>676</v>
      </c>
      <c r="AN681" s="57" t="s">
        <v>1214</v>
      </c>
      <c r="AO681" s="58">
        <v>5.2899999999999996E-4</v>
      </c>
    </row>
    <row r="682" spans="39:41">
      <c r="AM682" s="56">
        <v>677</v>
      </c>
      <c r="AN682" s="57" t="s">
        <v>1215</v>
      </c>
      <c r="AO682" s="58">
        <v>4.57E-4</v>
      </c>
    </row>
    <row r="683" spans="39:41">
      <c r="AM683" s="56">
        <v>678</v>
      </c>
      <c r="AN683" s="57" t="s">
        <v>1216</v>
      </c>
      <c r="AO683" s="58">
        <v>2.8299999999999999E-4</v>
      </c>
    </row>
    <row r="684" spans="39:41">
      <c r="AM684" s="56">
        <v>679</v>
      </c>
      <c r="AN684" s="57" t="s">
        <v>1217</v>
      </c>
      <c r="AO684" s="58">
        <v>4.2400000000000001E-4</v>
      </c>
    </row>
    <row r="685" spans="39:41">
      <c r="AM685" s="56">
        <v>680</v>
      </c>
      <c r="AN685" s="57" t="s">
        <v>1218</v>
      </c>
      <c r="AO685" s="58">
        <v>3.0699999999999998E-4</v>
      </c>
    </row>
    <row r="686" spans="39:41">
      <c r="AM686" s="56">
        <v>681</v>
      </c>
      <c r="AN686" s="57" t="s">
        <v>1219</v>
      </c>
      <c r="AO686" s="58">
        <v>4.2299999999999998E-4</v>
      </c>
    </row>
    <row r="687" spans="39:41">
      <c r="AM687" s="56">
        <v>682</v>
      </c>
      <c r="AN687" s="57" t="s">
        <v>1220</v>
      </c>
      <c r="AO687" s="58">
        <v>0</v>
      </c>
    </row>
    <row r="688" spans="39:41">
      <c r="AM688" s="56">
        <v>683</v>
      </c>
      <c r="AN688" s="57" t="s">
        <v>1221</v>
      </c>
      <c r="AO688" s="58">
        <v>5.1199999999999998E-4</v>
      </c>
    </row>
    <row r="689" spans="39:41">
      <c r="AM689" s="56">
        <v>684</v>
      </c>
      <c r="AN689" s="57" t="s">
        <v>1222</v>
      </c>
      <c r="AO689" s="58">
        <v>5.2599999999999999E-4</v>
      </c>
    </row>
    <row r="690" spans="39:41">
      <c r="AM690" s="56">
        <v>685</v>
      </c>
      <c r="AN690" s="57" t="s">
        <v>1223</v>
      </c>
      <c r="AO690" s="58">
        <v>5.4299999999999997E-4</v>
      </c>
    </row>
    <row r="691" spans="39:41">
      <c r="AM691" s="56">
        <v>686</v>
      </c>
      <c r="AN691" s="57" t="s">
        <v>1224</v>
      </c>
      <c r="AO691" s="58">
        <v>4.2299999999999998E-4</v>
      </c>
    </row>
    <row r="692" spans="39:41">
      <c r="AM692" s="56">
        <v>687</v>
      </c>
      <c r="AN692" s="57" t="s">
        <v>1225</v>
      </c>
      <c r="AO692" s="58">
        <v>4.2400000000000001E-4</v>
      </c>
    </row>
    <row r="693" spans="39:41">
      <c r="AM693" s="56">
        <v>688</v>
      </c>
      <c r="AN693" s="57" t="s">
        <v>522</v>
      </c>
      <c r="AO693" s="58">
        <v>0</v>
      </c>
    </row>
    <row r="694" spans="39:41">
      <c r="AM694" s="56">
        <v>689</v>
      </c>
      <c r="AN694" s="57" t="s">
        <v>1226</v>
      </c>
      <c r="AO694" s="58">
        <v>4.0499999999999998E-4</v>
      </c>
    </row>
    <row r="695" spans="39:41">
      <c r="AM695" s="56">
        <v>690</v>
      </c>
      <c r="AN695" s="57" t="s">
        <v>1227</v>
      </c>
      <c r="AO695" s="58">
        <v>4.1199999999999999E-4</v>
      </c>
    </row>
    <row r="696" spans="39:41">
      <c r="AM696" s="56">
        <v>691</v>
      </c>
      <c r="AN696" s="57" t="s">
        <v>523</v>
      </c>
      <c r="AO696" s="58">
        <v>2.1599999999999999E-4</v>
      </c>
    </row>
    <row r="697" spans="39:41">
      <c r="AM697" s="56">
        <v>692</v>
      </c>
      <c r="AN697" s="57" t="s">
        <v>1228</v>
      </c>
      <c r="AO697" s="58">
        <v>3.5199999999999999E-4</v>
      </c>
    </row>
    <row r="698" spans="39:41">
      <c r="AM698" s="56">
        <v>693</v>
      </c>
      <c r="AN698" s="57" t="s">
        <v>1229</v>
      </c>
      <c r="AO698" s="58">
        <v>0</v>
      </c>
    </row>
    <row r="699" spans="39:41">
      <c r="AM699" s="56">
        <v>694</v>
      </c>
      <c r="AN699" s="57" t="s">
        <v>1230</v>
      </c>
      <c r="AO699" s="58">
        <v>0</v>
      </c>
    </row>
    <row r="700" spans="39:41">
      <c r="AM700" s="56">
        <v>695</v>
      </c>
      <c r="AN700" s="57" t="s">
        <v>1231</v>
      </c>
      <c r="AO700" s="58">
        <v>0</v>
      </c>
    </row>
    <row r="701" spans="39:41">
      <c r="AM701" s="56">
        <v>696</v>
      </c>
      <c r="AN701" s="57" t="s">
        <v>1232</v>
      </c>
      <c r="AO701" s="58">
        <v>4.6500000000000003E-4</v>
      </c>
    </row>
    <row r="702" spans="39:41">
      <c r="AM702" s="56">
        <v>697</v>
      </c>
      <c r="AN702" s="57" t="s">
        <v>1233</v>
      </c>
      <c r="AO702" s="58">
        <v>4.3300000000000001E-4</v>
      </c>
    </row>
    <row r="703" spans="39:41">
      <c r="AM703" s="56">
        <v>698</v>
      </c>
      <c r="AN703" s="57" t="s">
        <v>1234</v>
      </c>
      <c r="AO703" s="58">
        <v>4.6799999999999999E-4</v>
      </c>
    </row>
    <row r="704" spans="39:41">
      <c r="AM704" s="56">
        <v>699</v>
      </c>
      <c r="AN704" s="57" t="s">
        <v>1235</v>
      </c>
      <c r="AO704" s="58">
        <v>4.5300000000000001E-4</v>
      </c>
    </row>
    <row r="705" spans="39:41">
      <c r="AM705" s="56">
        <v>700</v>
      </c>
      <c r="AN705" s="57" t="s">
        <v>1236</v>
      </c>
      <c r="AO705" s="58">
        <v>1.0120000000000001E-3</v>
      </c>
    </row>
    <row r="706" spans="39:41">
      <c r="AM706" s="56">
        <v>701</v>
      </c>
      <c r="AN706" s="57" t="s">
        <v>1237</v>
      </c>
      <c r="AO706" s="58">
        <v>0</v>
      </c>
    </row>
    <row r="707" spans="39:41">
      <c r="AM707" s="56">
        <v>702</v>
      </c>
      <c r="AN707" s="57" t="s">
        <v>1238</v>
      </c>
      <c r="AO707" s="58">
        <v>6.7400000000000001E-4</v>
      </c>
    </row>
    <row r="708" spans="39:41">
      <c r="AM708" s="56">
        <v>703</v>
      </c>
      <c r="AN708" s="57" t="s">
        <v>1239</v>
      </c>
      <c r="AO708" s="58">
        <v>0</v>
      </c>
    </row>
    <row r="709" spans="39:41">
      <c r="AM709" s="56">
        <v>704</v>
      </c>
      <c r="AN709" s="57" t="s">
        <v>1240</v>
      </c>
      <c r="AO709" s="58">
        <v>0</v>
      </c>
    </row>
    <row r="710" spans="39:41">
      <c r="AM710" s="56">
        <v>705</v>
      </c>
      <c r="AN710" s="57" t="s">
        <v>1241</v>
      </c>
      <c r="AO710" s="58">
        <v>0</v>
      </c>
    </row>
    <row r="711" spans="39:41">
      <c r="AM711" s="56">
        <v>706</v>
      </c>
      <c r="AN711" s="57" t="s">
        <v>1242</v>
      </c>
      <c r="AO711" s="58">
        <v>0</v>
      </c>
    </row>
    <row r="712" spans="39:41">
      <c r="AM712" s="56">
        <v>707</v>
      </c>
      <c r="AN712" s="57" t="s">
        <v>1243</v>
      </c>
      <c r="AO712" s="58">
        <v>0</v>
      </c>
    </row>
    <row r="713" spans="39:41">
      <c r="AM713" s="56">
        <v>708</v>
      </c>
      <c r="AN713" s="57" t="s">
        <v>1244</v>
      </c>
      <c r="AO713" s="58">
        <v>0</v>
      </c>
    </row>
    <row r="714" spans="39:41">
      <c r="AM714" s="56">
        <v>709</v>
      </c>
      <c r="AN714" s="57" t="s">
        <v>1245</v>
      </c>
      <c r="AO714" s="58">
        <v>5.9400000000000002E-4</v>
      </c>
    </row>
    <row r="715" spans="39:41">
      <c r="AM715" s="56">
        <v>710</v>
      </c>
      <c r="AN715" s="57" t="s">
        <v>1246</v>
      </c>
      <c r="AO715" s="58">
        <v>4.8799999999999999E-4</v>
      </c>
    </row>
    <row r="716" spans="39:41">
      <c r="AM716" s="56">
        <v>711</v>
      </c>
      <c r="AN716" s="57" t="s">
        <v>1247</v>
      </c>
      <c r="AO716" s="58">
        <v>3.7599999999999998E-4</v>
      </c>
    </row>
    <row r="717" spans="39:41">
      <c r="AM717" s="56">
        <v>712</v>
      </c>
      <c r="AN717" s="57" t="s">
        <v>1248</v>
      </c>
      <c r="AO717" s="58">
        <v>3.88E-4</v>
      </c>
    </row>
    <row r="718" spans="39:41">
      <c r="AM718" s="56">
        <v>713</v>
      </c>
      <c r="AN718" s="57" t="s">
        <v>1249</v>
      </c>
      <c r="AO718" s="58">
        <v>3.6099999999999999E-4</v>
      </c>
    </row>
    <row r="719" spans="39:41">
      <c r="AM719" s="56">
        <v>714</v>
      </c>
      <c r="AN719" s="57" t="s">
        <v>1250</v>
      </c>
      <c r="AO719" s="58">
        <v>4.1300000000000001E-4</v>
      </c>
    </row>
    <row r="720" spans="39:41">
      <c r="AM720" s="56">
        <v>715</v>
      </c>
      <c r="AN720" s="57" t="s">
        <v>1251</v>
      </c>
      <c r="AO720" s="58">
        <v>4.57E-4</v>
      </c>
    </row>
    <row r="721" spans="39:41">
      <c r="AM721" s="56">
        <v>716</v>
      </c>
      <c r="AN721" s="57" t="s">
        <v>1252</v>
      </c>
      <c r="AO721" s="58">
        <v>5.2700000000000002E-4</v>
      </c>
    </row>
    <row r="722" spans="39:41">
      <c r="AM722" s="56">
        <v>717</v>
      </c>
      <c r="AN722" s="57" t="s">
        <v>1253</v>
      </c>
      <c r="AO722" s="58">
        <v>5.3499999999999999E-4</v>
      </c>
    </row>
    <row r="723" spans="39:41">
      <c r="AM723" s="56">
        <v>718</v>
      </c>
      <c r="AN723" s="57" t="s">
        <v>1254</v>
      </c>
      <c r="AO723" s="58">
        <v>4.4499999999999997E-4</v>
      </c>
    </row>
    <row r="724" spans="39:41">
      <c r="AM724" s="56">
        <v>719</v>
      </c>
      <c r="AN724" s="57" t="s">
        <v>524</v>
      </c>
      <c r="AO724" s="58">
        <v>0</v>
      </c>
    </row>
    <row r="725" spans="39:41">
      <c r="AM725" s="56">
        <v>720</v>
      </c>
      <c r="AN725" s="57" t="s">
        <v>1255</v>
      </c>
      <c r="AO725" s="58">
        <v>4.1300000000000001E-4</v>
      </c>
    </row>
    <row r="726" spans="39:41">
      <c r="AM726" s="56">
        <v>721</v>
      </c>
      <c r="AN726" s="57" t="s">
        <v>1256</v>
      </c>
      <c r="AO726" s="58">
        <v>3.1799999999999998E-4</v>
      </c>
    </row>
    <row r="727" spans="39:41">
      <c r="AM727" s="56">
        <v>722</v>
      </c>
      <c r="AN727" s="57" t="s">
        <v>1257</v>
      </c>
      <c r="AO727" s="58">
        <v>0</v>
      </c>
    </row>
    <row r="728" spans="39:41">
      <c r="AM728" s="56">
        <v>723</v>
      </c>
      <c r="AN728" s="57" t="s">
        <v>1258</v>
      </c>
      <c r="AO728" s="58">
        <v>4.95E-4</v>
      </c>
    </row>
    <row r="729" spans="39:41">
      <c r="AM729" s="56">
        <v>724</v>
      </c>
      <c r="AN729" s="57" t="s">
        <v>1259</v>
      </c>
      <c r="AO729" s="58">
        <v>4.84E-4</v>
      </c>
    </row>
    <row r="730" spans="39:41">
      <c r="AM730" s="56">
        <v>725</v>
      </c>
      <c r="AN730" s="57" t="s">
        <v>1260</v>
      </c>
      <c r="AO730" s="58">
        <v>0</v>
      </c>
    </row>
    <row r="731" spans="39:41">
      <c r="AM731" s="56">
        <v>726</v>
      </c>
      <c r="AN731" s="57" t="s">
        <v>1261</v>
      </c>
      <c r="AO731" s="58">
        <v>4.9799999999999996E-4</v>
      </c>
    </row>
    <row r="732" spans="39:41">
      <c r="AM732" s="56">
        <v>727</v>
      </c>
      <c r="AN732" s="57" t="s">
        <v>1262</v>
      </c>
      <c r="AO732" s="58">
        <v>4.3399999999999998E-4</v>
      </c>
    </row>
    <row r="733" spans="39:41">
      <c r="AM733" s="56">
        <v>728</v>
      </c>
      <c r="AN733" s="57" t="s">
        <v>1263</v>
      </c>
      <c r="AO733" s="58">
        <v>0</v>
      </c>
    </row>
    <row r="734" spans="39:41">
      <c r="AM734" s="56">
        <v>729</v>
      </c>
      <c r="AN734" s="57" t="s">
        <v>1264</v>
      </c>
      <c r="AO734" s="58">
        <v>4.4299999999999998E-4</v>
      </c>
    </row>
    <row r="735" spans="39:41">
      <c r="AM735" s="56">
        <v>730</v>
      </c>
      <c r="AN735" s="57" t="s">
        <v>1265</v>
      </c>
      <c r="AO735" s="58">
        <v>3.21E-4</v>
      </c>
    </row>
    <row r="736" spans="39:41">
      <c r="AM736" s="56">
        <v>731</v>
      </c>
      <c r="AN736" s="57" t="s">
        <v>1266</v>
      </c>
      <c r="AO736" s="58">
        <v>4.57E-4</v>
      </c>
    </row>
    <row r="737" spans="39:41">
      <c r="AM737" s="56">
        <v>732</v>
      </c>
      <c r="AN737" s="57" t="s">
        <v>1267</v>
      </c>
      <c r="AO737" s="58">
        <v>4.44E-4</v>
      </c>
    </row>
    <row r="738" spans="39:41">
      <c r="AM738" s="56">
        <v>733</v>
      </c>
      <c r="AN738" s="57" t="s">
        <v>1268</v>
      </c>
      <c r="AO738" s="58">
        <v>4.08E-4</v>
      </c>
    </row>
    <row r="739" spans="39:41">
      <c r="AM739" s="56">
        <v>734</v>
      </c>
      <c r="AN739" s="57" t="s">
        <v>1269</v>
      </c>
      <c r="AO739" s="58">
        <v>2.9500000000000001E-4</v>
      </c>
    </row>
    <row r="740" spans="39:41">
      <c r="AM740" s="56">
        <v>735</v>
      </c>
      <c r="AN740" s="57" t="s">
        <v>1270</v>
      </c>
      <c r="AO740" s="58">
        <v>8.5499999999999997E-4</v>
      </c>
    </row>
    <row r="741" spans="39:41">
      <c r="AM741" s="56">
        <v>736</v>
      </c>
      <c r="AN741" s="57" t="s">
        <v>1271</v>
      </c>
      <c r="AO741" s="58">
        <v>4.57E-4</v>
      </c>
    </row>
    <row r="742" spans="39:41">
      <c r="AM742" s="56">
        <v>737</v>
      </c>
      <c r="AN742" s="57" t="s">
        <v>1272</v>
      </c>
      <c r="AO742" s="58">
        <v>0</v>
      </c>
    </row>
    <row r="743" spans="39:41">
      <c r="AM743" s="56">
        <v>738</v>
      </c>
      <c r="AN743" s="57" t="s">
        <v>1273</v>
      </c>
      <c r="AO743" s="58">
        <v>4.5399999999999998E-4</v>
      </c>
    </row>
    <row r="744" spans="39:41">
      <c r="AM744" s="56">
        <v>739</v>
      </c>
      <c r="AN744" s="57" t="s">
        <v>1274</v>
      </c>
      <c r="AO744" s="58">
        <v>3.0800000000000001E-4</v>
      </c>
    </row>
    <row r="745" spans="39:41">
      <c r="AM745" s="56">
        <v>740</v>
      </c>
      <c r="AN745" s="57" t="s">
        <v>1275</v>
      </c>
      <c r="AO745" s="58">
        <v>4.8500000000000003E-4</v>
      </c>
    </row>
    <row r="746" spans="39:41">
      <c r="AM746" s="56">
        <v>741</v>
      </c>
      <c r="AN746" s="57" t="s">
        <v>1276</v>
      </c>
      <c r="AO746" s="58">
        <v>5.1400000000000003E-4</v>
      </c>
    </row>
    <row r="747" spans="39:41">
      <c r="AM747" s="56">
        <v>742</v>
      </c>
      <c r="AN747" s="57" t="s">
        <v>1277</v>
      </c>
      <c r="AO747" s="58">
        <v>4.64E-4</v>
      </c>
    </row>
    <row r="748" spans="39:41">
      <c r="AM748" s="56">
        <v>743</v>
      </c>
      <c r="AN748" s="57" t="s">
        <v>1278</v>
      </c>
      <c r="AO748" s="58">
        <v>4.8799999999999999E-4</v>
      </c>
    </row>
    <row r="749" spans="39:41">
      <c r="AM749" s="56">
        <v>744</v>
      </c>
      <c r="AN749" s="57" t="s">
        <v>1279</v>
      </c>
      <c r="AO749" s="58">
        <v>5.2499999999999997E-4</v>
      </c>
    </row>
    <row r="750" spans="39:41">
      <c r="AM750" s="56">
        <v>745</v>
      </c>
      <c r="AN750" s="57" t="s">
        <v>1280</v>
      </c>
      <c r="AO750" s="58">
        <v>4.9100000000000001E-4</v>
      </c>
    </row>
    <row r="751" spans="39:41">
      <c r="AM751" s="56">
        <v>746</v>
      </c>
      <c r="AN751" s="57" t="s">
        <v>1281</v>
      </c>
      <c r="AO751" s="58">
        <v>0</v>
      </c>
    </row>
    <row r="752" spans="39:41">
      <c r="AM752" s="56">
        <v>747</v>
      </c>
      <c r="AN752" s="57" t="s">
        <v>1282</v>
      </c>
      <c r="AO752" s="58">
        <v>0</v>
      </c>
    </row>
    <row r="753" spans="39:41">
      <c r="AM753" s="56">
        <v>748</v>
      </c>
      <c r="AN753" s="57" t="s">
        <v>1283</v>
      </c>
      <c r="AO753" s="58">
        <v>0</v>
      </c>
    </row>
    <row r="754" spans="39:41">
      <c r="AM754" s="56">
        <v>749</v>
      </c>
      <c r="AN754" s="57" t="s">
        <v>1284</v>
      </c>
      <c r="AO754" s="58">
        <v>4.9399999999999997E-4</v>
      </c>
    </row>
    <row r="755" spans="39:41">
      <c r="AM755" s="56">
        <v>750</v>
      </c>
      <c r="AN755" s="57" t="s">
        <v>1285</v>
      </c>
      <c r="AO755" s="58">
        <v>4.8299999999999998E-4</v>
      </c>
    </row>
    <row r="756" spans="39:41">
      <c r="AM756" s="56">
        <v>751</v>
      </c>
      <c r="AN756" s="57" t="s">
        <v>1286</v>
      </c>
      <c r="AO756" s="58">
        <v>4.2499999999999998E-4</v>
      </c>
    </row>
    <row r="757" spans="39:41">
      <c r="AM757" s="56">
        <v>752</v>
      </c>
      <c r="AN757" s="57" t="s">
        <v>1287</v>
      </c>
      <c r="AO757" s="58">
        <v>4.7899999999999999E-4</v>
      </c>
    </row>
    <row r="758" spans="39:41">
      <c r="AM758" s="56">
        <v>753</v>
      </c>
      <c r="AN758" s="57" t="s">
        <v>1288</v>
      </c>
      <c r="AO758" s="58">
        <v>3.8000000000000002E-4</v>
      </c>
    </row>
    <row r="759" spans="39:41">
      <c r="AM759" s="56">
        <v>754</v>
      </c>
      <c r="AN759" s="57" t="s">
        <v>1289</v>
      </c>
      <c r="AO759" s="58">
        <v>4.08E-4</v>
      </c>
    </row>
    <row r="760" spans="39:41">
      <c r="AM760" s="56">
        <v>755</v>
      </c>
      <c r="AN760" s="57" t="s">
        <v>525</v>
      </c>
      <c r="AO760" s="58">
        <v>0</v>
      </c>
    </row>
    <row r="761" spans="39:41">
      <c r="AM761" s="56">
        <v>756</v>
      </c>
      <c r="AN761" s="57" t="s">
        <v>1290</v>
      </c>
      <c r="AO761" s="58">
        <v>3.9199999999999999E-4</v>
      </c>
    </row>
    <row r="762" spans="39:41">
      <c r="AM762" s="56">
        <v>757</v>
      </c>
      <c r="AN762" s="57" t="s">
        <v>1291</v>
      </c>
      <c r="AO762" s="58">
        <v>4.5600000000000003E-4</v>
      </c>
    </row>
    <row r="763" spans="39:41">
      <c r="AM763" s="56">
        <v>758</v>
      </c>
      <c r="AN763" s="57" t="s">
        <v>1292</v>
      </c>
      <c r="AO763" s="58">
        <v>4.2499999999999998E-4</v>
      </c>
    </row>
    <row r="764" spans="39:41">
      <c r="AM764" s="56">
        <v>759</v>
      </c>
      <c r="AN764" s="57" t="s">
        <v>1293</v>
      </c>
      <c r="AO764" s="58">
        <v>4.73E-4</v>
      </c>
    </row>
    <row r="765" spans="39:41">
      <c r="AM765" s="56">
        <v>760</v>
      </c>
      <c r="AN765" s="57" t="s">
        <v>1294</v>
      </c>
      <c r="AO765" s="58">
        <v>4.2000000000000002E-4</v>
      </c>
    </row>
    <row r="766" spans="39:41">
      <c r="AM766" s="56">
        <v>761</v>
      </c>
      <c r="AN766" s="57" t="s">
        <v>526</v>
      </c>
      <c r="AO766" s="58">
        <v>0</v>
      </c>
    </row>
    <row r="767" spans="39:41">
      <c r="AM767" s="56">
        <v>762</v>
      </c>
      <c r="AN767" s="57" t="s">
        <v>1295</v>
      </c>
      <c r="AO767" s="58">
        <v>4.1300000000000001E-4</v>
      </c>
    </row>
    <row r="768" spans="39:41">
      <c r="AM768" s="56">
        <v>763</v>
      </c>
      <c r="AN768" s="57" t="s">
        <v>1296</v>
      </c>
      <c r="AO768" s="58">
        <v>3.1700000000000001E-4</v>
      </c>
    </row>
    <row r="769" spans="39:41">
      <c r="AM769" s="56">
        <v>764</v>
      </c>
      <c r="AN769" s="57" t="s">
        <v>1297</v>
      </c>
      <c r="AO769" s="58">
        <v>0</v>
      </c>
    </row>
    <row r="770" spans="39:41">
      <c r="AM770" s="56">
        <v>765</v>
      </c>
      <c r="AN770" s="57" t="s">
        <v>1298</v>
      </c>
      <c r="AO770" s="58">
        <v>0</v>
      </c>
    </row>
    <row r="771" spans="39:41">
      <c r="AM771" s="56">
        <v>766</v>
      </c>
      <c r="AN771" s="57" t="s">
        <v>1299</v>
      </c>
      <c r="AO771" s="58">
        <v>0</v>
      </c>
    </row>
    <row r="772" spans="39:41">
      <c r="AM772" s="56">
        <v>767</v>
      </c>
      <c r="AN772" s="57" t="s">
        <v>1300</v>
      </c>
      <c r="AO772" s="58">
        <v>0</v>
      </c>
    </row>
    <row r="773" spans="39:41">
      <c r="AM773" s="56">
        <v>768</v>
      </c>
      <c r="AN773" s="57" t="s">
        <v>1301</v>
      </c>
      <c r="AO773" s="58">
        <v>0</v>
      </c>
    </row>
    <row r="774" spans="39:41">
      <c r="AM774" s="56">
        <v>769</v>
      </c>
      <c r="AN774" s="57" t="s">
        <v>1302</v>
      </c>
      <c r="AO774" s="58">
        <v>0</v>
      </c>
    </row>
    <row r="775" spans="39:41">
      <c r="AM775" s="56">
        <v>770</v>
      </c>
      <c r="AN775" s="57" t="s">
        <v>1303</v>
      </c>
      <c r="AO775" s="58">
        <v>5.1900000000000004E-4</v>
      </c>
    </row>
    <row r="776" spans="39:41">
      <c r="AM776" s="56">
        <v>771</v>
      </c>
      <c r="AN776" s="57" t="s">
        <v>1304</v>
      </c>
      <c r="AO776" s="58">
        <v>5.31E-4</v>
      </c>
    </row>
    <row r="777" spans="39:41">
      <c r="AM777" s="56">
        <v>772</v>
      </c>
      <c r="AN777" s="57" t="s">
        <v>1305</v>
      </c>
      <c r="AO777" s="58">
        <v>4.8799999999999999E-4</v>
      </c>
    </row>
    <row r="778" spans="39:41">
      <c r="AM778" s="56">
        <v>773</v>
      </c>
      <c r="AN778" s="57" t="s">
        <v>1306</v>
      </c>
      <c r="AO778" s="58">
        <v>0</v>
      </c>
    </row>
    <row r="779" spans="39:41">
      <c r="AM779" s="56">
        <v>774</v>
      </c>
      <c r="AN779" s="57" t="s">
        <v>1307</v>
      </c>
      <c r="AO779" s="58">
        <v>5.4100000000000003E-4</v>
      </c>
    </row>
    <row r="780" spans="39:41">
      <c r="AM780" s="56">
        <v>775</v>
      </c>
      <c r="AN780" s="57" t="s">
        <v>1308</v>
      </c>
      <c r="AO780" s="58">
        <v>2.92E-4</v>
      </c>
    </row>
    <row r="781" spans="39:41">
      <c r="AM781" s="56">
        <v>776</v>
      </c>
      <c r="AN781" s="57" t="s">
        <v>1309</v>
      </c>
      <c r="AO781" s="58">
        <v>0</v>
      </c>
    </row>
    <row r="782" spans="39:41">
      <c r="AM782" s="56">
        <v>777</v>
      </c>
      <c r="AN782" s="57" t="s">
        <v>1310</v>
      </c>
      <c r="AO782" s="58">
        <v>0</v>
      </c>
    </row>
    <row r="783" spans="39:41">
      <c r="AM783" s="56">
        <v>778</v>
      </c>
      <c r="AN783" s="57" t="s">
        <v>1311</v>
      </c>
      <c r="AO783" s="58">
        <v>3.0800000000000001E-4</v>
      </c>
    </row>
    <row r="784" spans="39:41">
      <c r="AM784" s="56">
        <v>779</v>
      </c>
      <c r="AN784" s="57" t="s">
        <v>1312</v>
      </c>
      <c r="AO784" s="58">
        <v>4.0299999999999998E-4</v>
      </c>
    </row>
    <row r="785" spans="39:41">
      <c r="AM785" s="56">
        <v>780</v>
      </c>
      <c r="AN785" s="57" t="s">
        <v>1313</v>
      </c>
      <c r="AO785" s="58">
        <v>0</v>
      </c>
    </row>
    <row r="786" spans="39:41">
      <c r="AM786" s="56">
        <v>781</v>
      </c>
      <c r="AN786" s="57" t="s">
        <v>1314</v>
      </c>
      <c r="AO786" s="58">
        <v>3.8499999999999998E-4</v>
      </c>
    </row>
    <row r="787" spans="39:41">
      <c r="AM787" s="56">
        <v>782</v>
      </c>
      <c r="AN787" s="57" t="s">
        <v>1315</v>
      </c>
      <c r="AO787" s="58">
        <v>4.57E-4</v>
      </c>
    </row>
    <row r="788" spans="39:41">
      <c r="AM788" s="56">
        <v>783</v>
      </c>
      <c r="AN788" s="57" t="s">
        <v>1316</v>
      </c>
      <c r="AO788" s="58">
        <v>4.3600000000000003E-4</v>
      </c>
    </row>
    <row r="789" spans="39:41">
      <c r="AM789" s="56">
        <v>784</v>
      </c>
      <c r="AN789" s="57" t="s">
        <v>1317</v>
      </c>
      <c r="AO789" s="58">
        <v>5.0699999999999996E-4</v>
      </c>
    </row>
    <row r="790" spans="39:41">
      <c r="AM790" s="56">
        <v>785</v>
      </c>
      <c r="AN790" s="57" t="s">
        <v>1318</v>
      </c>
      <c r="AO790" s="58">
        <v>0</v>
      </c>
    </row>
    <row r="791" spans="39:41">
      <c r="AM791" s="56">
        <v>786</v>
      </c>
      <c r="AN791" s="57" t="s">
        <v>1319</v>
      </c>
      <c r="AO791" s="58">
        <v>5.3499999999999999E-4</v>
      </c>
    </row>
    <row r="792" spans="39:41">
      <c r="AM792" s="56">
        <v>787</v>
      </c>
      <c r="AN792" s="57" t="s">
        <v>1320</v>
      </c>
      <c r="AO792" s="58">
        <v>6.29E-4</v>
      </c>
    </row>
    <row r="793" spans="39:41">
      <c r="AM793" s="56">
        <v>788</v>
      </c>
      <c r="AN793" s="57" t="s">
        <v>1321</v>
      </c>
      <c r="AO793" s="58">
        <v>0</v>
      </c>
    </row>
    <row r="794" spans="39:41">
      <c r="AM794" s="56">
        <v>789</v>
      </c>
      <c r="AN794" s="57" t="s">
        <v>1322</v>
      </c>
      <c r="AO794" s="58">
        <v>4.7899999999999999E-4</v>
      </c>
    </row>
    <row r="795" spans="39:41">
      <c r="AM795" s="56">
        <v>790</v>
      </c>
      <c r="AN795" s="57" t="s">
        <v>1323</v>
      </c>
      <c r="AO795" s="58">
        <v>4.37E-4</v>
      </c>
    </row>
    <row r="796" spans="39:41">
      <c r="AM796" s="56">
        <v>791</v>
      </c>
      <c r="AN796" s="57" t="s">
        <v>1324</v>
      </c>
      <c r="AO796" s="58">
        <v>3.6099999999999999E-4</v>
      </c>
    </row>
    <row r="797" spans="39:41">
      <c r="AM797" s="56">
        <v>792</v>
      </c>
      <c r="AN797" s="57" t="s">
        <v>1325</v>
      </c>
      <c r="AO797" s="58">
        <v>0</v>
      </c>
    </row>
    <row r="798" spans="39:41">
      <c r="AM798" s="56">
        <v>793</v>
      </c>
      <c r="AN798" s="57" t="s">
        <v>1326</v>
      </c>
      <c r="AO798" s="58">
        <v>6.6100000000000002E-4</v>
      </c>
    </row>
    <row r="799" spans="39:41">
      <c r="AM799" s="56">
        <v>794</v>
      </c>
      <c r="AN799" s="57" t="s">
        <v>1327</v>
      </c>
      <c r="AO799" s="58">
        <v>3.97E-4</v>
      </c>
    </row>
    <row r="800" spans="39:41">
      <c r="AM800" s="56">
        <v>795</v>
      </c>
      <c r="AN800" s="57" t="s">
        <v>1328</v>
      </c>
      <c r="AO800" s="58">
        <v>0</v>
      </c>
    </row>
    <row r="801" spans="39:41">
      <c r="AM801" s="56">
        <v>796</v>
      </c>
      <c r="AN801" s="57" t="s">
        <v>1329</v>
      </c>
      <c r="AO801" s="58">
        <v>7.8399999999999997E-4</v>
      </c>
    </row>
    <row r="802" spans="39:41">
      <c r="AM802" s="56">
        <v>797</v>
      </c>
      <c r="AN802" s="57" t="s">
        <v>1330</v>
      </c>
      <c r="AO802" s="58">
        <v>1.0900000000000001E-4</v>
      </c>
    </row>
    <row r="803" spans="39:41">
      <c r="AM803" s="56">
        <v>798</v>
      </c>
      <c r="AN803" s="57" t="s">
        <v>1331</v>
      </c>
      <c r="AO803" s="58">
        <v>4.6900000000000002E-4</v>
      </c>
    </row>
    <row r="804" spans="39:41">
      <c r="AM804" s="56">
        <v>799</v>
      </c>
      <c r="AN804" s="57" t="s">
        <v>1332</v>
      </c>
      <c r="AO804" s="58">
        <v>0</v>
      </c>
    </row>
    <row r="805" spans="39:41">
      <c r="AM805" s="56">
        <v>800</v>
      </c>
      <c r="AN805" s="57" t="s">
        <v>1333</v>
      </c>
      <c r="AO805" s="58">
        <v>0</v>
      </c>
    </row>
    <row r="806" spans="39:41">
      <c r="AM806" s="56">
        <v>801</v>
      </c>
      <c r="AN806" s="57" t="s">
        <v>1334</v>
      </c>
      <c r="AO806" s="58">
        <v>4.1899999999999999E-4</v>
      </c>
    </row>
    <row r="807" spans="39:41">
      <c r="AM807" s="56">
        <v>802</v>
      </c>
      <c r="AN807" s="57" t="s">
        <v>1335</v>
      </c>
      <c r="AO807" s="58">
        <v>4.2299999999999998E-4</v>
      </c>
    </row>
    <row r="808" spans="39:41">
      <c r="AM808" s="56">
        <v>803</v>
      </c>
      <c r="AN808" s="57" t="s">
        <v>1336</v>
      </c>
      <c r="AO808" s="58">
        <v>4.0099999999999999E-4</v>
      </c>
    </row>
    <row r="809" spans="39:41">
      <c r="AM809" s="56">
        <v>804</v>
      </c>
      <c r="AN809" s="57" t="s">
        <v>1337</v>
      </c>
      <c r="AO809" s="58">
        <v>4.3399999999999998E-4</v>
      </c>
    </row>
    <row r="810" spans="39:41">
      <c r="AM810" s="56">
        <v>805</v>
      </c>
      <c r="AN810" s="57" t="s">
        <v>1338</v>
      </c>
      <c r="AO810" s="58">
        <v>4.4799999999999999E-4</v>
      </c>
    </row>
    <row r="811" spans="39:41">
      <c r="AM811" s="56">
        <v>806</v>
      </c>
      <c r="AN811" s="57" t="s">
        <v>1339</v>
      </c>
      <c r="AO811" s="58">
        <v>1.5999999999999999E-5</v>
      </c>
    </row>
    <row r="812" spans="39:41">
      <c r="AM812" s="56">
        <v>807</v>
      </c>
      <c r="AN812" s="57" t="s">
        <v>1340</v>
      </c>
      <c r="AO812" s="58">
        <v>5.0299999999999997E-4</v>
      </c>
    </row>
    <row r="813" spans="39:41">
      <c r="AM813" s="56">
        <v>808</v>
      </c>
      <c r="AN813" s="57" t="s">
        <v>1341</v>
      </c>
      <c r="AO813" s="58">
        <v>4.3199999999999998E-4</v>
      </c>
    </row>
    <row r="814" spans="39:41">
      <c r="AM814" s="56">
        <v>809</v>
      </c>
      <c r="AN814" s="57" t="s">
        <v>1342</v>
      </c>
      <c r="AO814" s="58">
        <v>4.3199999999999998E-4</v>
      </c>
    </row>
    <row r="815" spans="39:41">
      <c r="AM815" s="56">
        <v>810</v>
      </c>
      <c r="AN815" s="57" t="s">
        <v>1343</v>
      </c>
      <c r="AO815" s="58">
        <v>5.2899999999999996E-4</v>
      </c>
    </row>
    <row r="816" spans="39:41">
      <c r="AM816" s="56">
        <v>811</v>
      </c>
      <c r="AN816" s="57" t="s">
        <v>1344</v>
      </c>
      <c r="AO816" s="58">
        <v>5.1900000000000004E-4</v>
      </c>
    </row>
    <row r="817" spans="39:41">
      <c r="AM817" s="56">
        <v>812</v>
      </c>
      <c r="AN817" s="57" t="s">
        <v>1345</v>
      </c>
      <c r="AO817" s="58">
        <v>0</v>
      </c>
    </row>
    <row r="818" spans="39:41">
      <c r="AM818" s="56">
        <v>813</v>
      </c>
      <c r="AN818" s="57" t="s">
        <v>1346</v>
      </c>
      <c r="AO818" s="58">
        <v>4.6999999999999999E-4</v>
      </c>
    </row>
    <row r="819" spans="39:41">
      <c r="AM819" s="56">
        <v>814</v>
      </c>
      <c r="AN819" s="57" t="s">
        <v>1347</v>
      </c>
      <c r="AO819" s="58">
        <v>5.0299999999999997E-4</v>
      </c>
    </row>
    <row r="820" spans="39:41">
      <c r="AM820" s="56">
        <v>815</v>
      </c>
      <c r="AN820" s="57" t="s">
        <v>527</v>
      </c>
      <c r="AO820" s="58">
        <v>0</v>
      </c>
    </row>
    <row r="821" spans="39:41">
      <c r="AM821" s="56">
        <v>816</v>
      </c>
      <c r="AN821" s="57" t="s">
        <v>528</v>
      </c>
      <c r="AO821" s="58">
        <v>0</v>
      </c>
    </row>
    <row r="822" spans="39:41">
      <c r="AM822" s="56">
        <v>817</v>
      </c>
      <c r="AN822" s="57" t="s">
        <v>1348</v>
      </c>
      <c r="AO822" s="58">
        <v>4.2299999999999998E-4</v>
      </c>
    </row>
    <row r="823" spans="39:41">
      <c r="AM823" s="56">
        <v>818</v>
      </c>
      <c r="AN823" s="57" t="s">
        <v>1349</v>
      </c>
      <c r="AO823" s="58">
        <v>4.5800000000000002E-4</v>
      </c>
    </row>
    <row r="824" spans="39:41">
      <c r="AM824" s="56">
        <v>819</v>
      </c>
      <c r="AN824" s="57" t="s">
        <v>529</v>
      </c>
      <c r="AO824" s="58">
        <v>4.08E-4</v>
      </c>
    </row>
    <row r="825" spans="39:41">
      <c r="AM825" s="56">
        <v>820</v>
      </c>
      <c r="AN825" s="57" t="s">
        <v>1350</v>
      </c>
      <c r="AO825" s="58">
        <v>3.8900000000000002E-4</v>
      </c>
    </row>
    <row r="826" spans="39:41">
      <c r="AM826" s="56">
        <v>821</v>
      </c>
      <c r="AN826" s="57" t="s">
        <v>1351</v>
      </c>
      <c r="AO826" s="58">
        <v>5.0500000000000002E-4</v>
      </c>
    </row>
    <row r="827" spans="39:41">
      <c r="AM827" s="56">
        <v>822</v>
      </c>
      <c r="AN827" s="57" t="s">
        <v>1352</v>
      </c>
      <c r="AO827" s="58">
        <v>0</v>
      </c>
    </row>
    <row r="828" spans="39:41">
      <c r="AM828" s="56">
        <v>823</v>
      </c>
      <c r="AN828" s="57" t="s">
        <v>1353</v>
      </c>
      <c r="AO828" s="58">
        <v>4.0200000000000001E-4</v>
      </c>
    </row>
    <row r="829" spans="39:41">
      <c r="AM829" s="56">
        <v>824</v>
      </c>
      <c r="AN829" s="57" t="s">
        <v>1354</v>
      </c>
      <c r="AO829" s="58">
        <v>4.8299999999999998E-4</v>
      </c>
    </row>
    <row r="830" spans="39:41">
      <c r="AM830" s="56">
        <v>825</v>
      </c>
      <c r="AN830" s="57" t="s">
        <v>1355</v>
      </c>
      <c r="AO830" s="58">
        <v>4.1599999999999997E-4</v>
      </c>
    </row>
    <row r="831" spans="39:41">
      <c r="AM831" s="56">
        <v>826</v>
      </c>
      <c r="AN831" s="57" t="s">
        <v>1356</v>
      </c>
      <c r="AO831" s="58">
        <v>4.7899999999999999E-4</v>
      </c>
    </row>
    <row r="832" spans="39:41">
      <c r="AM832" s="56">
        <v>827</v>
      </c>
      <c r="AN832" s="57" t="s">
        <v>1357</v>
      </c>
      <c r="AO832" s="58">
        <v>0</v>
      </c>
    </row>
    <row r="833" spans="39:41">
      <c r="AM833" s="56">
        <v>828</v>
      </c>
      <c r="AN833" s="57" t="s">
        <v>1358</v>
      </c>
      <c r="AO833" s="58">
        <v>2.5399999999999999E-4</v>
      </c>
    </row>
    <row r="834" spans="39:41">
      <c r="AM834" s="56">
        <v>829</v>
      </c>
      <c r="AN834" s="57" t="s">
        <v>1359</v>
      </c>
      <c r="AO834" s="58">
        <v>3.6699999999999998E-4</v>
      </c>
    </row>
    <row r="835" spans="39:41">
      <c r="AM835" s="56">
        <v>830</v>
      </c>
      <c r="AN835" s="57" t="s">
        <v>1360</v>
      </c>
      <c r="AO835" s="58">
        <v>3.4699999999999998E-4</v>
      </c>
    </row>
    <row r="836" spans="39:41">
      <c r="AM836" s="56">
        <v>831</v>
      </c>
      <c r="AN836" s="57" t="s">
        <v>530</v>
      </c>
      <c r="AO836" s="58">
        <v>4.6200000000000001E-4</v>
      </c>
    </row>
    <row r="837" spans="39:41">
      <c r="AM837" s="56">
        <v>832</v>
      </c>
      <c r="AN837" s="57" t="s">
        <v>1361</v>
      </c>
      <c r="AO837" s="58">
        <v>5.04E-4</v>
      </c>
    </row>
    <row r="838" spans="39:41">
      <c r="AM838" s="56">
        <v>833</v>
      </c>
      <c r="AN838" s="57" t="s">
        <v>1362</v>
      </c>
      <c r="AO838" s="58" t="s">
        <v>498</v>
      </c>
    </row>
    <row r="839" spans="39:41">
      <c r="AM839" s="56">
        <v>834</v>
      </c>
      <c r="AN839" s="57" t="s">
        <v>1363</v>
      </c>
      <c r="AO839" s="58">
        <v>5.9999999999999995E-4</v>
      </c>
    </row>
    <row r="840" spans="39:41">
      <c r="AM840" s="56">
        <v>835</v>
      </c>
      <c r="AN840" s="57" t="s">
        <v>1364</v>
      </c>
      <c r="AO840" s="58">
        <v>5.3200000000000003E-4</v>
      </c>
    </row>
    <row r="841" spans="39:41">
      <c r="AM841" s="56">
        <v>836</v>
      </c>
      <c r="AN841" s="57" t="s">
        <v>1365</v>
      </c>
      <c r="AO841" s="58">
        <v>0</v>
      </c>
    </row>
    <row r="842" spans="39:41">
      <c r="AM842" s="56">
        <v>837</v>
      </c>
      <c r="AN842" s="57" t="s">
        <v>1366</v>
      </c>
      <c r="AO842" s="58">
        <v>4.6200000000000001E-4</v>
      </c>
    </row>
    <row r="843" spans="39:41">
      <c r="AM843" s="56">
        <v>838</v>
      </c>
      <c r="AN843" s="57" t="s">
        <v>1367</v>
      </c>
      <c r="AO843" s="58">
        <v>4.0700000000000003E-4</v>
      </c>
    </row>
    <row r="844" spans="39:41">
      <c r="AM844" s="56">
        <v>839</v>
      </c>
      <c r="AN844" s="57" t="s">
        <v>1368</v>
      </c>
      <c r="AO844" s="58">
        <v>3.4200000000000002E-4</v>
      </c>
    </row>
    <row r="845" spans="39:41">
      <c r="AM845" s="56">
        <v>840</v>
      </c>
      <c r="AN845" s="57" t="s">
        <v>1369</v>
      </c>
      <c r="AO845" s="58">
        <v>4.0000000000000002E-4</v>
      </c>
    </row>
    <row r="846" spans="39:41">
      <c r="AM846" s="56">
        <v>841</v>
      </c>
      <c r="AN846" s="57" t="s">
        <v>1370</v>
      </c>
      <c r="AO846" s="58">
        <v>4.08E-4</v>
      </c>
    </row>
    <row r="847" spans="39:41">
      <c r="AM847" s="56">
        <v>842</v>
      </c>
      <c r="AN847" s="57" t="s">
        <v>1371</v>
      </c>
      <c r="AO847" s="58">
        <v>0</v>
      </c>
    </row>
    <row r="848" spans="39:41">
      <c r="AM848" s="56">
        <v>843</v>
      </c>
      <c r="AN848" s="57" t="s">
        <v>1372</v>
      </c>
      <c r="AO848" s="58">
        <v>4.1199999999999999E-4</v>
      </c>
    </row>
    <row r="849" spans="39:41">
      <c r="AM849" s="56">
        <v>844</v>
      </c>
      <c r="AN849" s="57" t="s">
        <v>1373</v>
      </c>
      <c r="AO849" s="58">
        <v>4.57E-4</v>
      </c>
    </row>
    <row r="850" spans="39:41">
      <c r="AM850" s="56">
        <v>845</v>
      </c>
      <c r="AN850" s="57" t="s">
        <v>1374</v>
      </c>
      <c r="AO850" s="58">
        <v>0</v>
      </c>
    </row>
    <row r="851" spans="39:41">
      <c r="AM851" s="56">
        <v>846</v>
      </c>
      <c r="AN851" s="57" t="s">
        <v>1375</v>
      </c>
      <c r="AO851" s="58">
        <v>4.73E-4</v>
      </c>
    </row>
    <row r="852" spans="39:41">
      <c r="AM852" s="56">
        <v>847</v>
      </c>
      <c r="AN852" s="57" t="s">
        <v>1376</v>
      </c>
      <c r="AO852" s="58">
        <v>4.3100000000000001E-4</v>
      </c>
    </row>
    <row r="853" spans="39:41">
      <c r="AM853" s="56">
        <v>848</v>
      </c>
      <c r="AN853" s="57" t="s">
        <v>1377</v>
      </c>
      <c r="AO853" s="58">
        <v>5.2800000000000004E-4</v>
      </c>
    </row>
    <row r="854" spans="39:41">
      <c r="AM854" s="56">
        <v>849</v>
      </c>
      <c r="AN854" s="57" t="s">
        <v>1378</v>
      </c>
      <c r="AO854" s="58">
        <v>3.8000000000000002E-4</v>
      </c>
    </row>
    <row r="855" spans="39:41">
      <c r="AM855" s="56">
        <v>850</v>
      </c>
      <c r="AN855" s="57" t="s">
        <v>1379</v>
      </c>
      <c r="AO855" s="58">
        <v>3.8499999999999998E-4</v>
      </c>
    </row>
    <row r="856" spans="39:41">
      <c r="AM856" s="56">
        <v>851</v>
      </c>
      <c r="AN856" s="57" t="s">
        <v>1380</v>
      </c>
      <c r="AO856" s="58">
        <v>4.64E-4</v>
      </c>
    </row>
    <row r="857" spans="39:41">
      <c r="AM857" s="56">
        <v>852</v>
      </c>
      <c r="AN857" s="57" t="s">
        <v>1381</v>
      </c>
      <c r="AO857" s="58">
        <v>5.2599999999999999E-4</v>
      </c>
    </row>
    <row r="858" spans="39:41">
      <c r="AM858" s="56">
        <v>853</v>
      </c>
      <c r="AN858" s="57" t="s">
        <v>1382</v>
      </c>
      <c r="AO858" s="58">
        <v>2.7099999999999997E-4</v>
      </c>
    </row>
    <row r="859" spans="39:41">
      <c r="AM859" s="56">
        <v>854</v>
      </c>
      <c r="AN859" s="57" t="s">
        <v>1383</v>
      </c>
      <c r="AO859" s="58">
        <v>0</v>
      </c>
    </row>
    <row r="860" spans="39:41">
      <c r="AM860" s="56">
        <v>855</v>
      </c>
      <c r="AN860" s="57" t="s">
        <v>1384</v>
      </c>
      <c r="AO860" s="58">
        <v>3.8499999999999998E-4</v>
      </c>
    </row>
    <row r="861" spans="39:41">
      <c r="AM861" s="56">
        <v>856</v>
      </c>
      <c r="AN861" s="57" t="s">
        <v>1385</v>
      </c>
      <c r="AO861" s="58">
        <v>4.2000000000000002E-4</v>
      </c>
    </row>
    <row r="862" spans="39:41">
      <c r="AM862" s="56">
        <v>857</v>
      </c>
      <c r="AN862" s="57" t="s">
        <v>1386</v>
      </c>
      <c r="AO862" s="58">
        <v>4.8000000000000001E-4</v>
      </c>
    </row>
    <row r="863" spans="39:41">
      <c r="AM863" s="56">
        <v>858</v>
      </c>
      <c r="AN863" s="57" t="s">
        <v>1387</v>
      </c>
      <c r="AO863" s="58" t="s">
        <v>498</v>
      </c>
    </row>
    <row r="864" spans="39:41">
      <c r="AM864" s="56">
        <v>859</v>
      </c>
      <c r="AN864" s="57" t="s">
        <v>1388</v>
      </c>
      <c r="AO864" s="58">
        <v>3.8299999999999999E-4</v>
      </c>
    </row>
    <row r="865" spans="39:41">
      <c r="AM865" s="56">
        <v>860</v>
      </c>
      <c r="AN865" s="57" t="s">
        <v>1389</v>
      </c>
      <c r="AO865" s="58">
        <v>0</v>
      </c>
    </row>
    <row r="866" spans="39:41">
      <c r="AM866" s="56">
        <v>861</v>
      </c>
      <c r="AN866" s="57" t="s">
        <v>1390</v>
      </c>
      <c r="AO866" s="58">
        <v>3.9199999999999999E-4</v>
      </c>
    </row>
    <row r="867" spans="39:41">
      <c r="AM867" s="56">
        <v>862</v>
      </c>
      <c r="AN867" s="57" t="s">
        <v>1391</v>
      </c>
      <c r="AO867" s="58">
        <v>5.2899999999999996E-4</v>
      </c>
    </row>
    <row r="868" spans="39:41">
      <c r="AM868" s="56">
        <v>863</v>
      </c>
      <c r="AN868" s="57" t="s">
        <v>1392</v>
      </c>
      <c r="AO868" s="58">
        <v>4.8799999999999999E-4</v>
      </c>
    </row>
    <row r="869" spans="39:41">
      <c r="AM869" s="56">
        <v>864</v>
      </c>
      <c r="AN869" s="57" t="s">
        <v>1393</v>
      </c>
      <c r="AO869" s="58">
        <v>1.5699999999999999E-4</v>
      </c>
    </row>
    <row r="870" spans="39:41">
      <c r="AM870" s="56">
        <v>865</v>
      </c>
      <c r="AN870" s="57" t="s">
        <v>1394</v>
      </c>
      <c r="AO870" s="58">
        <v>5.1999999999999995E-4</v>
      </c>
    </row>
    <row r="871" spans="39:41">
      <c r="AM871" s="56">
        <v>866</v>
      </c>
      <c r="AN871" s="57" t="s">
        <v>1395</v>
      </c>
      <c r="AO871" s="58">
        <v>5.5699999999999999E-4</v>
      </c>
    </row>
    <row r="872" spans="39:41">
      <c r="AM872" s="56">
        <v>867</v>
      </c>
      <c r="AN872" s="57" t="s">
        <v>1396</v>
      </c>
      <c r="AO872" s="58">
        <v>5.8200000000000005E-4</v>
      </c>
    </row>
    <row r="873" spans="39:41">
      <c r="AM873" s="56">
        <v>868</v>
      </c>
      <c r="AN873" s="57" t="s">
        <v>1397</v>
      </c>
      <c r="AO873" s="58">
        <v>4.4799999999999999E-4</v>
      </c>
    </row>
    <row r="874" spans="39:41">
      <c r="AM874" s="56">
        <v>869</v>
      </c>
      <c r="AN874" s="57" t="s">
        <v>1398</v>
      </c>
      <c r="AO874" s="58">
        <v>0</v>
      </c>
    </row>
    <row r="875" spans="39:41">
      <c r="AM875" s="56">
        <v>870</v>
      </c>
      <c r="AN875" s="57" t="s">
        <v>1399</v>
      </c>
      <c r="AO875" s="58">
        <v>4.6700000000000002E-4</v>
      </c>
    </row>
    <row r="876" spans="39:41">
      <c r="AM876" s="56">
        <v>871</v>
      </c>
      <c r="AN876" s="57" t="s">
        <v>1400</v>
      </c>
      <c r="AO876" s="58">
        <v>5.0199999999999995E-4</v>
      </c>
    </row>
    <row r="877" spans="39:41">
      <c r="AM877" s="56">
        <v>872</v>
      </c>
      <c r="AN877" s="57" t="s">
        <v>1401</v>
      </c>
      <c r="AO877" s="58">
        <v>4.06E-4</v>
      </c>
    </row>
    <row r="878" spans="39:41">
      <c r="AM878" s="56">
        <v>873</v>
      </c>
      <c r="AN878" s="57" t="s">
        <v>1402</v>
      </c>
      <c r="AO878" s="58">
        <v>4.0999999999999999E-4</v>
      </c>
    </row>
    <row r="879" spans="39:41">
      <c r="AM879" s="56">
        <v>874</v>
      </c>
      <c r="AN879" s="57" t="s">
        <v>1403</v>
      </c>
      <c r="AO879" s="58">
        <v>5.6899999999999995E-4</v>
      </c>
    </row>
    <row r="880" spans="39:41">
      <c r="AM880" s="56">
        <v>875</v>
      </c>
      <c r="AN880" s="57" t="s">
        <v>1404</v>
      </c>
      <c r="AO880" s="58">
        <v>4.9899999999999999E-4</v>
      </c>
    </row>
    <row r="881" spans="39:41">
      <c r="AM881" s="56">
        <v>876</v>
      </c>
      <c r="AN881" s="57" t="s">
        <v>1405</v>
      </c>
      <c r="AO881" s="58">
        <v>4.3100000000000001E-4</v>
      </c>
    </row>
    <row r="882" spans="39:41">
      <c r="AM882" s="56">
        <v>877</v>
      </c>
      <c r="AN882" s="57" t="s">
        <v>1406</v>
      </c>
      <c r="AO882" s="58">
        <v>6.7199999999999996E-4</v>
      </c>
    </row>
    <row r="883" spans="39:41">
      <c r="AM883" s="56">
        <v>878</v>
      </c>
      <c r="AN883" s="57" t="s">
        <v>1407</v>
      </c>
      <c r="AO883" s="58">
        <v>3.77E-4</v>
      </c>
    </row>
    <row r="884" spans="39:41">
      <c r="AM884" s="56">
        <v>879</v>
      </c>
      <c r="AN884" s="57" t="s">
        <v>1408</v>
      </c>
      <c r="AO884" s="58">
        <v>4.5199999999999998E-4</v>
      </c>
    </row>
    <row r="885" spans="39:41">
      <c r="AM885" s="56">
        <v>880</v>
      </c>
      <c r="AN885" s="57" t="s">
        <v>1409</v>
      </c>
      <c r="AO885" s="58">
        <v>4.9200000000000003E-4</v>
      </c>
    </row>
    <row r="886" spans="39:41">
      <c r="AM886" s="56">
        <v>881</v>
      </c>
      <c r="AN886" s="57" t="s">
        <v>1410</v>
      </c>
      <c r="AO886" s="58">
        <v>4.8000000000000001E-4</v>
      </c>
    </row>
    <row r="887" spans="39:41">
      <c r="AM887" s="56">
        <v>882</v>
      </c>
      <c r="AN887" s="57" t="s">
        <v>1411</v>
      </c>
      <c r="AO887" s="58">
        <v>0</v>
      </c>
    </row>
    <row r="888" spans="39:41">
      <c r="AM888" s="56">
        <v>883</v>
      </c>
      <c r="AN888" s="57" t="s">
        <v>1412</v>
      </c>
      <c r="AO888" s="58">
        <v>1.76E-4</v>
      </c>
    </row>
    <row r="889" spans="39:41">
      <c r="AM889" s="56">
        <v>884</v>
      </c>
      <c r="AN889" s="57" t="s">
        <v>1413</v>
      </c>
      <c r="AO889" s="58">
        <v>4.1899999999999999E-4</v>
      </c>
    </row>
    <row r="890" spans="39:41">
      <c r="AM890" s="56">
        <v>885</v>
      </c>
      <c r="AN890" s="57" t="s">
        <v>1414</v>
      </c>
      <c r="AO890" s="58">
        <v>3.7800000000000003E-4</v>
      </c>
    </row>
    <row r="891" spans="39:41">
      <c r="AM891" s="56">
        <v>886</v>
      </c>
      <c r="AN891" s="57" t="s">
        <v>1415</v>
      </c>
      <c r="AO891" s="58">
        <v>5.3399999999999997E-4</v>
      </c>
    </row>
    <row r="892" spans="39:41">
      <c r="AM892" s="56">
        <v>887</v>
      </c>
      <c r="AN892" s="57" t="s">
        <v>1416</v>
      </c>
      <c r="AO892" s="58">
        <v>2.81E-4</v>
      </c>
    </row>
    <row r="893" spans="39:41">
      <c r="AM893" s="56">
        <v>888</v>
      </c>
      <c r="AN893" s="57" t="s">
        <v>1417</v>
      </c>
      <c r="AO893" s="58">
        <v>0</v>
      </c>
    </row>
    <row r="894" spans="39:41">
      <c r="AM894" s="56">
        <v>889</v>
      </c>
      <c r="AN894" s="57" t="s">
        <v>1418</v>
      </c>
      <c r="AO894" s="58">
        <v>4.7399999999999997E-4</v>
      </c>
    </row>
    <row r="895" spans="39:41">
      <c r="AM895" s="56">
        <v>890</v>
      </c>
      <c r="AN895" s="57" t="s">
        <v>1419</v>
      </c>
      <c r="AO895" s="58">
        <v>4.95E-4</v>
      </c>
    </row>
    <row r="896" spans="39:41">
      <c r="AM896" s="56">
        <v>891</v>
      </c>
      <c r="AN896" s="57" t="s">
        <v>1420</v>
      </c>
      <c r="AO896" s="58">
        <v>2.33E-4</v>
      </c>
    </row>
    <row r="897" spans="39:41">
      <c r="AM897" s="56">
        <v>892</v>
      </c>
      <c r="AN897" s="57" t="s">
        <v>1421</v>
      </c>
      <c r="AO897" s="58">
        <v>1.6899999999999999E-4</v>
      </c>
    </row>
    <row r="898" spans="39:41">
      <c r="AM898" s="56">
        <v>893</v>
      </c>
      <c r="AN898" s="57" t="s">
        <v>1422</v>
      </c>
      <c r="AO898" s="58">
        <v>0</v>
      </c>
    </row>
    <row r="899" spans="39:41">
      <c r="AM899" s="56">
        <v>894</v>
      </c>
      <c r="AN899" s="57" t="s">
        <v>1423</v>
      </c>
      <c r="AO899" s="58">
        <v>4.0000000000000002E-4</v>
      </c>
    </row>
    <row r="900" spans="39:41">
      <c r="AM900" s="56">
        <v>895</v>
      </c>
      <c r="AN900" s="57" t="s">
        <v>1424</v>
      </c>
      <c r="AO900" s="58">
        <v>5.3399999999999997E-4</v>
      </c>
    </row>
    <row r="901" spans="39:41">
      <c r="AM901" s="56">
        <v>896</v>
      </c>
      <c r="AN901" s="57" t="s">
        <v>1425</v>
      </c>
      <c r="AO901" s="58">
        <v>4.35E-4</v>
      </c>
    </row>
    <row r="902" spans="39:41">
      <c r="AM902" s="56">
        <v>897</v>
      </c>
      <c r="AN902" s="57" t="s">
        <v>1426</v>
      </c>
      <c r="AO902" s="58">
        <v>0</v>
      </c>
    </row>
    <row r="903" spans="39:41">
      <c r="AM903" s="56">
        <v>898</v>
      </c>
      <c r="AN903" s="57" t="s">
        <v>1427</v>
      </c>
      <c r="AO903" s="58">
        <v>3.6299999999999999E-4</v>
      </c>
    </row>
    <row r="904" spans="39:41">
      <c r="AM904" s="56">
        <v>899</v>
      </c>
      <c r="AN904" s="57" t="s">
        <v>1428</v>
      </c>
      <c r="AO904" s="58">
        <v>3.19E-4</v>
      </c>
    </row>
    <row r="905" spans="39:41">
      <c r="AM905" s="56">
        <v>900</v>
      </c>
      <c r="AN905" s="57" t="s">
        <v>1429</v>
      </c>
      <c r="AO905" s="58">
        <v>0</v>
      </c>
    </row>
    <row r="906" spans="39:41">
      <c r="AM906" s="56">
        <v>901</v>
      </c>
      <c r="AN906" s="57" t="s">
        <v>1430</v>
      </c>
      <c r="AO906" s="58">
        <v>3.5E-4</v>
      </c>
    </row>
    <row r="907" spans="39:41">
      <c r="AM907" s="56">
        <v>902</v>
      </c>
      <c r="AN907" s="57" t="s">
        <v>1431</v>
      </c>
      <c r="AO907" s="58">
        <v>5.1199999999999998E-4</v>
      </c>
    </row>
    <row r="908" spans="39:41">
      <c r="AM908" s="56">
        <v>903</v>
      </c>
      <c r="AN908" s="57" t="s">
        <v>1432</v>
      </c>
      <c r="AO908" s="58">
        <v>4.2400000000000001E-4</v>
      </c>
    </row>
    <row r="909" spans="39:41">
      <c r="AM909" s="56">
        <v>904</v>
      </c>
      <c r="AN909" s="57" t="s">
        <v>1433</v>
      </c>
      <c r="AO909" s="58">
        <v>3.28E-4</v>
      </c>
    </row>
    <row r="910" spans="39:41">
      <c r="AM910" s="56">
        <v>905</v>
      </c>
      <c r="AN910" s="57" t="s">
        <v>1434</v>
      </c>
      <c r="AO910" s="58">
        <v>3.9100000000000002E-4</v>
      </c>
    </row>
    <row r="911" spans="39:41">
      <c r="AM911" s="56">
        <v>906</v>
      </c>
      <c r="AN911" s="57" t="s">
        <v>1435</v>
      </c>
      <c r="AO911" s="58">
        <v>5.1099999999999995E-4</v>
      </c>
    </row>
    <row r="912" spans="39:41">
      <c r="AM912" s="56">
        <v>907</v>
      </c>
      <c r="AN912" s="57" t="s">
        <v>1436</v>
      </c>
      <c r="AO912" s="58">
        <v>0</v>
      </c>
    </row>
    <row r="913" spans="39:41">
      <c r="AM913" s="56">
        <v>908</v>
      </c>
      <c r="AN913" s="57" t="s">
        <v>1437</v>
      </c>
      <c r="AO913" s="58">
        <v>4.5600000000000003E-4</v>
      </c>
    </row>
    <row r="914" spans="39:41">
      <c r="AM914" s="56">
        <v>909</v>
      </c>
      <c r="AN914" s="57" t="s">
        <v>1438</v>
      </c>
      <c r="AO914" s="58">
        <v>3.0499999999999999E-4</v>
      </c>
    </row>
    <row r="915" spans="39:41">
      <c r="AM915" s="56">
        <v>910</v>
      </c>
      <c r="AN915" s="57" t="s">
        <v>1439</v>
      </c>
      <c r="AO915" s="58">
        <v>5.2099999999999998E-4</v>
      </c>
    </row>
    <row r="916" spans="39:41">
      <c r="AM916" s="56">
        <v>911</v>
      </c>
      <c r="AN916" s="57" t="s">
        <v>1440</v>
      </c>
      <c r="AO916" s="58">
        <v>4.57E-4</v>
      </c>
    </row>
    <row r="917" spans="39:41">
      <c r="AM917" s="56">
        <v>912</v>
      </c>
      <c r="AN917" s="57" t="s">
        <v>1441</v>
      </c>
      <c r="AO917" s="58">
        <v>4.4700000000000002E-4</v>
      </c>
    </row>
    <row r="918" spans="39:41">
      <c r="AM918" s="56">
        <v>913</v>
      </c>
      <c r="AN918" s="57" t="s">
        <v>1442</v>
      </c>
      <c r="AO918" s="58">
        <v>3.9800000000000002E-4</v>
      </c>
    </row>
    <row r="919" spans="39:41">
      <c r="AM919" s="56">
        <v>914</v>
      </c>
      <c r="AN919" s="57" t="s">
        <v>1443</v>
      </c>
      <c r="AO919" s="58">
        <v>0</v>
      </c>
    </row>
    <row r="920" spans="39:41">
      <c r="AM920" s="56">
        <v>915</v>
      </c>
      <c r="AN920" s="57" t="s">
        <v>1444</v>
      </c>
      <c r="AO920" s="58">
        <v>0</v>
      </c>
    </row>
    <row r="921" spans="39:41">
      <c r="AM921" s="56">
        <v>916</v>
      </c>
      <c r="AN921" s="57" t="s">
        <v>1445</v>
      </c>
      <c r="AO921" s="58">
        <v>0</v>
      </c>
    </row>
    <row r="922" spans="39:41">
      <c r="AM922" s="56">
        <v>917</v>
      </c>
      <c r="AN922" s="57" t="s">
        <v>1446</v>
      </c>
      <c r="AO922" s="58">
        <v>0</v>
      </c>
    </row>
    <row r="923" spans="39:41">
      <c r="AM923" s="56">
        <v>918</v>
      </c>
      <c r="AN923" s="57" t="s">
        <v>1447</v>
      </c>
      <c r="AO923" s="58">
        <v>0</v>
      </c>
    </row>
    <row r="924" spans="39:41">
      <c r="AM924" s="56">
        <v>919</v>
      </c>
      <c r="AN924" s="57" t="s">
        <v>1448</v>
      </c>
      <c r="AO924" s="58">
        <v>5.0900000000000001E-4</v>
      </c>
    </row>
    <row r="925" spans="39:41">
      <c r="AM925" s="56">
        <v>920</v>
      </c>
      <c r="AN925" s="57" t="s">
        <v>1449</v>
      </c>
      <c r="AO925" s="58">
        <v>5.0600000000000005E-4</v>
      </c>
    </row>
    <row r="926" spans="39:41">
      <c r="AM926" s="56">
        <v>921</v>
      </c>
      <c r="AN926" s="57" t="s">
        <v>1450</v>
      </c>
      <c r="AO926" s="58">
        <v>0</v>
      </c>
    </row>
    <row r="927" spans="39:41">
      <c r="AM927" s="56">
        <v>922</v>
      </c>
      <c r="AN927" s="57" t="s">
        <v>1451</v>
      </c>
      <c r="AO927" s="58">
        <v>4.15E-4</v>
      </c>
    </row>
    <row r="928" spans="39:41">
      <c r="AM928" s="56">
        <v>923</v>
      </c>
      <c r="AN928" s="57" t="s">
        <v>1452</v>
      </c>
      <c r="AO928" s="58">
        <v>3.8699999999999997E-4</v>
      </c>
    </row>
    <row r="929" spans="39:41">
      <c r="AM929" s="56">
        <v>924</v>
      </c>
      <c r="AN929" s="57" t="s">
        <v>531</v>
      </c>
      <c r="AO929" s="58">
        <v>4.08E-4</v>
      </c>
    </row>
    <row r="930" spans="39:41">
      <c r="AM930" s="56">
        <v>925</v>
      </c>
      <c r="AN930" s="57" t="s">
        <v>532</v>
      </c>
      <c r="AO930" s="58">
        <v>4.08E-4</v>
      </c>
    </row>
    <row r="931" spans="39:41">
      <c r="AM931" s="56">
        <v>926</v>
      </c>
      <c r="AN931" s="57" t="s">
        <v>533</v>
      </c>
      <c r="AO931" s="58">
        <v>4.08E-4</v>
      </c>
    </row>
    <row r="932" spans="39:41">
      <c r="AM932" s="56">
        <v>927</v>
      </c>
      <c r="AN932" s="57" t="s">
        <v>1453</v>
      </c>
      <c r="AO932" s="58">
        <v>6.3199999999999997E-4</v>
      </c>
    </row>
    <row r="933" spans="39:41">
      <c r="AM933" s="56">
        <v>928</v>
      </c>
      <c r="AN933" s="57" t="s">
        <v>1454</v>
      </c>
      <c r="AO933" s="58">
        <v>0</v>
      </c>
    </row>
    <row r="934" spans="39:41">
      <c r="AM934" s="56">
        <v>929</v>
      </c>
      <c r="AN934" s="57" t="s">
        <v>1455</v>
      </c>
      <c r="AO934" s="58">
        <v>4.3300000000000001E-4</v>
      </c>
    </row>
    <row r="935" spans="39:41">
      <c r="AM935" s="56">
        <v>930</v>
      </c>
      <c r="AN935" s="57" t="s">
        <v>1456</v>
      </c>
      <c r="AO935" s="58">
        <v>4.1100000000000002E-4</v>
      </c>
    </row>
    <row r="936" spans="39:41">
      <c r="AM936" s="56">
        <v>931</v>
      </c>
      <c r="AN936" s="57" t="s">
        <v>1457</v>
      </c>
      <c r="AO936" s="58">
        <v>0</v>
      </c>
    </row>
    <row r="937" spans="39:41">
      <c r="AM937" s="56">
        <v>932</v>
      </c>
      <c r="AN937" s="57" t="s">
        <v>1458</v>
      </c>
      <c r="AO937" s="58">
        <v>3.9300000000000001E-4</v>
      </c>
    </row>
    <row r="938" spans="39:41">
      <c r="AM938" s="56">
        <v>933</v>
      </c>
      <c r="AN938" s="57" t="s">
        <v>1459</v>
      </c>
      <c r="AO938" s="58">
        <v>3.9199999999999999E-4</v>
      </c>
    </row>
    <row r="939" spans="39:41">
      <c r="AM939" s="56">
        <v>934</v>
      </c>
      <c r="AN939" s="57" t="s">
        <v>1460</v>
      </c>
      <c r="AO939" s="58">
        <v>5.1500000000000005E-4</v>
      </c>
    </row>
    <row r="940" spans="39:41">
      <c r="AM940" s="56">
        <v>935</v>
      </c>
      <c r="AN940" s="57" t="s">
        <v>1461</v>
      </c>
      <c r="AO940" s="58">
        <v>4.57E-4</v>
      </c>
    </row>
    <row r="941" spans="39:41">
      <c r="AM941" s="56">
        <v>936</v>
      </c>
      <c r="AN941" s="57" t="s">
        <v>1462</v>
      </c>
      <c r="AO941" s="58">
        <v>0</v>
      </c>
    </row>
    <row r="942" spans="39:41">
      <c r="AM942" s="56">
        <v>937</v>
      </c>
      <c r="AN942" s="57" t="s">
        <v>1463</v>
      </c>
      <c r="AO942" s="58">
        <v>4.1599999999999997E-4</v>
      </c>
    </row>
    <row r="943" spans="39:41">
      <c r="AM943" s="56">
        <v>938</v>
      </c>
      <c r="AN943" s="57" t="s">
        <v>1464</v>
      </c>
      <c r="AO943" s="58">
        <v>4.28E-4</v>
      </c>
    </row>
    <row r="944" spans="39:41">
      <c r="AM944" s="56">
        <v>939</v>
      </c>
      <c r="AN944" s="57" t="s">
        <v>1465</v>
      </c>
      <c r="AO944" s="58">
        <v>4.57E-4</v>
      </c>
    </row>
    <row r="945" spans="39:41">
      <c r="AM945" s="56">
        <v>940</v>
      </c>
      <c r="AN945" s="57" t="s">
        <v>1466</v>
      </c>
      <c r="AO945" s="58">
        <v>4.6999999999999999E-4</v>
      </c>
    </row>
    <row r="946" spans="39:41">
      <c r="AM946" s="56">
        <v>941</v>
      </c>
      <c r="AN946" s="57" t="s">
        <v>1467</v>
      </c>
      <c r="AO946" s="58">
        <v>2.8899999999999998E-4</v>
      </c>
    </row>
    <row r="947" spans="39:41">
      <c r="AM947" s="56">
        <v>942</v>
      </c>
      <c r="AN947" s="57" t="s">
        <v>1468</v>
      </c>
      <c r="AO947" s="58">
        <v>0</v>
      </c>
    </row>
    <row r="948" spans="39:41">
      <c r="AM948" s="56">
        <v>943</v>
      </c>
      <c r="AN948" s="57" t="s">
        <v>1469</v>
      </c>
      <c r="AO948" s="58">
        <v>2.9399999999999999E-4</v>
      </c>
    </row>
    <row r="949" spans="39:41">
      <c r="AM949" s="56">
        <v>944</v>
      </c>
      <c r="AN949" s="57" t="s">
        <v>1470</v>
      </c>
      <c r="AO949" s="58">
        <v>2.7999999999999998E-4</v>
      </c>
    </row>
    <row r="950" spans="39:41">
      <c r="AM950" s="56">
        <v>945</v>
      </c>
      <c r="AN950" s="57" t="s">
        <v>1471</v>
      </c>
      <c r="AO950" s="58">
        <v>4.57E-4</v>
      </c>
    </row>
    <row r="951" spans="39:41">
      <c r="AM951" s="56">
        <v>946</v>
      </c>
      <c r="AN951" s="57" t="s">
        <v>1472</v>
      </c>
      <c r="AO951" s="58">
        <v>0</v>
      </c>
    </row>
    <row r="952" spans="39:41">
      <c r="AM952" s="56">
        <v>947</v>
      </c>
      <c r="AN952" s="57" t="s">
        <v>1473</v>
      </c>
      <c r="AO952" s="58">
        <v>2.7599999999999999E-4</v>
      </c>
    </row>
    <row r="953" spans="39:41">
      <c r="AM953" s="56">
        <v>948</v>
      </c>
      <c r="AN953" s="57" t="s">
        <v>1474</v>
      </c>
      <c r="AO953" s="58">
        <v>3.5799999999999997E-4</v>
      </c>
    </row>
    <row r="954" spans="39:41">
      <c r="AM954" s="56">
        <v>949</v>
      </c>
      <c r="AN954" s="57" t="s">
        <v>1475</v>
      </c>
      <c r="AO954" s="58">
        <v>4.5800000000000002E-4</v>
      </c>
    </row>
    <row r="955" spans="39:41">
      <c r="AM955" s="56">
        <v>950</v>
      </c>
      <c r="AN955" s="57" t="s">
        <v>1476</v>
      </c>
      <c r="AO955" s="58">
        <v>3.4999999999999997E-5</v>
      </c>
    </row>
    <row r="956" spans="39:41">
      <c r="AM956" s="56">
        <v>951</v>
      </c>
      <c r="AN956" s="57" t="s">
        <v>1477</v>
      </c>
      <c r="AO956" s="58">
        <v>0</v>
      </c>
    </row>
    <row r="957" spans="39:41">
      <c r="AM957" s="56">
        <v>952</v>
      </c>
      <c r="AN957" s="57" t="s">
        <v>1478</v>
      </c>
      <c r="AO957" s="58">
        <v>2.99E-4</v>
      </c>
    </row>
    <row r="958" spans="39:41">
      <c r="AM958" s="56">
        <v>953</v>
      </c>
      <c r="AN958" s="57" t="s">
        <v>1479</v>
      </c>
      <c r="AO958" s="58">
        <v>3.9599999999999998E-4</v>
      </c>
    </row>
    <row r="959" spans="39:41">
      <c r="AM959" s="56">
        <v>954</v>
      </c>
      <c r="AN959" s="57" t="s">
        <v>1480</v>
      </c>
      <c r="AO959" s="58">
        <v>2.8600000000000001E-4</v>
      </c>
    </row>
    <row r="960" spans="39:41">
      <c r="AM960" s="56">
        <v>955</v>
      </c>
      <c r="AN960" s="57" t="s">
        <v>1481</v>
      </c>
      <c r="AO960" s="58">
        <v>3.4000000000000002E-4</v>
      </c>
    </row>
    <row r="961" spans="39:41">
      <c r="AM961" s="56">
        <v>956</v>
      </c>
      <c r="AN961" s="57" t="s">
        <v>1482</v>
      </c>
      <c r="AO961" s="58">
        <v>0</v>
      </c>
    </row>
    <row r="962" spans="39:41">
      <c r="AM962" s="56">
        <v>957</v>
      </c>
      <c r="AN962" s="57" t="s">
        <v>1483</v>
      </c>
      <c r="AO962" s="58">
        <v>4.8299999999999998E-4</v>
      </c>
    </row>
    <row r="963" spans="39:41">
      <c r="AM963" s="56">
        <v>958</v>
      </c>
      <c r="AN963" s="57" t="s">
        <v>1484</v>
      </c>
      <c r="AO963" s="58">
        <v>4.3600000000000008E-4</v>
      </c>
    </row>
    <row r="964" spans="39:41">
      <c r="AM964" s="56">
        <v>959</v>
      </c>
      <c r="AN964" s="57" t="s">
        <v>1485</v>
      </c>
      <c r="AO964" s="58">
        <v>0</v>
      </c>
    </row>
    <row r="965" spans="39:41">
      <c r="AM965" s="56">
        <v>960</v>
      </c>
      <c r="AN965" s="57" t="s">
        <v>1486</v>
      </c>
      <c r="AO965" s="58">
        <v>4.8700000000000002E-4</v>
      </c>
    </row>
    <row r="966" spans="39:41">
      <c r="AM966" s="56">
        <v>961</v>
      </c>
      <c r="AN966" s="57" t="s">
        <v>1487</v>
      </c>
      <c r="AO966" s="58">
        <v>4.37E-4</v>
      </c>
    </row>
    <row r="967" spans="39:41">
      <c r="AM967" s="56">
        <v>962</v>
      </c>
      <c r="AN967" s="57" t="s">
        <v>1488</v>
      </c>
      <c r="AO967" s="58">
        <v>5.4900000000000001E-4</v>
      </c>
    </row>
    <row r="968" spans="39:41">
      <c r="AM968" s="56">
        <v>963</v>
      </c>
      <c r="AN968" s="57" t="s">
        <v>1489</v>
      </c>
      <c r="AO968" s="58">
        <v>4.2000000000000002E-4</v>
      </c>
    </row>
    <row r="969" spans="39:41">
      <c r="AM969" s="56">
        <v>964</v>
      </c>
      <c r="AN969" s="57" t="s">
        <v>1490</v>
      </c>
      <c r="AO969" s="58">
        <v>4.9600000000000002E-4</v>
      </c>
    </row>
    <row r="970" spans="39:41">
      <c r="AM970" s="56">
        <v>965</v>
      </c>
      <c r="AN970" s="57" t="s">
        <v>1491</v>
      </c>
      <c r="AO970" s="58">
        <v>4.0000000000000002E-4</v>
      </c>
    </row>
    <row r="971" spans="39:41">
      <c r="AM971" s="56">
        <v>966</v>
      </c>
      <c r="AN971" s="57" t="s">
        <v>1492</v>
      </c>
      <c r="AO971" s="58">
        <v>5.1900000000000004E-4</v>
      </c>
    </row>
    <row r="972" spans="39:41">
      <c r="AM972" s="56">
        <v>967</v>
      </c>
      <c r="AN972" s="57" t="s">
        <v>1493</v>
      </c>
      <c r="AO972" s="58">
        <v>0</v>
      </c>
    </row>
    <row r="973" spans="39:41">
      <c r="AM973" s="56">
        <v>968</v>
      </c>
      <c r="AN973" s="57" t="s">
        <v>1494</v>
      </c>
      <c r="AO973" s="58">
        <v>4.86E-4</v>
      </c>
    </row>
    <row r="974" spans="39:41">
      <c r="AM974" s="56">
        <v>969</v>
      </c>
      <c r="AN974" s="57" t="s">
        <v>1495</v>
      </c>
      <c r="AO974" s="58">
        <v>4.35E-4</v>
      </c>
    </row>
    <row r="975" spans="39:41">
      <c r="AM975" s="56">
        <v>970</v>
      </c>
      <c r="AN975" s="57" t="s">
        <v>1496</v>
      </c>
      <c r="AO975" s="58">
        <v>4.5300000000000001E-4</v>
      </c>
    </row>
    <row r="976" spans="39:41">
      <c r="AM976" s="56">
        <v>971</v>
      </c>
      <c r="AN976" s="57" t="s">
        <v>1497</v>
      </c>
      <c r="AO976" s="58">
        <v>3.8400000000000001E-4</v>
      </c>
    </row>
    <row r="977" spans="39:41">
      <c r="AM977" s="56">
        <v>972</v>
      </c>
      <c r="AN977" s="57" t="s">
        <v>1498</v>
      </c>
      <c r="AO977" s="58">
        <v>0</v>
      </c>
    </row>
    <row r="978" spans="39:41">
      <c r="AM978" s="56">
        <v>973</v>
      </c>
      <c r="AN978" s="57" t="s">
        <v>1499</v>
      </c>
      <c r="AO978" s="58">
        <v>3.3799999999999998E-4</v>
      </c>
    </row>
    <row r="979" spans="39:41">
      <c r="AM979" s="56">
        <v>974</v>
      </c>
      <c r="AN979" s="57" t="s">
        <v>1500</v>
      </c>
      <c r="AO979" s="58">
        <v>3.5399999999999999E-4</v>
      </c>
    </row>
    <row r="980" spans="39:41">
      <c r="AM980" s="56">
        <v>975</v>
      </c>
      <c r="AN980" s="57" t="s">
        <v>1501</v>
      </c>
      <c r="AO980" s="58">
        <v>4.2000000000000002E-4</v>
      </c>
    </row>
    <row r="981" spans="39:41">
      <c r="AM981" s="56">
        <v>976</v>
      </c>
      <c r="AN981" s="57" t="s">
        <v>1502</v>
      </c>
      <c r="AO981" s="58">
        <v>4.57E-4</v>
      </c>
    </row>
    <row r="982" spans="39:41">
      <c r="AM982" s="56">
        <v>977</v>
      </c>
      <c r="AN982" s="57" t="s">
        <v>1503</v>
      </c>
      <c r="AO982" s="58">
        <v>4.0000000000000002E-4</v>
      </c>
    </row>
    <row r="983" spans="39:41">
      <c r="AM983" s="56">
        <v>978</v>
      </c>
      <c r="AN983" s="57" t="s">
        <v>1504</v>
      </c>
      <c r="AO983" s="58" t="s">
        <v>498</v>
      </c>
    </row>
    <row r="984" spans="39:41">
      <c r="AM984" s="56">
        <v>979</v>
      </c>
      <c r="AN984" s="57" t="s">
        <v>1505</v>
      </c>
      <c r="AO984" s="58">
        <v>9.2999999999999997E-5</v>
      </c>
    </row>
    <row r="985" spans="39:41">
      <c r="AM985" s="56">
        <v>980</v>
      </c>
      <c r="AN985" s="57" t="s">
        <v>1506</v>
      </c>
      <c r="AO985" s="58" t="s">
        <v>498</v>
      </c>
    </row>
    <row r="986" spans="39:41">
      <c r="AM986" s="56">
        <v>981</v>
      </c>
      <c r="AN986" s="57" t="s">
        <v>1507</v>
      </c>
      <c r="AO986" s="58">
        <v>0</v>
      </c>
    </row>
    <row r="987" spans="39:41">
      <c r="AM987" s="56">
        <v>982</v>
      </c>
      <c r="AN987" s="57" t="s">
        <v>1508</v>
      </c>
      <c r="AO987" s="58">
        <v>1.9599999999999999E-4</v>
      </c>
    </row>
    <row r="988" spans="39:41">
      <c r="AM988" s="56">
        <v>983</v>
      </c>
      <c r="AN988" s="57" t="s">
        <v>1509</v>
      </c>
      <c r="AO988" s="58">
        <v>1.74E-4</v>
      </c>
    </row>
    <row r="989" spans="39:41">
      <c r="AM989" s="56">
        <v>984</v>
      </c>
      <c r="AN989" s="57" t="s">
        <v>1510</v>
      </c>
      <c r="AO989" s="58">
        <v>4.1399999999999998E-4</v>
      </c>
    </row>
    <row r="990" spans="39:41">
      <c r="AM990" s="56">
        <v>985</v>
      </c>
      <c r="AN990" s="57" t="s">
        <v>1511</v>
      </c>
      <c r="AO990" s="58">
        <v>3.6200000000000002E-4</v>
      </c>
    </row>
    <row r="991" spans="39:41">
      <c r="AM991" s="56">
        <v>986</v>
      </c>
      <c r="AN991" s="57" t="s">
        <v>1512</v>
      </c>
      <c r="AO991" s="58">
        <v>3.8299999999999999E-4</v>
      </c>
    </row>
    <row r="992" spans="39:41">
      <c r="AM992" s="56">
        <v>987</v>
      </c>
      <c r="AN992" s="57" t="s">
        <v>1513</v>
      </c>
      <c r="AO992" s="58">
        <v>3.2000000000000003E-4</v>
      </c>
    </row>
    <row r="993" spans="39:41">
      <c r="AM993" s="56">
        <v>988</v>
      </c>
      <c r="AN993" s="57" t="s">
        <v>1514</v>
      </c>
      <c r="AO993" s="58">
        <v>5.0100000000000003E-4</v>
      </c>
    </row>
    <row r="994" spans="39:41">
      <c r="AM994" s="56">
        <v>989</v>
      </c>
      <c r="AN994" s="57" t="s">
        <v>1515</v>
      </c>
      <c r="AO994" s="58">
        <v>5.0500000000000002E-4</v>
      </c>
    </row>
    <row r="995" spans="39:41">
      <c r="AM995" s="56">
        <v>990</v>
      </c>
      <c r="AN995" s="57" t="s">
        <v>1516</v>
      </c>
      <c r="AO995" s="58">
        <v>3.5199999999999999E-4</v>
      </c>
    </row>
    <row r="996" spans="39:41">
      <c r="AM996" s="56">
        <v>991</v>
      </c>
      <c r="AN996" s="57" t="s">
        <v>1517</v>
      </c>
      <c r="AO996" s="58">
        <v>4.57E-4</v>
      </c>
    </row>
    <row r="997" spans="39:41">
      <c r="AM997" s="56">
        <v>992</v>
      </c>
      <c r="AN997" s="57" t="s">
        <v>1518</v>
      </c>
      <c r="AO997" s="58">
        <v>0</v>
      </c>
    </row>
    <row r="998" spans="39:41">
      <c r="AM998" s="56">
        <v>993</v>
      </c>
      <c r="AN998" s="57" t="s">
        <v>1519</v>
      </c>
      <c r="AO998" s="58">
        <v>0</v>
      </c>
    </row>
    <row r="999" spans="39:41">
      <c r="AM999" s="56">
        <v>994</v>
      </c>
      <c r="AN999" s="57" t="s">
        <v>1520</v>
      </c>
      <c r="AO999" s="58">
        <v>0</v>
      </c>
    </row>
    <row r="1000" spans="39:41">
      <c r="AM1000" s="56">
        <v>995</v>
      </c>
      <c r="AN1000" s="57" t="s">
        <v>1521</v>
      </c>
      <c r="AO1000" s="58">
        <v>2.2900000000000001E-4</v>
      </c>
    </row>
    <row r="1001" spans="39:41">
      <c r="AM1001" s="56">
        <v>996</v>
      </c>
      <c r="AN1001" s="57" t="s">
        <v>1522</v>
      </c>
      <c r="AO1001" s="58">
        <v>5.31E-4</v>
      </c>
    </row>
    <row r="1002" spans="39:41">
      <c r="AM1002" s="56">
        <v>997</v>
      </c>
      <c r="AN1002" s="57" t="s">
        <v>1523</v>
      </c>
      <c r="AO1002" s="58">
        <v>2.6600000000000001E-4</v>
      </c>
    </row>
    <row r="1003" spans="39:41">
      <c r="AM1003" s="56">
        <v>998</v>
      </c>
      <c r="AN1003" s="57" t="s">
        <v>1524</v>
      </c>
      <c r="AO1003" s="58">
        <v>7.2199999999999999E-4</v>
      </c>
    </row>
    <row r="1004" spans="39:41">
      <c r="AM1004" s="56">
        <v>999</v>
      </c>
      <c r="AN1004" s="57" t="s">
        <v>1525</v>
      </c>
      <c r="AO1004" s="58">
        <v>0</v>
      </c>
    </row>
    <row r="1005" spans="39:41">
      <c r="AM1005" s="56">
        <v>1000</v>
      </c>
      <c r="AN1005" s="57" t="s">
        <v>1526</v>
      </c>
      <c r="AO1005" s="58">
        <v>3.0800000000000001E-4</v>
      </c>
    </row>
    <row r="1006" spans="39:41">
      <c r="AM1006" s="56">
        <v>1001</v>
      </c>
      <c r="AN1006" s="57" t="s">
        <v>1527</v>
      </c>
      <c r="AO1006" s="58">
        <v>2.7700000000000001E-4</v>
      </c>
    </row>
    <row r="1007" spans="39:41">
      <c r="AM1007" s="56">
        <v>1002</v>
      </c>
      <c r="AN1007" s="57" t="s">
        <v>1528</v>
      </c>
      <c r="AO1007" s="58">
        <v>4.8299999999999998E-4</v>
      </c>
    </row>
    <row r="1008" spans="39:41">
      <c r="AM1008" s="56">
        <v>1003</v>
      </c>
      <c r="AN1008" s="57" t="s">
        <v>1529</v>
      </c>
      <c r="AO1008" s="58">
        <v>0</v>
      </c>
    </row>
    <row r="1009" spans="39:41">
      <c r="AM1009" s="56">
        <v>1004</v>
      </c>
      <c r="AN1009" s="57" t="s">
        <v>534</v>
      </c>
      <c r="AO1009" s="58">
        <v>0</v>
      </c>
    </row>
    <row r="1010" spans="39:41">
      <c r="AM1010" s="56">
        <v>1005</v>
      </c>
      <c r="AN1010" s="57" t="s">
        <v>1530</v>
      </c>
      <c r="AO1010" s="58">
        <v>4.3600000000000003E-4</v>
      </c>
    </row>
    <row r="1011" spans="39:41">
      <c r="AM1011" s="56">
        <v>1006</v>
      </c>
      <c r="AN1011" s="57" t="s">
        <v>1531</v>
      </c>
      <c r="AO1011" s="58">
        <v>2.6200000000000003E-4</v>
      </c>
    </row>
    <row r="1012" spans="39:41">
      <c r="AM1012" s="56">
        <v>1007</v>
      </c>
      <c r="AN1012" s="57" t="s">
        <v>1532</v>
      </c>
      <c r="AO1012" s="58">
        <v>3.8900000000000002E-4</v>
      </c>
    </row>
    <row r="1013" spans="39:41">
      <c r="AM1013" s="56">
        <v>1008</v>
      </c>
      <c r="AN1013" s="57" t="s">
        <v>1533</v>
      </c>
      <c r="AO1013" s="58">
        <v>5.3300000000000005E-4</v>
      </c>
    </row>
    <row r="1014" spans="39:41">
      <c r="AM1014" s="56">
        <v>1009</v>
      </c>
      <c r="AN1014" s="57" t="s">
        <v>1534</v>
      </c>
      <c r="AO1014" s="58">
        <v>0</v>
      </c>
    </row>
    <row r="1015" spans="39:41">
      <c r="AM1015" s="56">
        <v>1010</v>
      </c>
      <c r="AN1015" s="57" t="s">
        <v>1535</v>
      </c>
      <c r="AO1015" s="58">
        <v>1.55E-4</v>
      </c>
    </row>
    <row r="1016" spans="39:41">
      <c r="AM1016" s="56">
        <v>1011</v>
      </c>
      <c r="AN1016" s="57" t="s">
        <v>1531</v>
      </c>
      <c r="AO1016" s="58">
        <v>1.0000000000000001E-5</v>
      </c>
    </row>
    <row r="1017" spans="39:41">
      <c r="AM1017" s="56">
        <v>1012</v>
      </c>
      <c r="AN1017" s="57" t="s">
        <v>1536</v>
      </c>
      <c r="AO1017" s="58">
        <v>5.0799999999999999E-4</v>
      </c>
    </row>
    <row r="1018" spans="39:41">
      <c r="AM1018" s="56">
        <v>1013</v>
      </c>
      <c r="AN1018" s="57" t="s">
        <v>1537</v>
      </c>
      <c r="AO1018" s="58">
        <v>4.57E-4</v>
      </c>
    </row>
    <row r="1019" spans="39:41">
      <c r="AM1019" s="56">
        <v>1014</v>
      </c>
      <c r="AN1019" s="57" t="s">
        <v>1538</v>
      </c>
      <c r="AO1019" s="58">
        <v>0</v>
      </c>
    </row>
    <row r="1020" spans="39:41">
      <c r="AM1020" s="56">
        <v>1015</v>
      </c>
      <c r="AN1020" s="57" t="s">
        <v>1539</v>
      </c>
      <c r="AO1020" s="58">
        <v>3.1300000000000002E-4</v>
      </c>
    </row>
    <row r="1021" spans="39:41">
      <c r="AM1021" s="56">
        <v>1016</v>
      </c>
      <c r="AN1021" s="57" t="s">
        <v>1540</v>
      </c>
      <c r="AO1021" s="58">
        <v>0</v>
      </c>
    </row>
    <row r="1022" spans="39:41">
      <c r="AM1022" s="56">
        <v>1017</v>
      </c>
      <c r="AN1022" s="57" t="s">
        <v>1541</v>
      </c>
      <c r="AO1022" s="58">
        <v>4.5800000000000002E-4</v>
      </c>
    </row>
    <row r="1023" spans="39:41">
      <c r="AM1023" s="56">
        <v>1018</v>
      </c>
      <c r="AN1023" s="57" t="s">
        <v>1542</v>
      </c>
      <c r="AO1023" s="58">
        <v>5.1400000000000003E-4</v>
      </c>
    </row>
    <row r="1024" spans="39:41">
      <c r="AM1024" s="56">
        <v>1019</v>
      </c>
      <c r="AN1024" s="57" t="s">
        <v>1543</v>
      </c>
      <c r="AO1024" s="58">
        <v>0</v>
      </c>
    </row>
    <row r="1025" spans="39:41">
      <c r="AM1025" s="56">
        <v>1020</v>
      </c>
      <c r="AN1025" s="57" t="s">
        <v>1544</v>
      </c>
      <c r="AO1025" s="58">
        <v>0</v>
      </c>
    </row>
    <row r="1026" spans="39:41">
      <c r="AM1026" s="56">
        <v>1021</v>
      </c>
      <c r="AN1026" s="57" t="s">
        <v>1545</v>
      </c>
      <c r="AO1026" s="58">
        <v>4.4499999999999997E-4</v>
      </c>
    </row>
    <row r="1027" spans="39:41">
      <c r="AM1027" s="56">
        <v>1022</v>
      </c>
      <c r="AN1027" s="57" t="s">
        <v>1546</v>
      </c>
      <c r="AO1027" s="58">
        <v>3.3199999999999999E-4</v>
      </c>
    </row>
    <row r="1028" spans="39:41">
      <c r="AM1028" s="56">
        <v>1023</v>
      </c>
      <c r="AN1028" s="57" t="s">
        <v>1547</v>
      </c>
      <c r="AO1028" s="58">
        <v>3.6200000000000002E-4</v>
      </c>
    </row>
    <row r="1029" spans="39:41">
      <c r="AM1029" s="56">
        <v>1024</v>
      </c>
      <c r="AN1029" s="57" t="s">
        <v>1548</v>
      </c>
      <c r="AO1029" s="58">
        <v>5.2700000000000002E-4</v>
      </c>
    </row>
    <row r="1030" spans="39:41">
      <c r="AM1030" s="56">
        <v>1025</v>
      </c>
      <c r="AN1030" s="57" t="s">
        <v>1549</v>
      </c>
      <c r="AO1030" s="58">
        <v>3.9899999999999999E-4</v>
      </c>
    </row>
    <row r="1031" spans="39:41">
      <c r="AM1031" s="56">
        <v>1026</v>
      </c>
      <c r="AN1031" s="57" t="s">
        <v>535</v>
      </c>
      <c r="AO1031" s="58">
        <v>0</v>
      </c>
    </row>
    <row r="1032" spans="39:41">
      <c r="AM1032" s="56">
        <v>1027</v>
      </c>
      <c r="AN1032" s="57" t="s">
        <v>1550</v>
      </c>
      <c r="AO1032" s="58">
        <v>4.75E-4</v>
      </c>
    </row>
    <row r="1033" spans="39:41">
      <c r="AM1033" s="56">
        <v>1028</v>
      </c>
      <c r="AN1033" s="57" t="s">
        <v>1551</v>
      </c>
      <c r="AO1033" s="58">
        <v>6.2200000000000005E-4</v>
      </c>
    </row>
    <row r="1034" spans="39:41">
      <c r="AM1034" s="56">
        <v>1029</v>
      </c>
      <c r="AN1034" s="57" t="s">
        <v>1552</v>
      </c>
      <c r="AO1034" s="58">
        <v>4.3800000000000002E-4</v>
      </c>
    </row>
    <row r="1035" spans="39:41">
      <c r="AM1035" s="56">
        <v>1030</v>
      </c>
      <c r="AN1035" s="57" t="s">
        <v>1553</v>
      </c>
      <c r="AO1035" s="58">
        <v>5.4000000000000001E-4</v>
      </c>
    </row>
    <row r="1036" spans="39:41">
      <c r="AM1036" s="56">
        <v>1031</v>
      </c>
      <c r="AN1036" s="57" t="s">
        <v>1554</v>
      </c>
      <c r="AO1036" s="58">
        <v>3.8000000000000002E-4</v>
      </c>
    </row>
    <row r="1037" spans="39:41">
      <c r="AM1037" s="56">
        <v>1032</v>
      </c>
      <c r="AN1037" s="57" t="s">
        <v>1555</v>
      </c>
      <c r="AO1037" s="58">
        <v>3.7800000000000003E-4</v>
      </c>
    </row>
    <row r="1038" spans="39:41">
      <c r="AM1038" s="56">
        <v>1033</v>
      </c>
      <c r="AN1038" s="57" t="s">
        <v>1556</v>
      </c>
      <c r="AO1038" s="58">
        <v>4.8299999999999998E-4</v>
      </c>
    </row>
    <row r="1039" spans="39:41">
      <c r="AM1039" s="56">
        <v>1034</v>
      </c>
      <c r="AN1039" s="57" t="s">
        <v>1557</v>
      </c>
      <c r="AO1039" s="58">
        <v>4.26E-4</v>
      </c>
    </row>
    <row r="1040" spans="39:41">
      <c r="AM1040" s="56">
        <v>1035</v>
      </c>
      <c r="AN1040" s="57" t="s">
        <v>1558</v>
      </c>
      <c r="AO1040" s="58">
        <v>0</v>
      </c>
    </row>
    <row r="1041" spans="39:41">
      <c r="AM1041" s="56">
        <v>1036</v>
      </c>
      <c r="AN1041" s="57" t="s">
        <v>1559</v>
      </c>
      <c r="AO1041" s="58">
        <v>2.8499999999999999E-4</v>
      </c>
    </row>
    <row r="1042" spans="39:41">
      <c r="AM1042" s="56">
        <v>1037</v>
      </c>
      <c r="AN1042" s="57" t="s">
        <v>1530</v>
      </c>
      <c r="AO1042" s="58">
        <v>0</v>
      </c>
    </row>
    <row r="1043" spans="39:41">
      <c r="AM1043" s="56">
        <v>1038</v>
      </c>
      <c r="AN1043" s="57" t="s">
        <v>1531</v>
      </c>
      <c r="AO1043" s="58">
        <v>0</v>
      </c>
    </row>
    <row r="1044" spans="39:41">
      <c r="AM1044" s="56">
        <v>1039</v>
      </c>
      <c r="AN1044" s="57" t="s">
        <v>1560</v>
      </c>
      <c r="AO1044" s="58">
        <v>4.3300000000000001E-4</v>
      </c>
    </row>
    <row r="1045" spans="39:41">
      <c r="AM1045" s="56">
        <v>1040</v>
      </c>
      <c r="AN1045" s="57" t="s">
        <v>1561</v>
      </c>
      <c r="AO1045" s="58">
        <v>4.0900000000000002E-4</v>
      </c>
    </row>
    <row r="1046" spans="39:41">
      <c r="AM1046" s="56">
        <v>1041</v>
      </c>
      <c r="AN1046" s="57" t="s">
        <v>1562</v>
      </c>
      <c r="AO1046" s="58">
        <v>0</v>
      </c>
    </row>
    <row r="1047" spans="39:41">
      <c r="AM1047" s="56">
        <v>1042</v>
      </c>
      <c r="AN1047" s="57" t="s">
        <v>1563</v>
      </c>
      <c r="AO1047" s="58">
        <v>0</v>
      </c>
    </row>
    <row r="1048" spans="39:41">
      <c r="AM1048" s="56">
        <v>1043</v>
      </c>
      <c r="AN1048" s="57" t="s">
        <v>1564</v>
      </c>
      <c r="AO1048" s="58">
        <v>4.4700000000000002E-4</v>
      </c>
    </row>
    <row r="1049" spans="39:41">
      <c r="AM1049" s="56">
        <v>1044</v>
      </c>
      <c r="AN1049" s="57" t="s">
        <v>1565</v>
      </c>
      <c r="AO1049" s="58">
        <v>3.3799999999999998E-4</v>
      </c>
    </row>
    <row r="1050" spans="39:41">
      <c r="AM1050" s="56">
        <v>1045</v>
      </c>
      <c r="AN1050" s="57" t="s">
        <v>1566</v>
      </c>
      <c r="AO1050" s="58">
        <v>5.3200000000000003E-4</v>
      </c>
    </row>
    <row r="1051" spans="39:41">
      <c r="AM1051" s="56">
        <v>1046</v>
      </c>
      <c r="AN1051" s="57" t="s">
        <v>1567</v>
      </c>
      <c r="AO1051" s="58">
        <v>3.8999999999999999E-4</v>
      </c>
    </row>
    <row r="1052" spans="39:41">
      <c r="AM1052" s="56">
        <v>1047</v>
      </c>
      <c r="AN1052" s="57" t="s">
        <v>1568</v>
      </c>
      <c r="AO1052" s="58">
        <v>0</v>
      </c>
    </row>
    <row r="1053" spans="39:41">
      <c r="AM1053" s="56">
        <v>1048</v>
      </c>
      <c r="AN1053" s="57" t="s">
        <v>1569</v>
      </c>
      <c r="AO1053" s="58">
        <v>4.5600000000000003E-4</v>
      </c>
    </row>
    <row r="1054" spans="39:41">
      <c r="AM1054" s="56">
        <v>1049</v>
      </c>
      <c r="AN1054" s="57" t="s">
        <v>1570</v>
      </c>
      <c r="AO1054" s="58">
        <v>3.0800000000000001E-4</v>
      </c>
    </row>
    <row r="1055" spans="39:41">
      <c r="AM1055" s="56">
        <v>1050</v>
      </c>
      <c r="AN1055" s="57" t="s">
        <v>536</v>
      </c>
      <c r="AO1055" s="58">
        <v>4.8200000000000001E-4</v>
      </c>
    </row>
    <row r="1056" spans="39:41">
      <c r="AM1056" s="56">
        <v>1051</v>
      </c>
      <c r="AN1056" s="57" t="s">
        <v>1571</v>
      </c>
      <c r="AO1056" s="58">
        <v>4.3300000000000001E-4</v>
      </c>
    </row>
    <row r="1057" spans="39:41">
      <c r="AM1057" s="56">
        <v>1052</v>
      </c>
      <c r="AN1057" s="57" t="s">
        <v>1572</v>
      </c>
      <c r="AO1057" s="58">
        <v>0</v>
      </c>
    </row>
    <row r="1058" spans="39:41">
      <c r="AM1058" s="56">
        <v>1053</v>
      </c>
      <c r="AN1058" s="57" t="s">
        <v>1573</v>
      </c>
      <c r="AO1058" s="58">
        <v>4.6999999999999999E-4</v>
      </c>
    </row>
    <row r="1059" spans="39:41">
      <c r="AM1059" s="56">
        <v>1054</v>
      </c>
      <c r="AN1059" s="57" t="s">
        <v>1574</v>
      </c>
      <c r="AO1059" s="58">
        <v>4.4799999999999999E-4</v>
      </c>
    </row>
    <row r="1060" spans="39:41">
      <c r="AM1060" s="56">
        <v>1055</v>
      </c>
      <c r="AN1060" s="57" t="s">
        <v>1575</v>
      </c>
      <c r="AO1060" s="58">
        <v>0</v>
      </c>
    </row>
    <row r="1061" spans="39:41">
      <c r="AM1061" s="56">
        <v>1056</v>
      </c>
      <c r="AN1061" s="57" t="s">
        <v>1576</v>
      </c>
      <c r="AO1061" s="58">
        <v>4.7100000000000001E-4</v>
      </c>
    </row>
    <row r="1062" spans="39:41">
      <c r="AM1062" s="56">
        <v>1057</v>
      </c>
      <c r="AN1062" s="57" t="s">
        <v>1577</v>
      </c>
      <c r="AO1062" s="58">
        <v>5.4100000000000003E-4</v>
      </c>
    </row>
    <row r="1063" spans="39:41">
      <c r="AM1063" s="56">
        <v>1058</v>
      </c>
      <c r="AN1063" s="57" t="s">
        <v>1578</v>
      </c>
      <c r="AO1063" s="58">
        <v>0</v>
      </c>
    </row>
    <row r="1064" spans="39:41">
      <c r="AM1064" s="56">
        <v>1059</v>
      </c>
      <c r="AN1064" s="57" t="s">
        <v>537</v>
      </c>
      <c r="AO1064" s="58">
        <v>4.0700000000000003E-4</v>
      </c>
    </row>
    <row r="1065" spans="39:41">
      <c r="AM1065" s="56">
        <v>1060</v>
      </c>
      <c r="AN1065" s="57" t="s">
        <v>538</v>
      </c>
      <c r="AO1065" s="58">
        <v>4.46E-4</v>
      </c>
    </row>
    <row r="1066" spans="39:41">
      <c r="AM1066" s="56">
        <v>1061</v>
      </c>
      <c r="AN1066" s="57" t="s">
        <v>1579</v>
      </c>
      <c r="AO1066" s="58">
        <v>4.57E-4</v>
      </c>
    </row>
    <row r="1067" spans="39:41">
      <c r="AM1067" s="56">
        <v>1062</v>
      </c>
      <c r="AN1067" s="57" t="s">
        <v>1580</v>
      </c>
      <c r="AO1067" s="58">
        <v>5.4299999999999997E-4</v>
      </c>
    </row>
    <row r="1068" spans="39:41">
      <c r="AM1068" s="56">
        <v>1063</v>
      </c>
      <c r="AN1068" s="57" t="s">
        <v>1581</v>
      </c>
      <c r="AO1068" s="58">
        <v>4.57E-4</v>
      </c>
    </row>
    <row r="1069" spans="39:41">
      <c r="AM1069" s="56">
        <v>1064</v>
      </c>
      <c r="AN1069" s="57" t="s">
        <v>1582</v>
      </c>
      <c r="AO1069" s="58">
        <v>0</v>
      </c>
    </row>
    <row r="1070" spans="39:41">
      <c r="AM1070" s="56">
        <v>1065</v>
      </c>
      <c r="AN1070" s="57" t="s">
        <v>1583</v>
      </c>
      <c r="AO1070" s="58">
        <v>2.9E-4</v>
      </c>
    </row>
    <row r="1071" spans="39:41">
      <c r="AM1071" s="56">
        <v>1066</v>
      </c>
      <c r="AN1071" s="57" t="s">
        <v>1584</v>
      </c>
      <c r="AO1071" s="58">
        <v>2.7599999999999999E-4</v>
      </c>
    </row>
    <row r="1072" spans="39:41">
      <c r="AM1072" s="56">
        <v>1067</v>
      </c>
      <c r="AN1072" s="57" t="s">
        <v>1585</v>
      </c>
      <c r="AO1072" s="58">
        <v>2.8699999999999998E-4</v>
      </c>
    </row>
    <row r="1073" spans="39:41">
      <c r="AM1073" s="56">
        <v>1068</v>
      </c>
      <c r="AN1073" s="57" t="s">
        <v>1586</v>
      </c>
      <c r="AO1073" s="58">
        <v>2.7999999999999998E-4</v>
      </c>
    </row>
    <row r="1074" spans="39:41">
      <c r="AM1074" s="56">
        <v>1069</v>
      </c>
      <c r="AN1074" s="57" t="s">
        <v>1587</v>
      </c>
      <c r="AO1074" s="58">
        <v>5.0699999999999996E-4</v>
      </c>
    </row>
    <row r="1075" spans="39:41">
      <c r="AM1075" s="56">
        <v>1070</v>
      </c>
      <c r="AN1075" s="57" t="s">
        <v>539</v>
      </c>
      <c r="AO1075" s="58">
        <v>4.4999999999999999E-4</v>
      </c>
    </row>
    <row r="1076" spans="39:41">
      <c r="AM1076" s="56">
        <v>1071</v>
      </c>
      <c r="AN1076" s="57" t="s">
        <v>1588</v>
      </c>
      <c r="AO1076" s="58">
        <v>4.35E-4</v>
      </c>
    </row>
    <row r="1077" spans="39:41">
      <c r="AM1077" s="56">
        <v>1072</v>
      </c>
      <c r="AN1077" s="57" t="s">
        <v>1589</v>
      </c>
      <c r="AO1077" s="58">
        <v>3.4000000000000002E-4</v>
      </c>
    </row>
    <row r="1078" spans="39:41">
      <c r="AM1078" s="56">
        <v>1073</v>
      </c>
      <c r="AN1078" s="57" t="s">
        <v>1590</v>
      </c>
      <c r="AO1078" s="58">
        <v>8.2000000000000001E-5</v>
      </c>
    </row>
    <row r="1079" spans="39:41">
      <c r="AM1079" s="56">
        <v>1074</v>
      </c>
      <c r="AN1079" s="57" t="s">
        <v>1591</v>
      </c>
      <c r="AO1079" s="58">
        <v>5.5099999999999995E-4</v>
      </c>
    </row>
    <row r="1080" spans="39:41">
      <c r="AM1080" s="56">
        <v>1075</v>
      </c>
      <c r="AN1080" s="57" t="s">
        <v>1592</v>
      </c>
      <c r="AO1080" s="58">
        <v>5.5199999999999997E-4</v>
      </c>
    </row>
    <row r="1081" spans="39:41">
      <c r="AM1081" s="56">
        <v>1076</v>
      </c>
      <c r="AN1081" s="57" t="s">
        <v>1593</v>
      </c>
      <c r="AO1081" s="58">
        <v>2.9399999999999999E-4</v>
      </c>
    </row>
    <row r="1082" spans="39:41">
      <c r="AM1082" s="56">
        <v>1077</v>
      </c>
      <c r="AN1082" s="57" t="s">
        <v>1594</v>
      </c>
      <c r="AO1082" s="58">
        <v>0</v>
      </c>
    </row>
    <row r="1083" spans="39:41">
      <c r="AM1083" s="56">
        <v>1078</v>
      </c>
      <c r="AN1083" s="57" t="s">
        <v>1595</v>
      </c>
      <c r="AO1083" s="58">
        <v>5.2999999999999998E-4</v>
      </c>
    </row>
    <row r="1084" spans="39:41">
      <c r="AM1084" s="56">
        <v>1079</v>
      </c>
      <c r="AN1084" s="57" t="s">
        <v>1531</v>
      </c>
      <c r="AO1084" s="58">
        <v>4.0499999999999998E-4</v>
      </c>
    </row>
    <row r="1085" spans="39:41">
      <c r="AM1085" s="56">
        <v>1080</v>
      </c>
      <c r="AN1085" s="57" t="s">
        <v>1596</v>
      </c>
      <c r="AO1085" s="58">
        <v>1.1329999999999999E-3</v>
      </c>
    </row>
    <row r="1086" spans="39:41">
      <c r="AM1086" s="56">
        <v>1081</v>
      </c>
      <c r="AN1086" s="57" t="s">
        <v>1597</v>
      </c>
      <c r="AO1086" s="58">
        <v>4.1599999999999997E-4</v>
      </c>
    </row>
    <row r="1087" spans="39:41">
      <c r="AM1087" s="56">
        <v>1082</v>
      </c>
      <c r="AN1087" s="57" t="s">
        <v>1598</v>
      </c>
      <c r="AO1087" s="58">
        <v>0</v>
      </c>
    </row>
    <row r="1088" spans="39:41">
      <c r="AM1088" s="56">
        <v>1083</v>
      </c>
      <c r="AN1088" s="57" t="s">
        <v>1599</v>
      </c>
      <c r="AO1088" s="58">
        <v>3.4400000000000001E-4</v>
      </c>
    </row>
    <row r="1089" spans="39:41">
      <c r="AM1089" s="56">
        <v>1084</v>
      </c>
      <c r="AN1089" s="57" t="s">
        <v>1600</v>
      </c>
      <c r="AO1089" s="58">
        <v>4.3300000000000001E-4</v>
      </c>
    </row>
    <row r="1090" spans="39:41">
      <c r="AM1090" s="56">
        <v>1085</v>
      </c>
      <c r="AN1090" s="57" t="s">
        <v>1601</v>
      </c>
      <c r="AO1090" s="58">
        <v>1.06E-4</v>
      </c>
    </row>
    <row r="1091" spans="39:41">
      <c r="AM1091" s="56">
        <v>1086</v>
      </c>
      <c r="AN1091" s="57" t="s">
        <v>1602</v>
      </c>
      <c r="AO1091" s="58">
        <v>4.0299999999999998E-4</v>
      </c>
    </row>
    <row r="1092" spans="39:41">
      <c r="AM1092" s="56">
        <v>1087</v>
      </c>
      <c r="AN1092" s="57" t="s">
        <v>1603</v>
      </c>
      <c r="AO1092" s="58">
        <v>4.5300000000000001E-4</v>
      </c>
    </row>
    <row r="1093" spans="39:41">
      <c r="AM1093" s="56">
        <v>1088</v>
      </c>
      <c r="AN1093" s="57" t="s">
        <v>1604</v>
      </c>
      <c r="AO1093" s="58">
        <v>4.0000000000000002E-4</v>
      </c>
    </row>
    <row r="1094" spans="39:41">
      <c r="AM1094" s="56">
        <v>1089</v>
      </c>
      <c r="AN1094" s="57" t="s">
        <v>1605</v>
      </c>
      <c r="AO1094" s="58">
        <v>3.4900000000000003E-4</v>
      </c>
    </row>
    <row r="1095" spans="39:41">
      <c r="AM1095" s="56">
        <v>1090</v>
      </c>
      <c r="AN1095" s="57" t="s">
        <v>1606</v>
      </c>
      <c r="AO1095" s="58">
        <v>0</v>
      </c>
    </row>
    <row r="1096" spans="39:41">
      <c r="AM1096" s="56">
        <v>1091</v>
      </c>
      <c r="AN1096" s="57" t="s">
        <v>1607</v>
      </c>
      <c r="AO1096" s="58">
        <v>1.94E-4</v>
      </c>
    </row>
    <row r="1097" spans="39:41">
      <c r="AM1097" s="56">
        <v>1092</v>
      </c>
      <c r="AN1097" s="57" t="s">
        <v>1608</v>
      </c>
      <c r="AO1097" s="58">
        <v>2.6699999999999998E-4</v>
      </c>
    </row>
    <row r="1098" spans="39:41">
      <c r="AM1098" s="56">
        <v>1093</v>
      </c>
      <c r="AN1098" s="57" t="s">
        <v>1609</v>
      </c>
      <c r="AO1098" s="58">
        <v>2.9300000000000002E-4</v>
      </c>
    </row>
    <row r="1099" spans="39:41">
      <c r="AM1099" s="56">
        <v>1094</v>
      </c>
      <c r="AN1099" s="57" t="s">
        <v>1610</v>
      </c>
      <c r="AO1099" s="58">
        <v>3.2600000000000001E-4</v>
      </c>
    </row>
    <row r="1100" spans="39:41">
      <c r="AM1100" s="56">
        <v>1095</v>
      </c>
      <c r="AN1100" s="57" t="s">
        <v>1611</v>
      </c>
      <c r="AO1100" s="58">
        <v>4.6099999999999998E-4</v>
      </c>
    </row>
    <row r="1101" spans="39:41">
      <c r="AM1101" s="56">
        <v>1096</v>
      </c>
      <c r="AN1101" s="57" t="s">
        <v>1612</v>
      </c>
      <c r="AO1101" s="58">
        <v>1.9699999999999999E-4</v>
      </c>
    </row>
    <row r="1102" spans="39:41">
      <c r="AM1102" s="56">
        <v>1097</v>
      </c>
      <c r="AN1102" s="57" t="s">
        <v>1613</v>
      </c>
      <c r="AO1102" s="58">
        <v>0</v>
      </c>
    </row>
    <row r="1103" spans="39:41">
      <c r="AM1103" s="56">
        <v>1098</v>
      </c>
      <c r="AN1103" s="57" t="s">
        <v>1614</v>
      </c>
      <c r="AO1103" s="58">
        <v>3.9300000000000001E-4</v>
      </c>
    </row>
    <row r="1104" spans="39:41">
      <c r="AM1104" s="56">
        <v>1099</v>
      </c>
      <c r="AN1104" s="57" t="s">
        <v>1615</v>
      </c>
      <c r="AO1104" s="58">
        <v>1.6200000000000001E-4</v>
      </c>
    </row>
    <row r="1105" spans="39:41">
      <c r="AM1105" s="56">
        <v>1100</v>
      </c>
      <c r="AN1105" s="57" t="s">
        <v>1616</v>
      </c>
      <c r="AO1105" s="58">
        <v>0</v>
      </c>
    </row>
    <row r="1106" spans="39:41">
      <c r="AM1106" s="56">
        <v>1101</v>
      </c>
      <c r="AN1106" s="57" t="s">
        <v>1617</v>
      </c>
      <c r="AO1106" s="58">
        <v>2.2100000000000001E-4</v>
      </c>
    </row>
    <row r="1107" spans="39:41">
      <c r="AM1107" s="56">
        <v>1102</v>
      </c>
      <c r="AN1107" s="57" t="s">
        <v>1618</v>
      </c>
      <c r="AO1107" s="58">
        <v>0</v>
      </c>
    </row>
    <row r="1108" spans="39:41">
      <c r="AM1108" s="56">
        <v>1103</v>
      </c>
      <c r="AN1108" s="57" t="s">
        <v>1619</v>
      </c>
      <c r="AO1108" s="58">
        <v>0</v>
      </c>
    </row>
    <row r="1109" spans="39:41">
      <c r="AM1109" s="56">
        <v>1104</v>
      </c>
      <c r="AN1109" s="57" t="s">
        <v>1620</v>
      </c>
      <c r="AO1109" s="58" t="s">
        <v>498</v>
      </c>
    </row>
    <row r="1110" spans="39:41">
      <c r="AM1110" s="56">
        <v>1105</v>
      </c>
      <c r="AN1110" s="57" t="s">
        <v>1621</v>
      </c>
      <c r="AO1110" s="58">
        <v>1.84E-4</v>
      </c>
    </row>
    <row r="1111" spans="39:41">
      <c r="AM1111" s="56">
        <v>1106</v>
      </c>
      <c r="AN1111" s="57" t="s">
        <v>1622</v>
      </c>
      <c r="AO1111" s="58">
        <v>3.8400000000000001E-4</v>
      </c>
    </row>
    <row r="1112" spans="39:41">
      <c r="AM1112" s="56">
        <v>1107</v>
      </c>
      <c r="AN1112" s="57" t="s">
        <v>1623</v>
      </c>
      <c r="AO1112" s="58">
        <v>5.4000000000000001E-4</v>
      </c>
    </row>
    <row r="1113" spans="39:41">
      <c r="AM1113" s="56">
        <v>1108</v>
      </c>
      <c r="AN1113" s="57" t="s">
        <v>1624</v>
      </c>
      <c r="AO1113" s="58">
        <v>5.1599999999999997E-4</v>
      </c>
    </row>
    <row r="1114" spans="39:41">
      <c r="AM1114" s="56">
        <v>1109</v>
      </c>
      <c r="AN1114" s="57" t="s">
        <v>1625</v>
      </c>
      <c r="AO1114" s="58">
        <v>4.4099999999999999E-4</v>
      </c>
    </row>
    <row r="1115" spans="39:41">
      <c r="AM1115" s="56">
        <v>1110</v>
      </c>
      <c r="AN1115" s="57" t="s">
        <v>1626</v>
      </c>
      <c r="AO1115" s="58">
        <v>0</v>
      </c>
    </row>
    <row r="1116" spans="39:41">
      <c r="AM1116" s="56">
        <v>1111</v>
      </c>
      <c r="AN1116" s="57" t="s">
        <v>1627</v>
      </c>
      <c r="AO1116" s="58">
        <v>1.8900000000000001E-4</v>
      </c>
    </row>
    <row r="1117" spans="39:41">
      <c r="AM1117" s="56">
        <v>1112</v>
      </c>
      <c r="AN1117" s="57" t="s">
        <v>1628</v>
      </c>
      <c r="AO1117" s="58">
        <v>2.6499999999999999E-4</v>
      </c>
    </row>
    <row r="1118" spans="39:41">
      <c r="AM1118" s="56">
        <v>1113</v>
      </c>
      <c r="AN1118" s="57" t="s">
        <v>1629</v>
      </c>
      <c r="AO1118" s="58">
        <v>3.0299999999999999E-4</v>
      </c>
    </row>
    <row r="1119" spans="39:41">
      <c r="AM1119" s="56">
        <v>1114</v>
      </c>
      <c r="AN1119" s="57" t="s">
        <v>1630</v>
      </c>
      <c r="AO1119" s="58">
        <v>3.4099999999999999E-4</v>
      </c>
    </row>
    <row r="1120" spans="39:41">
      <c r="AM1120" s="56">
        <v>1115</v>
      </c>
      <c r="AN1120" s="57" t="s">
        <v>1631</v>
      </c>
      <c r="AO1120" s="58">
        <v>3.4499999999999998E-4</v>
      </c>
    </row>
    <row r="1121" spans="39:41">
      <c r="AM1121" s="56">
        <v>1116</v>
      </c>
      <c r="AN1121" s="57" t="s">
        <v>1632</v>
      </c>
      <c r="AO1121" s="58">
        <v>2.3900000000000001E-4</v>
      </c>
    </row>
    <row r="1122" spans="39:41">
      <c r="AM1122" s="56">
        <v>1117</v>
      </c>
      <c r="AN1122" s="57" t="s">
        <v>1633</v>
      </c>
      <c r="AO1122" s="58">
        <v>5.2099999999999998E-4</v>
      </c>
    </row>
    <row r="1123" spans="39:41">
      <c r="AM1123" s="56">
        <v>1118</v>
      </c>
      <c r="AN1123" s="57" t="s">
        <v>1634</v>
      </c>
      <c r="AO1123" s="58">
        <v>3.0400000000000002E-4</v>
      </c>
    </row>
    <row r="1124" spans="39:41">
      <c r="AM1124" s="56">
        <v>1119</v>
      </c>
      <c r="AN1124" s="57" t="s">
        <v>1635</v>
      </c>
      <c r="AO1124" s="58">
        <v>5.2499999999999997E-4</v>
      </c>
    </row>
    <row r="1125" spans="39:41">
      <c r="AM1125" s="56">
        <v>1120</v>
      </c>
      <c r="AN1125" s="57" t="s">
        <v>1636</v>
      </c>
      <c r="AO1125" s="58">
        <v>4.3399999999999998E-4</v>
      </c>
    </row>
    <row r="1126" spans="39:41">
      <c r="AM1126" s="56">
        <v>1121</v>
      </c>
      <c r="AN1126" s="57" t="s">
        <v>1637</v>
      </c>
      <c r="AO1126" s="58">
        <v>4.0099999999999999E-4</v>
      </c>
    </row>
    <row r="1127" spans="39:41">
      <c r="AM1127" s="56">
        <v>1122</v>
      </c>
      <c r="AN1127" s="57" t="s">
        <v>1638</v>
      </c>
      <c r="AO1127" s="58">
        <v>4.9200000000000003E-4</v>
      </c>
    </row>
    <row r="1128" spans="39:41">
      <c r="AM1128" s="56">
        <v>1123</v>
      </c>
      <c r="AN1128" s="57" t="s">
        <v>1639</v>
      </c>
      <c r="AO1128" s="58">
        <v>0</v>
      </c>
    </row>
    <row r="1129" spans="39:41">
      <c r="AM1129" s="56">
        <v>1124</v>
      </c>
      <c r="AN1129" s="57" t="s">
        <v>1640</v>
      </c>
      <c r="AO1129" s="58">
        <v>5.0699999999999996E-4</v>
      </c>
    </row>
    <row r="1130" spans="39:41">
      <c r="AM1130" s="56">
        <v>1125</v>
      </c>
      <c r="AN1130" s="57" t="s">
        <v>1641</v>
      </c>
      <c r="AO1130" s="58">
        <v>5.4900000000000001E-4</v>
      </c>
    </row>
    <row r="1131" spans="39:41">
      <c r="AM1131" s="56">
        <v>1126</v>
      </c>
      <c r="AN1131" s="57" t="s">
        <v>1642</v>
      </c>
      <c r="AO1131" s="58">
        <v>4.26E-4</v>
      </c>
    </row>
    <row r="1132" spans="39:41">
      <c r="AM1132" s="56">
        <v>1127</v>
      </c>
      <c r="AN1132" s="57" t="s">
        <v>1643</v>
      </c>
      <c r="AO1132" s="58">
        <v>3.2400000000000001E-4</v>
      </c>
    </row>
    <row r="1133" spans="39:41">
      <c r="AM1133" s="56">
        <v>1128</v>
      </c>
      <c r="AN1133" s="57" t="s">
        <v>1644</v>
      </c>
      <c r="AO1133" s="58">
        <v>3.7800000000000003E-4</v>
      </c>
    </row>
    <row r="1134" spans="39:41">
      <c r="AM1134" s="56">
        <v>1129</v>
      </c>
      <c r="AN1134" s="57" t="s">
        <v>1645</v>
      </c>
      <c r="AO1134" s="58">
        <v>3.8699999999999997E-4</v>
      </c>
    </row>
    <row r="1135" spans="39:41">
      <c r="AM1135" s="56">
        <v>1130</v>
      </c>
      <c r="AN1135" s="57" t="s">
        <v>1646</v>
      </c>
      <c r="AO1135" s="58">
        <v>3.1300000000000002E-4</v>
      </c>
    </row>
    <row r="1136" spans="39:41">
      <c r="AM1136" s="56">
        <v>1131</v>
      </c>
      <c r="AN1136" s="57" t="s">
        <v>1647</v>
      </c>
      <c r="AO1136" s="58">
        <v>3.21E-4</v>
      </c>
    </row>
    <row r="1137" spans="39:41">
      <c r="AM1137" s="56">
        <v>1132</v>
      </c>
      <c r="AN1137" s="57" t="s">
        <v>1648</v>
      </c>
      <c r="AO1137" s="58">
        <v>0</v>
      </c>
    </row>
    <row r="1138" spans="39:41">
      <c r="AM1138" s="56">
        <v>1133</v>
      </c>
      <c r="AN1138" s="57" t="s">
        <v>1649</v>
      </c>
      <c r="AO1138" s="58">
        <v>4.8200000000000001E-4</v>
      </c>
    </row>
    <row r="1139" spans="39:41">
      <c r="AM1139" s="56">
        <v>1134</v>
      </c>
      <c r="AN1139" s="57" t="s">
        <v>1650</v>
      </c>
      <c r="AO1139" s="58">
        <v>4.0499999999999998E-4</v>
      </c>
    </row>
    <row r="1140" spans="39:41">
      <c r="AM1140" s="56">
        <v>1135</v>
      </c>
      <c r="AN1140" s="57" t="s">
        <v>1651</v>
      </c>
      <c r="AO1140" s="58">
        <v>3.9100000000000002E-4</v>
      </c>
    </row>
    <row r="1141" spans="39:41">
      <c r="AM1141" s="56">
        <v>1136</v>
      </c>
      <c r="AN1141" s="57" t="s">
        <v>1652</v>
      </c>
      <c r="AO1141" s="58">
        <v>3.88E-4</v>
      </c>
    </row>
    <row r="1142" spans="39:41">
      <c r="AM1142" s="56">
        <v>1137</v>
      </c>
      <c r="AN1142" s="57" t="s">
        <v>1653</v>
      </c>
      <c r="AO1142" s="58">
        <v>0</v>
      </c>
    </row>
    <row r="1143" spans="39:41">
      <c r="AM1143" s="56">
        <v>1138</v>
      </c>
      <c r="AN1143" s="57" t="s">
        <v>1654</v>
      </c>
      <c r="AO1143" s="58">
        <v>2.3900000000000001E-4</v>
      </c>
    </row>
    <row r="1144" spans="39:41">
      <c r="AM1144" s="56">
        <v>1139</v>
      </c>
      <c r="AN1144" s="57" t="s">
        <v>1655</v>
      </c>
      <c r="AO1144" s="58">
        <v>2.9599999999999998E-4</v>
      </c>
    </row>
    <row r="1145" spans="39:41">
      <c r="AM1145" s="56">
        <v>1140</v>
      </c>
      <c r="AN1145" s="57" t="s">
        <v>1656</v>
      </c>
      <c r="AO1145" s="58">
        <v>3.3100000000000002E-4</v>
      </c>
    </row>
    <row r="1146" spans="39:41">
      <c r="AM1146" s="56">
        <v>1141</v>
      </c>
      <c r="AN1146" s="57" t="s">
        <v>1657</v>
      </c>
      <c r="AO1146" s="58">
        <v>3.3500000000000001E-4</v>
      </c>
    </row>
    <row r="1147" spans="39:41">
      <c r="AM1147" s="56">
        <v>1142</v>
      </c>
      <c r="AN1147" s="57" t="s">
        <v>1658</v>
      </c>
      <c r="AO1147" s="58">
        <v>9.7E-5</v>
      </c>
    </row>
    <row r="1148" spans="39:41">
      <c r="AM1148" s="56">
        <v>1143</v>
      </c>
      <c r="AN1148" s="57" t="s">
        <v>1659</v>
      </c>
      <c r="AO1148" s="58">
        <v>3.1E-4</v>
      </c>
    </row>
    <row r="1149" spans="39:41">
      <c r="AM1149" s="56">
        <v>1144</v>
      </c>
      <c r="AN1149" s="57" t="s">
        <v>1660</v>
      </c>
      <c r="AO1149" s="58">
        <v>4.7800000000000002E-4</v>
      </c>
    </row>
    <row r="1150" spans="39:41">
      <c r="AM1150" s="56">
        <v>1145</v>
      </c>
      <c r="AN1150" s="57" t="s">
        <v>1661</v>
      </c>
      <c r="AO1150" s="58">
        <v>2.0100000000000001E-4</v>
      </c>
    </row>
    <row r="1151" spans="39:41">
      <c r="AM1151" s="56">
        <v>1146</v>
      </c>
      <c r="AN1151" s="57" t="s">
        <v>540</v>
      </c>
      <c r="AO1151" s="58">
        <v>5.8900000000000001E-4</v>
      </c>
    </row>
    <row r="1152" spans="39:41">
      <c r="AM1152" s="56">
        <v>1147</v>
      </c>
      <c r="AN1152" s="57" t="s">
        <v>1662</v>
      </c>
      <c r="AO1152" s="58" t="s">
        <v>498</v>
      </c>
    </row>
    <row r="1153" spans="39:41">
      <c r="AM1153" s="56">
        <v>1148</v>
      </c>
      <c r="AN1153" s="57" t="s">
        <v>1663</v>
      </c>
      <c r="AO1153" s="58">
        <v>7.1599999999999995E-4</v>
      </c>
    </row>
    <row r="1154" spans="39:41">
      <c r="AM1154" s="56">
        <v>1149</v>
      </c>
      <c r="AN1154" s="57" t="s">
        <v>541</v>
      </c>
      <c r="AO1154" s="58">
        <v>3.7800000000000003E-4</v>
      </c>
    </row>
    <row r="1155" spans="39:41">
      <c r="AM1155" s="56">
        <v>1150</v>
      </c>
      <c r="AN1155" s="57" t="s">
        <v>1664</v>
      </c>
      <c r="AO1155" s="58">
        <v>4.15E-4</v>
      </c>
    </row>
    <row r="1156" spans="39:41">
      <c r="AM1156" s="56">
        <v>1151</v>
      </c>
      <c r="AN1156" s="57" t="s">
        <v>1665</v>
      </c>
      <c r="AO1156" s="58">
        <v>3.2200000000000002E-4</v>
      </c>
    </row>
    <row r="1157" spans="39:41">
      <c r="AM1157" s="56">
        <v>1152</v>
      </c>
      <c r="AN1157" s="57" t="s">
        <v>1666</v>
      </c>
      <c r="AO1157" s="58">
        <v>5.3600000000000002E-4</v>
      </c>
    </row>
    <row r="1158" spans="39:41">
      <c r="AM1158" s="56">
        <v>1153</v>
      </c>
      <c r="AN1158" s="57" t="s">
        <v>1667</v>
      </c>
      <c r="AO1158" s="58">
        <v>0</v>
      </c>
    </row>
    <row r="1159" spans="39:41">
      <c r="AM1159" s="56">
        <v>1154</v>
      </c>
      <c r="AN1159" s="57" t="s">
        <v>542</v>
      </c>
      <c r="AO1159" s="58">
        <v>4.0999999999999999E-4</v>
      </c>
    </row>
    <row r="1160" spans="39:41">
      <c r="AM1160" s="56">
        <v>1155</v>
      </c>
      <c r="AN1160" s="57" t="s">
        <v>1668</v>
      </c>
      <c r="AO1160" s="58">
        <v>5.6700000000000001E-4</v>
      </c>
    </row>
    <row r="1161" spans="39:41">
      <c r="AM1161" s="56">
        <v>1156</v>
      </c>
      <c r="AN1161" s="57" t="s">
        <v>1669</v>
      </c>
      <c r="AO1161" s="58">
        <v>5.2400000000000005E-4</v>
      </c>
    </row>
    <row r="1162" spans="39:41">
      <c r="AM1162" s="56">
        <v>1157</v>
      </c>
      <c r="AN1162" s="57" t="s">
        <v>1670</v>
      </c>
      <c r="AO1162" s="58">
        <v>4.9200000000000003E-4</v>
      </c>
    </row>
    <row r="1163" spans="39:41">
      <c r="AM1163" s="56">
        <v>1158</v>
      </c>
      <c r="AN1163" s="57" t="s">
        <v>1671</v>
      </c>
      <c r="AO1163" s="58">
        <v>3.5599999999999998E-4</v>
      </c>
    </row>
    <row r="1164" spans="39:41">
      <c r="AM1164" s="56">
        <v>1159</v>
      </c>
      <c r="AN1164" s="57" t="s">
        <v>1672</v>
      </c>
      <c r="AO1164" s="58">
        <v>0</v>
      </c>
    </row>
    <row r="1165" spans="39:41">
      <c r="AM1165" s="56">
        <v>1160</v>
      </c>
      <c r="AN1165" s="57" t="s">
        <v>1673</v>
      </c>
      <c r="AO1165" s="58">
        <v>4.75E-4</v>
      </c>
    </row>
    <row r="1166" spans="39:41">
      <c r="AM1166" s="56">
        <v>1161</v>
      </c>
      <c r="AN1166" s="57" t="s">
        <v>543</v>
      </c>
      <c r="AO1166" s="58">
        <v>3.8999999999999999E-4</v>
      </c>
    </row>
    <row r="1167" spans="39:41">
      <c r="AM1167" s="56">
        <v>1162</v>
      </c>
      <c r="AN1167" s="57" t="s">
        <v>1674</v>
      </c>
      <c r="AO1167" s="58">
        <v>0</v>
      </c>
    </row>
    <row r="1168" spans="39:41">
      <c r="AM1168" s="56">
        <v>1163</v>
      </c>
      <c r="AN1168" s="57" t="s">
        <v>1675</v>
      </c>
      <c r="AO1168" s="58">
        <v>5.8799999999999998E-4</v>
      </c>
    </row>
    <row r="1169" spans="39:41">
      <c r="AM1169" s="56">
        <v>1164</v>
      </c>
      <c r="AN1169" s="57" t="s">
        <v>1676</v>
      </c>
      <c r="AO1169" s="58">
        <v>3.8000000000000002E-4</v>
      </c>
    </row>
    <row r="1170" spans="39:41">
      <c r="AM1170" s="56">
        <v>1165</v>
      </c>
      <c r="AN1170" s="57" t="s">
        <v>1677</v>
      </c>
      <c r="AO1170" s="58">
        <v>0</v>
      </c>
    </row>
    <row r="1171" spans="39:41">
      <c r="AM1171" s="56">
        <v>1166</v>
      </c>
      <c r="AN1171" s="57" t="s">
        <v>1678</v>
      </c>
      <c r="AO1171" s="58">
        <v>3.2000000000000003E-4</v>
      </c>
    </row>
    <row r="1172" spans="39:41">
      <c r="AM1172" s="56">
        <v>1167</v>
      </c>
      <c r="AN1172" s="57" t="s">
        <v>1679</v>
      </c>
      <c r="AO1172" s="58">
        <v>3.4699999999999998E-4</v>
      </c>
    </row>
    <row r="1173" spans="39:41">
      <c r="AM1173" s="56">
        <v>1168</v>
      </c>
      <c r="AN1173" s="57" t="s">
        <v>1680</v>
      </c>
      <c r="AO1173" s="58">
        <v>0</v>
      </c>
    </row>
    <row r="1174" spans="39:41">
      <c r="AM1174" s="56">
        <v>1169</v>
      </c>
      <c r="AN1174" s="57" t="s">
        <v>1681</v>
      </c>
      <c r="AO1174" s="58">
        <v>2.6400000000000002E-4</v>
      </c>
    </row>
    <row r="1175" spans="39:41">
      <c r="AM1175" s="56">
        <v>1170</v>
      </c>
      <c r="AN1175" s="57" t="s">
        <v>1682</v>
      </c>
      <c r="AO1175" s="58">
        <v>4.1399999999999998E-4</v>
      </c>
    </row>
    <row r="1176" spans="39:41">
      <c r="AM1176" s="56">
        <v>1171</v>
      </c>
      <c r="AN1176" s="57" t="s">
        <v>1683</v>
      </c>
      <c r="AO1176" s="58">
        <v>4.1199999999999999E-4</v>
      </c>
    </row>
    <row r="1177" spans="39:41">
      <c r="AM1177" s="56">
        <v>1172</v>
      </c>
      <c r="AN1177" s="57" t="s">
        <v>1684</v>
      </c>
      <c r="AO1177" s="58">
        <v>5.4000000000000001E-4</v>
      </c>
    </row>
    <row r="1178" spans="39:41">
      <c r="AM1178" s="56">
        <v>1173</v>
      </c>
      <c r="AN1178" s="57" t="s">
        <v>1685</v>
      </c>
      <c r="AO1178" s="58">
        <v>4.64E-4</v>
      </c>
    </row>
    <row r="1179" spans="39:41">
      <c r="AM1179" s="56">
        <v>1174</v>
      </c>
      <c r="AN1179" s="57" t="s">
        <v>1686</v>
      </c>
      <c r="AO1179" s="58">
        <v>3.8499999999999998E-4</v>
      </c>
    </row>
    <row r="1180" spans="39:41">
      <c r="AM1180" s="56">
        <v>1175</v>
      </c>
      <c r="AN1180" s="57" t="s">
        <v>1687</v>
      </c>
      <c r="AO1180" s="58">
        <v>4.15E-4</v>
      </c>
    </row>
    <row r="1181" spans="39:41">
      <c r="AM1181" s="56">
        <v>1176</v>
      </c>
      <c r="AN1181" s="57" t="s">
        <v>1688</v>
      </c>
      <c r="AO1181" s="58">
        <v>4.0999999999999999E-4</v>
      </c>
    </row>
    <row r="1182" spans="39:41">
      <c r="AM1182" s="56">
        <v>1177</v>
      </c>
      <c r="AN1182" s="57" t="s">
        <v>1689</v>
      </c>
      <c r="AO1182" s="58">
        <v>4.8299999999999998E-4</v>
      </c>
    </row>
    <row r="1183" spans="39:41">
      <c r="AM1183" s="56">
        <v>1178</v>
      </c>
      <c r="AN1183" s="57" t="s">
        <v>1690</v>
      </c>
      <c r="AO1183" s="58">
        <v>0</v>
      </c>
    </row>
    <row r="1184" spans="39:41">
      <c r="AM1184" s="56">
        <v>1179</v>
      </c>
      <c r="AN1184" s="57" t="s">
        <v>1691</v>
      </c>
      <c r="AO1184" s="58">
        <v>4.2900000000000002E-4</v>
      </c>
    </row>
    <row r="1185" spans="39:41">
      <c r="AM1185" s="56">
        <v>1180</v>
      </c>
      <c r="AN1185" s="57" t="s">
        <v>1692</v>
      </c>
      <c r="AO1185" s="58">
        <v>3.8999999999999999E-4</v>
      </c>
    </row>
    <row r="1186" spans="39:41">
      <c r="AM1186" s="56">
        <v>1181</v>
      </c>
      <c r="AN1186" s="57" t="s">
        <v>1693</v>
      </c>
      <c r="AO1186" s="58">
        <v>3.6000000000000001E-5</v>
      </c>
    </row>
    <row r="1187" spans="39:41">
      <c r="AM1187" s="56">
        <v>1182</v>
      </c>
      <c r="AN1187" s="57" t="s">
        <v>1694</v>
      </c>
      <c r="AO1187" s="58">
        <v>5.13E-4</v>
      </c>
    </row>
    <row r="1188" spans="39:41">
      <c r="AM1188" s="56">
        <v>1183</v>
      </c>
      <c r="AN1188" s="57" t="s">
        <v>1695</v>
      </c>
      <c r="AO1188" s="58">
        <v>3.1100000000000002E-4</v>
      </c>
    </row>
    <row r="1189" spans="39:41">
      <c r="AM1189" s="56">
        <v>1184</v>
      </c>
      <c r="AN1189" s="57" t="s">
        <v>1696</v>
      </c>
      <c r="AO1189" s="58">
        <v>7.4600000000000003E-4</v>
      </c>
    </row>
    <row r="1190" spans="39:41">
      <c r="AM1190" s="56">
        <v>1185</v>
      </c>
      <c r="AN1190" s="57" t="s">
        <v>1697</v>
      </c>
      <c r="AO1190" s="58">
        <v>4.2999999999999999E-4</v>
      </c>
    </row>
    <row r="1191" spans="39:41">
      <c r="AM1191" s="56">
        <v>1186</v>
      </c>
      <c r="AN1191" s="57" t="s">
        <v>1698</v>
      </c>
      <c r="AO1191" s="58">
        <v>4.9399999999999997E-4</v>
      </c>
    </row>
    <row r="1192" spans="39:41">
      <c r="AM1192" s="56">
        <v>1187</v>
      </c>
      <c r="AN1192" s="57" t="s">
        <v>1699</v>
      </c>
      <c r="AO1192" s="58">
        <v>5.44E-4</v>
      </c>
    </row>
    <row r="1193" spans="39:41">
      <c r="AM1193" s="56">
        <v>1188</v>
      </c>
      <c r="AN1193" s="57" t="s">
        <v>1700</v>
      </c>
      <c r="AO1193" s="58">
        <v>4.9399999999999997E-4</v>
      </c>
    </row>
    <row r="1194" spans="39:41">
      <c r="AM1194" s="56">
        <v>1189</v>
      </c>
      <c r="AN1194" s="57" t="s">
        <v>1701</v>
      </c>
      <c r="AO1194" s="58">
        <v>4.7699999999999999E-4</v>
      </c>
    </row>
    <row r="1195" spans="39:41">
      <c r="AM1195" s="56">
        <v>1190</v>
      </c>
      <c r="AN1195" s="57" t="s">
        <v>1702</v>
      </c>
      <c r="AO1195" s="58">
        <v>4.44E-4</v>
      </c>
    </row>
    <row r="1196" spans="39:41">
      <c r="AM1196" s="56">
        <v>1191</v>
      </c>
      <c r="AN1196" s="57" t="s">
        <v>1703</v>
      </c>
      <c r="AO1196" s="58">
        <v>3.8000000000000002E-4</v>
      </c>
    </row>
    <row r="1197" spans="39:41">
      <c r="AM1197" s="56">
        <v>1192</v>
      </c>
      <c r="AN1197" s="57" t="s">
        <v>1704</v>
      </c>
      <c r="AO1197" s="58">
        <v>4.6700000000000002E-4</v>
      </c>
    </row>
    <row r="1198" spans="39:41">
      <c r="AM1198" s="56">
        <v>1193</v>
      </c>
      <c r="AN1198" s="57" t="s">
        <v>1705</v>
      </c>
      <c r="AO1198" s="58">
        <v>5.9800000000000001E-4</v>
      </c>
    </row>
    <row r="1199" spans="39:41">
      <c r="AM1199" s="56">
        <v>1194</v>
      </c>
      <c r="AN1199" s="57" t="s">
        <v>1706</v>
      </c>
      <c r="AO1199" s="58">
        <v>5.4600000000000004E-4</v>
      </c>
    </row>
    <row r="1200" spans="39:41">
      <c r="AM1200" s="56">
        <v>1195</v>
      </c>
      <c r="AN1200" s="57" t="s">
        <v>1707</v>
      </c>
      <c r="AO1200" s="58">
        <v>6.69E-4</v>
      </c>
    </row>
    <row r="1201" spans="39:41">
      <c r="AM1201" s="56">
        <v>1196</v>
      </c>
      <c r="AN1201" s="57" t="s">
        <v>1708</v>
      </c>
      <c r="AO1201" s="58">
        <v>4.3899999999999999E-4</v>
      </c>
    </row>
    <row r="1202" spans="39:41">
      <c r="AM1202" s="56">
        <v>1197</v>
      </c>
      <c r="AN1202" s="57" t="s">
        <v>1709</v>
      </c>
      <c r="AO1202" s="58">
        <v>2.8600000000000001E-4</v>
      </c>
    </row>
    <row r="1203" spans="39:41">
      <c r="AM1203" s="56">
        <v>1198</v>
      </c>
      <c r="AN1203" s="57" t="s">
        <v>1710</v>
      </c>
      <c r="AO1203" s="58">
        <v>4.66E-4</v>
      </c>
    </row>
    <row r="1204" spans="39:41">
      <c r="AM1204" s="56">
        <v>1199</v>
      </c>
      <c r="AN1204" s="57" t="s">
        <v>1711</v>
      </c>
      <c r="AO1204" s="58">
        <v>5.1500000000000005E-4</v>
      </c>
    </row>
    <row r="1205" spans="39:41">
      <c r="AM1205" s="56">
        <v>1200</v>
      </c>
      <c r="AN1205" s="57" t="s">
        <v>1712</v>
      </c>
      <c r="AO1205" s="58">
        <v>4.84E-4</v>
      </c>
    </row>
    <row r="1206" spans="39:41">
      <c r="AM1206" s="56">
        <v>1201</v>
      </c>
      <c r="AN1206" s="57" t="s">
        <v>1713</v>
      </c>
      <c r="AO1206" s="58">
        <v>3.48E-4</v>
      </c>
    </row>
    <row r="1207" spans="39:41">
      <c r="AM1207" s="56">
        <v>1202</v>
      </c>
      <c r="AN1207" s="57" t="s">
        <v>1714</v>
      </c>
      <c r="AO1207" s="58">
        <v>4.28E-4</v>
      </c>
    </row>
    <row r="1208" spans="39:41">
      <c r="AM1208" s="56">
        <v>1203</v>
      </c>
      <c r="AN1208" s="57" t="s">
        <v>1715</v>
      </c>
      <c r="AO1208" s="58">
        <v>3.9300000000000001E-4</v>
      </c>
    </row>
    <row r="1209" spans="39:41">
      <c r="AM1209" s="56">
        <v>1204</v>
      </c>
      <c r="AN1209" s="57" t="s">
        <v>1716</v>
      </c>
      <c r="AO1209" s="58">
        <v>4.7899999999999999E-4</v>
      </c>
    </row>
    <row r="1210" spans="39:41">
      <c r="AM1210" s="56">
        <v>1205</v>
      </c>
      <c r="AN1210" s="57" t="s">
        <v>1717</v>
      </c>
      <c r="AO1210" s="58">
        <v>5.0100000000000003E-4</v>
      </c>
    </row>
    <row r="1211" spans="39:41">
      <c r="AM1211" s="56">
        <v>1206</v>
      </c>
      <c r="AN1211" s="57" t="s">
        <v>1718</v>
      </c>
      <c r="AO1211" s="58">
        <v>0</v>
      </c>
    </row>
    <row r="1212" spans="39:41">
      <c r="AM1212" s="56">
        <v>1207</v>
      </c>
      <c r="AN1212" s="57" t="s">
        <v>534</v>
      </c>
      <c r="AO1212" s="58">
        <v>2.0599999999999999E-4</v>
      </c>
    </row>
    <row r="1213" spans="39:41">
      <c r="AM1213" s="56">
        <v>1208</v>
      </c>
      <c r="AN1213" s="57" t="s">
        <v>1531</v>
      </c>
      <c r="AO1213" s="58">
        <v>3.4099999999999999E-4</v>
      </c>
    </row>
    <row r="1214" spans="39:41">
      <c r="AM1214" s="56">
        <v>1209</v>
      </c>
      <c r="AN1214" s="57" t="s">
        <v>1719</v>
      </c>
      <c r="AO1214" s="58">
        <v>5.0100000000000003E-4</v>
      </c>
    </row>
    <row r="1215" spans="39:41">
      <c r="AM1215" s="56">
        <v>1210</v>
      </c>
      <c r="AN1215" s="57" t="s">
        <v>1720</v>
      </c>
      <c r="AO1215" s="58">
        <v>6.0400000000000004E-4</v>
      </c>
    </row>
    <row r="1216" spans="39:41">
      <c r="AM1216" s="56">
        <v>1211</v>
      </c>
      <c r="AN1216" s="57" t="s">
        <v>1721</v>
      </c>
      <c r="AO1216" s="58">
        <v>0</v>
      </c>
    </row>
    <row r="1217" spans="39:41">
      <c r="AM1217" s="56">
        <v>1212</v>
      </c>
      <c r="AN1217" s="57" t="s">
        <v>1722</v>
      </c>
      <c r="AO1217" s="58">
        <v>6.0400000000000004E-4</v>
      </c>
    </row>
    <row r="1218" spans="39:41">
      <c r="AM1218" s="56">
        <v>1213</v>
      </c>
      <c r="AN1218" s="57" t="s">
        <v>1723</v>
      </c>
      <c r="AO1218" s="58">
        <v>2.8600000000000001E-4</v>
      </c>
    </row>
    <row r="1219" spans="39:41">
      <c r="AM1219" s="56">
        <v>1214</v>
      </c>
      <c r="AN1219" s="57" t="s">
        <v>1724</v>
      </c>
      <c r="AO1219" s="58">
        <v>3.4000000000000002E-4</v>
      </c>
    </row>
    <row r="1220" spans="39:41">
      <c r="AM1220" s="56">
        <v>1215</v>
      </c>
      <c r="AN1220" s="57" t="s">
        <v>1725</v>
      </c>
      <c r="AO1220" s="58">
        <v>0</v>
      </c>
    </row>
    <row r="1221" spans="39:41">
      <c r="AM1221" s="56">
        <v>1216</v>
      </c>
      <c r="AN1221" s="57" t="s">
        <v>1726</v>
      </c>
      <c r="AO1221" s="58">
        <v>4.4000000000000002E-4</v>
      </c>
    </row>
    <row r="1222" spans="39:41">
      <c r="AM1222" s="56">
        <v>1217</v>
      </c>
      <c r="AN1222" s="57" t="s">
        <v>1727</v>
      </c>
      <c r="AO1222" s="58">
        <v>4.2299999999999998E-4</v>
      </c>
    </row>
    <row r="1223" spans="39:41">
      <c r="AM1223" s="56">
        <v>1218</v>
      </c>
      <c r="AN1223" s="57" t="s">
        <v>1728</v>
      </c>
      <c r="AO1223" s="58">
        <v>3.4099999999999999E-4</v>
      </c>
    </row>
    <row r="1224" spans="39:41">
      <c r="AM1224" s="56">
        <v>1219</v>
      </c>
      <c r="AN1224" s="57" t="s">
        <v>1729</v>
      </c>
      <c r="AO1224" s="58">
        <v>4.8099999999999998E-4</v>
      </c>
    </row>
    <row r="1225" spans="39:41">
      <c r="AM1225" s="56">
        <v>1220</v>
      </c>
      <c r="AN1225" s="57" t="s">
        <v>1730</v>
      </c>
      <c r="AO1225" s="58">
        <v>7.6300000000000001E-4</v>
      </c>
    </row>
    <row r="1226" spans="39:41">
      <c r="AM1226" s="56">
        <v>1221</v>
      </c>
      <c r="AN1226" s="57" t="s">
        <v>1731</v>
      </c>
      <c r="AO1226" s="58">
        <v>0</v>
      </c>
    </row>
    <row r="1227" spans="39:41">
      <c r="AM1227" s="56">
        <v>1222</v>
      </c>
      <c r="AN1227" s="57" t="s">
        <v>1732</v>
      </c>
      <c r="AO1227" s="58">
        <v>0</v>
      </c>
    </row>
    <row r="1228" spans="39:41">
      <c r="AM1228" s="56">
        <v>1223</v>
      </c>
      <c r="AN1228" s="57" t="s">
        <v>1733</v>
      </c>
      <c r="AO1228" s="58">
        <v>0</v>
      </c>
    </row>
    <row r="1229" spans="39:41">
      <c r="AM1229" s="56">
        <v>1224</v>
      </c>
      <c r="AN1229" s="57" t="s">
        <v>1734</v>
      </c>
      <c r="AO1229" s="58">
        <v>0</v>
      </c>
    </row>
    <row r="1230" spans="39:41">
      <c r="AM1230" s="56">
        <v>1225</v>
      </c>
      <c r="AN1230" s="57" t="s">
        <v>1735</v>
      </c>
      <c r="AO1230" s="58">
        <v>0</v>
      </c>
    </row>
    <row r="1231" spans="39:41">
      <c r="AM1231" s="56">
        <v>1226</v>
      </c>
      <c r="AN1231" s="57" t="s">
        <v>1736</v>
      </c>
      <c r="AO1231" s="58">
        <v>0</v>
      </c>
    </row>
    <row r="1232" spans="39:41">
      <c r="AM1232" s="56">
        <v>1227</v>
      </c>
      <c r="AN1232" s="57" t="s">
        <v>1737</v>
      </c>
      <c r="AO1232" s="58">
        <v>4.35E-4</v>
      </c>
    </row>
    <row r="1233" spans="39:41">
      <c r="AM1233" s="56">
        <v>1228</v>
      </c>
      <c r="AN1233" s="57" t="s">
        <v>1738</v>
      </c>
      <c r="AO1233" s="58">
        <v>4.3100000000000001E-4</v>
      </c>
    </row>
    <row r="1234" spans="39:41">
      <c r="AM1234" s="56">
        <v>1229</v>
      </c>
      <c r="AN1234" s="57" t="s">
        <v>1739</v>
      </c>
      <c r="AO1234" s="58">
        <v>4.2900000000000002E-4</v>
      </c>
    </row>
    <row r="1235" spans="39:41">
      <c r="AM1235" s="56">
        <v>1230</v>
      </c>
      <c r="AN1235" s="57" t="s">
        <v>1740</v>
      </c>
      <c r="AO1235" s="58">
        <v>4.95E-4</v>
      </c>
    </row>
    <row r="1236" spans="39:41">
      <c r="AM1236" s="56">
        <v>1231</v>
      </c>
      <c r="AN1236" s="57" t="s">
        <v>1741</v>
      </c>
      <c r="AO1236" s="58">
        <v>0</v>
      </c>
    </row>
    <row r="1237" spans="39:41">
      <c r="AM1237" s="56">
        <v>1232</v>
      </c>
      <c r="AN1237" s="57" t="s">
        <v>1742</v>
      </c>
      <c r="AO1237" s="58">
        <v>4.7199999999999998E-4</v>
      </c>
    </row>
    <row r="1238" spans="39:41">
      <c r="AM1238" s="56">
        <v>1233</v>
      </c>
      <c r="AN1238" s="57" t="s">
        <v>1743</v>
      </c>
      <c r="AO1238" s="58">
        <v>4.17E-4</v>
      </c>
    </row>
    <row r="1239" spans="39:41">
      <c r="AM1239" s="56">
        <v>1234</v>
      </c>
      <c r="AN1239" s="57" t="s">
        <v>1744</v>
      </c>
      <c r="AO1239" s="58">
        <v>4.35E-4</v>
      </c>
    </row>
    <row r="1240" spans="39:41">
      <c r="AM1240" s="56">
        <v>1235</v>
      </c>
      <c r="AN1240" s="57" t="s">
        <v>1745</v>
      </c>
      <c r="AO1240" s="58">
        <v>0</v>
      </c>
    </row>
    <row r="1241" spans="39:41">
      <c r="AM1241" s="56">
        <v>1241</v>
      </c>
      <c r="AN1241" s="57" t="s">
        <v>1746</v>
      </c>
      <c r="AO1241" s="58">
        <v>4.3800000000000002E-4</v>
      </c>
    </row>
    <row r="1242" spans="39:41">
      <c r="AM1242" s="56">
        <v>1242</v>
      </c>
      <c r="AN1242" s="57" t="s">
        <v>1747</v>
      </c>
      <c r="AO1242" s="58">
        <v>4.3800000000000002E-4</v>
      </c>
    </row>
    <row r="1243" spans="39:41">
      <c r="AM1243" s="56">
        <v>1243</v>
      </c>
      <c r="AN1243" s="57" t="s">
        <v>1748</v>
      </c>
      <c r="AO1243" s="58">
        <v>4.3800000000000002E-4</v>
      </c>
    </row>
    <row r="1244" spans="39:41">
      <c r="AM1244" s="56">
        <v>1244</v>
      </c>
      <c r="AN1244" s="57" t="s">
        <v>1749</v>
      </c>
      <c r="AO1244" s="58">
        <v>4.3800000000000002E-4</v>
      </c>
    </row>
    <row r="1245" spans="39:41">
      <c r="AM1245" s="56">
        <v>1245</v>
      </c>
      <c r="AN1245" s="57" t="s">
        <v>1750</v>
      </c>
      <c r="AO1245" s="58">
        <v>4.3800000000000002E-4</v>
      </c>
    </row>
    <row r="1246" spans="39:41">
      <c r="AM1246" s="56">
        <v>1246</v>
      </c>
      <c r="AN1246" s="57" t="s">
        <v>1751</v>
      </c>
      <c r="AO1246" s="58">
        <v>4.3800000000000002E-4</v>
      </c>
    </row>
    <row r="1247" spans="39:41">
      <c r="AM1247" s="56">
        <v>1247</v>
      </c>
      <c r="AN1247" s="57" t="s">
        <v>1752</v>
      </c>
      <c r="AO1247" s="58">
        <v>4.3800000000000002E-4</v>
      </c>
    </row>
    <row r="1248" spans="39:41">
      <c r="AM1248" s="56">
        <v>1248</v>
      </c>
      <c r="AN1248" s="57" t="s">
        <v>1753</v>
      </c>
      <c r="AO1248" s="58">
        <v>4.3800000000000002E-4</v>
      </c>
    </row>
    <row r="1249" spans="39:41">
      <c r="AM1249" s="56">
        <v>1249</v>
      </c>
      <c r="AN1249" s="57" t="s">
        <v>1754</v>
      </c>
      <c r="AO1249" s="58">
        <v>4.3800000000000002E-4</v>
      </c>
    </row>
    <row r="1250" spans="39:41">
      <c r="AM1250" s="56">
        <v>1250</v>
      </c>
      <c r="AN1250" s="57" t="s">
        <v>1755</v>
      </c>
      <c r="AO1250" s="58">
        <v>6.7199999999999996E-4</v>
      </c>
    </row>
    <row r="1251" spans="39:41">
      <c r="AM1251" s="56">
        <v>9999</v>
      </c>
      <c r="AN1251" s="78" t="s">
        <v>1778</v>
      </c>
      <c r="AO1251" s="58">
        <v>4.2900000000000002E-4</v>
      </c>
    </row>
  </sheetData>
  <sheetProtection algorithmName="SHA-512" hashValue="o3SP3D1hA+rNjNiPPSpoc9SIrKHREkbp69c3l2MUE3QdaIpM1YuWVJz3jdz1s8fMmEyaKpqjS0j+FRRo9hTs+Q==" saltValue="b1jzKyBy2gZTGHWSrfUqeA==" spinCount="100000" sheet="1" formatCells="0" formatColumns="0" formatRows="0" insertHyperlinks="0"/>
  <mergeCells count="180">
    <mergeCell ref="AI23:AJ24"/>
    <mergeCell ref="B65:AJ67"/>
    <mergeCell ref="B15:C36"/>
    <mergeCell ref="W15:Z36"/>
    <mergeCell ref="AA15:AC36"/>
    <mergeCell ref="AD33:AH34"/>
    <mergeCell ref="AI33:AJ34"/>
    <mergeCell ref="AD35:AH36"/>
    <mergeCell ref="AI35:AJ36"/>
    <mergeCell ref="S28:V28"/>
    <mergeCell ref="H30:R30"/>
    <mergeCell ref="S30:V30"/>
    <mergeCell ref="H32:R32"/>
    <mergeCell ref="S32:V32"/>
    <mergeCell ref="D35:G35"/>
    <mergeCell ref="H35:L35"/>
    <mergeCell ref="M35:O35"/>
    <mergeCell ref="P35:R35"/>
    <mergeCell ref="S35:V35"/>
    <mergeCell ref="AI31:AJ32"/>
    <mergeCell ref="AI17:AJ18"/>
    <mergeCell ref="AD15:AH16"/>
    <mergeCell ref="AD19:AH20"/>
    <mergeCell ref="AD27:AH28"/>
    <mergeCell ref="AI19:AJ20"/>
    <mergeCell ref="D50:AJ50"/>
    <mergeCell ref="D44:G45"/>
    <mergeCell ref="H57:P57"/>
    <mergeCell ref="Q57:AD57"/>
    <mergeCell ref="D59:AJ60"/>
    <mergeCell ref="K62:AJ62"/>
    <mergeCell ref="B63:E64"/>
    <mergeCell ref="F63:H64"/>
    <mergeCell ref="I63:J64"/>
    <mergeCell ref="K63:S63"/>
    <mergeCell ref="T63:V63"/>
    <mergeCell ref="D58:AJ58"/>
    <mergeCell ref="K64:O64"/>
    <mergeCell ref="R64:S64"/>
    <mergeCell ref="W64:X64"/>
    <mergeCell ref="AB64:AC64"/>
    <mergeCell ref="AG64:AH64"/>
    <mergeCell ref="M37:O39"/>
    <mergeCell ref="P37:R39"/>
    <mergeCell ref="S37:V39"/>
    <mergeCell ref="W37:Z45"/>
    <mergeCell ref="AA37:AC45"/>
    <mergeCell ref="M40:O41"/>
    <mergeCell ref="P40:R41"/>
    <mergeCell ref="S40:V41"/>
    <mergeCell ref="AD42:AH43"/>
    <mergeCell ref="M42:O43"/>
    <mergeCell ref="P42:R43"/>
    <mergeCell ref="S42:V43"/>
    <mergeCell ref="AI42:AJ43"/>
    <mergeCell ref="M44:O45"/>
    <mergeCell ref="P44:R45"/>
    <mergeCell ref="AI37:AJ39"/>
    <mergeCell ref="AI40:AJ41"/>
    <mergeCell ref="AD31:AH32"/>
    <mergeCell ref="H36:R36"/>
    <mergeCell ref="S36:V36"/>
    <mergeCell ref="H12:O13"/>
    <mergeCell ref="P12:V13"/>
    <mergeCell ref="W12:AC13"/>
    <mergeCell ref="M21:O22"/>
    <mergeCell ref="AI29:AJ30"/>
    <mergeCell ref="AI21:AJ22"/>
    <mergeCell ref="S23:V24"/>
    <mergeCell ref="AD25:AH26"/>
    <mergeCell ref="P23:R24"/>
    <mergeCell ref="S15:V16"/>
    <mergeCell ref="H21:L22"/>
    <mergeCell ref="S25:V26"/>
    <mergeCell ref="AD12:AJ13"/>
    <mergeCell ref="AD14:AJ14"/>
    <mergeCell ref="AI15:AJ16"/>
    <mergeCell ref="AD17:AH18"/>
    <mergeCell ref="AI25:AJ26"/>
    <mergeCell ref="AI27:AJ28"/>
    <mergeCell ref="S29:V29"/>
    <mergeCell ref="B8:F8"/>
    <mergeCell ref="B9:C9"/>
    <mergeCell ref="D9:E9"/>
    <mergeCell ref="G9:H9"/>
    <mergeCell ref="P19:R20"/>
    <mergeCell ref="J9:K9"/>
    <mergeCell ref="N9:O9"/>
    <mergeCell ref="M15:O16"/>
    <mergeCell ref="P15:R16"/>
    <mergeCell ref="H14:O14"/>
    <mergeCell ref="P14:V14"/>
    <mergeCell ref="P9:Q9"/>
    <mergeCell ref="S11:T11"/>
    <mergeCell ref="H17:L18"/>
    <mergeCell ref="M17:O18"/>
    <mergeCell ref="P17:R18"/>
    <mergeCell ref="S17:V18"/>
    <mergeCell ref="H15:L16"/>
    <mergeCell ref="S19:V20"/>
    <mergeCell ref="S9:T9"/>
    <mergeCell ref="V9:W9"/>
    <mergeCell ref="B10:F10"/>
    <mergeCell ref="B11:C11"/>
    <mergeCell ref="D11:E11"/>
    <mergeCell ref="G11:H11"/>
    <mergeCell ref="J11:K11"/>
    <mergeCell ref="N11:O11"/>
    <mergeCell ref="P11:Q11"/>
    <mergeCell ref="V11:W11"/>
    <mergeCell ref="P21:R22"/>
    <mergeCell ref="S21:V22"/>
    <mergeCell ref="D25:G26"/>
    <mergeCell ref="H25:L26"/>
    <mergeCell ref="M25:O26"/>
    <mergeCell ref="P25:R26"/>
    <mergeCell ref="W14:AC14"/>
    <mergeCell ref="F30:G30"/>
    <mergeCell ref="F31:G31"/>
    <mergeCell ref="H31:L31"/>
    <mergeCell ref="P31:R31"/>
    <mergeCell ref="S31:V31"/>
    <mergeCell ref="D27:E32"/>
    <mergeCell ref="F27:G27"/>
    <mergeCell ref="H27:L27"/>
    <mergeCell ref="P27:R27"/>
    <mergeCell ref="S27:V27"/>
    <mergeCell ref="F28:G28"/>
    <mergeCell ref="F29:G29"/>
    <mergeCell ref="H29:L29"/>
    <mergeCell ref="P29:R29"/>
    <mergeCell ref="H28:R28"/>
    <mergeCell ref="H37:L39"/>
    <mergeCell ref="AD40:AH41"/>
    <mergeCell ref="AD37:AH39"/>
    <mergeCell ref="H42:L43"/>
    <mergeCell ref="H40:L41"/>
    <mergeCell ref="Q56:AD56"/>
    <mergeCell ref="B46:AC47"/>
    <mergeCell ref="AD46:AH47"/>
    <mergeCell ref="AI46:AJ47"/>
    <mergeCell ref="H44:L45"/>
    <mergeCell ref="S44:V45"/>
    <mergeCell ref="AD44:AH45"/>
    <mergeCell ref="AI44:AJ45"/>
    <mergeCell ref="H54:P54"/>
    <mergeCell ref="Q54:AD54"/>
    <mergeCell ref="H55:P55"/>
    <mergeCell ref="Q55:AD55"/>
    <mergeCell ref="H56:P56"/>
    <mergeCell ref="D40:G41"/>
    <mergeCell ref="D51:AJ53"/>
    <mergeCell ref="B37:C45"/>
    <mergeCell ref="D37:G39"/>
    <mergeCell ref="D42:G43"/>
    <mergeCell ref="D49:AJ49"/>
    <mergeCell ref="D33:G34"/>
    <mergeCell ref="H33:L34"/>
    <mergeCell ref="M33:O34"/>
    <mergeCell ref="P33:R34"/>
    <mergeCell ref="S33:V34"/>
    <mergeCell ref="D36:G36"/>
    <mergeCell ref="AM1:AO2"/>
    <mergeCell ref="AM3:AM4"/>
    <mergeCell ref="AN3:AN4"/>
    <mergeCell ref="AO3:AO4"/>
    <mergeCell ref="F32:G32"/>
    <mergeCell ref="B12:G14"/>
    <mergeCell ref="AD29:AH30"/>
    <mergeCell ref="AD21:AH22"/>
    <mergeCell ref="AD23:AH24"/>
    <mergeCell ref="D15:G16"/>
    <mergeCell ref="D19:G20"/>
    <mergeCell ref="D17:G18"/>
    <mergeCell ref="D21:G22"/>
    <mergeCell ref="H19:L20"/>
    <mergeCell ref="M19:O20"/>
    <mergeCell ref="D23:G24"/>
    <mergeCell ref="H23:L24"/>
    <mergeCell ref="M23:O24"/>
  </mergeCells>
  <phoneticPr fontId="34"/>
  <dataValidations count="1">
    <dataValidation type="list" allowBlank="1" showInputMessage="1" showErrorMessage="1" sqref="D36:G36" xr:uid="{DEE7FD17-5D7D-4E58-937C-3FC30EA9B53E}">
      <formula1>$AQ$2:$AQ$5</formula1>
    </dataValidation>
  </dataValidations>
  <printOptions horizontalCentered="1" verticalCentered="1"/>
  <pageMargins left="0.70866141732283472" right="0.70866141732283472" top="0.74803149606299213" bottom="0.74803149606299213" header="0.31496062992125984" footer="0.31496062992125984"/>
  <pageSetup paperSize="9" scale="92" orientation="portrait" blackAndWhite="1"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99FF99"/>
  </sheetPr>
  <dimension ref="A5:CD142"/>
  <sheetViews>
    <sheetView showGridLines="0" view="pageBreakPreview" zoomScale="115" zoomScaleNormal="100" zoomScaleSheetLayoutView="115" workbookViewId="0">
      <pane xSplit="1" ySplit="4" topLeftCell="B5" activePane="bottomRight" state="frozen"/>
      <selection activeCell="AS26" sqref="AS26"/>
      <selection pane="topRight" activeCell="AS26" sqref="AS26"/>
      <selection pane="bottomLeft" activeCell="AS26" sqref="AS26"/>
      <selection pane="bottomRight" activeCell="B5" sqref="B5"/>
    </sheetView>
  </sheetViews>
  <sheetFormatPr defaultColWidth="2.5" defaultRowHeight="13.5"/>
  <cols>
    <col min="1" max="41" width="2.5" style="1" customWidth="1"/>
    <col min="42" max="16384" width="2.5" style="1"/>
  </cols>
  <sheetData>
    <row r="5" spans="2:36" ht="13.5" customHeight="1">
      <c r="B5" s="1" t="s">
        <v>219</v>
      </c>
    </row>
    <row r="6" spans="2:36" ht="13.5" customHeight="1">
      <c r="N6" s="435" t="s">
        <v>214</v>
      </c>
      <c r="O6" s="435"/>
      <c r="P6" s="435"/>
      <c r="Q6" s="435"/>
      <c r="R6" s="435"/>
      <c r="S6" s="435"/>
      <c r="T6" s="435"/>
      <c r="U6" s="435"/>
      <c r="V6" s="435"/>
      <c r="W6" s="435"/>
      <c r="X6" s="435"/>
    </row>
    <row r="7" spans="2:36" ht="13.5" customHeight="1"/>
    <row r="8" spans="2:36" ht="13.5" customHeight="1">
      <c r="B8" s="313" t="s">
        <v>223</v>
      </c>
      <c r="C8" s="313"/>
      <c r="D8" s="313"/>
      <c r="E8" s="313"/>
      <c r="F8" s="313"/>
      <c r="G8" s="11"/>
      <c r="H8" s="11"/>
      <c r="I8" s="11"/>
      <c r="J8" s="11"/>
      <c r="K8" s="11"/>
      <c r="L8" s="11"/>
      <c r="M8" s="11"/>
      <c r="N8" s="11"/>
      <c r="O8" s="12"/>
      <c r="P8" s="11"/>
      <c r="Q8" s="11"/>
      <c r="R8" s="11"/>
      <c r="S8" s="11"/>
      <c r="T8" s="11"/>
      <c r="U8" s="11"/>
      <c r="V8" s="11"/>
      <c r="W8" s="11"/>
      <c r="X8" s="11"/>
      <c r="Z8" s="11"/>
      <c r="AA8" s="11"/>
      <c r="AB8" s="11"/>
    </row>
    <row r="9" spans="2:36" s="11" customFormat="1" ht="13.5" customHeight="1">
      <c r="B9" s="306"/>
      <c r="C9" s="306"/>
      <c r="D9" s="572">
        <f>IF(計画提出書!N47="","",計画提出書!N47)</f>
        <v>2024</v>
      </c>
      <c r="E9" s="572"/>
      <c r="F9" s="12" t="s">
        <v>4</v>
      </c>
      <c r="G9" s="572">
        <f>IF(計画提出書!S47="","",計画提出書!S47)</f>
        <v>4</v>
      </c>
      <c r="H9" s="572"/>
      <c r="I9" s="12" t="s">
        <v>5</v>
      </c>
      <c r="J9" s="572">
        <f>IF(計画提出書!V47="","",計画提出書!V47)</f>
        <v>1</v>
      </c>
      <c r="K9" s="572"/>
      <c r="L9" s="12" t="s">
        <v>6</v>
      </c>
      <c r="M9" s="12" t="s">
        <v>39</v>
      </c>
      <c r="N9" s="306"/>
      <c r="O9" s="306"/>
      <c r="P9" s="572">
        <f>IF(計画提出書!AA47="","",計画提出書!AA47)</f>
        <v>2027</v>
      </c>
      <c r="Q9" s="572"/>
      <c r="R9" s="12" t="s">
        <v>4</v>
      </c>
      <c r="S9" s="572">
        <f>IF(計画提出書!AD47="","",計画提出書!AD47)</f>
        <v>3</v>
      </c>
      <c r="T9" s="572"/>
      <c r="U9" s="12" t="s">
        <v>5</v>
      </c>
      <c r="V9" s="572">
        <f>IF(計画提出書!AG47="","",計画提出書!AG47)</f>
        <v>31</v>
      </c>
      <c r="W9" s="572"/>
      <c r="X9" s="12" t="s">
        <v>6</v>
      </c>
    </row>
    <row r="10" spans="2:36" s="11" customFormat="1" ht="13.5" customHeight="1"/>
    <row r="11" spans="2:36" s="11" customFormat="1" ht="13.5" customHeight="1">
      <c r="B11" s="313" t="s">
        <v>467</v>
      </c>
      <c r="C11" s="313"/>
      <c r="D11" s="313"/>
      <c r="E11" s="313"/>
      <c r="F11" s="313"/>
      <c r="G11" s="313"/>
      <c r="H11" s="313"/>
      <c r="I11" s="313"/>
      <c r="J11" s="313"/>
      <c r="K11" s="313"/>
      <c r="L11" s="313"/>
      <c r="M11" s="313"/>
      <c r="N11" s="313"/>
      <c r="O11" s="313"/>
      <c r="P11" s="313"/>
      <c r="Q11" s="313"/>
      <c r="R11" s="313"/>
    </row>
    <row r="12" spans="2:36" ht="13.5" customHeight="1">
      <c r="B12" s="313"/>
      <c r="C12" s="313"/>
      <c r="D12" s="313"/>
      <c r="E12" s="313"/>
      <c r="F12" s="313"/>
      <c r="G12" s="313"/>
      <c r="H12" s="313"/>
      <c r="I12" s="313"/>
      <c r="J12" s="313"/>
      <c r="K12" s="313"/>
      <c r="L12" s="313"/>
      <c r="M12" s="313"/>
      <c r="N12" s="313"/>
      <c r="O12" s="313"/>
      <c r="P12" s="313"/>
      <c r="Q12" s="313"/>
      <c r="R12" s="313"/>
      <c r="S12" s="12"/>
      <c r="T12" s="12"/>
      <c r="U12" s="12"/>
      <c r="V12" s="11"/>
      <c r="W12" s="11"/>
      <c r="X12" s="11"/>
      <c r="Y12" s="11"/>
      <c r="Z12" s="11"/>
      <c r="AA12" s="11"/>
      <c r="AB12" s="11"/>
    </row>
    <row r="13" spans="2:36" ht="13.5" customHeight="1">
      <c r="B13" s="313" t="s">
        <v>224</v>
      </c>
      <c r="C13" s="313"/>
      <c r="D13" s="313"/>
      <c r="E13" s="313"/>
      <c r="F13" s="313"/>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36" ht="13.5" customHeight="1" thickBot="1">
      <c r="B14" s="462"/>
      <c r="C14" s="462"/>
      <c r="D14" s="627">
        <f>IF(計画提出書!N47="","",計画提出書!N47+1)</f>
        <v>2025</v>
      </c>
      <c r="E14" s="627"/>
      <c r="F14" s="22" t="s">
        <v>4</v>
      </c>
      <c r="G14" s="627">
        <f>IF(計画提出書!N47="","",4)</f>
        <v>4</v>
      </c>
      <c r="H14" s="627"/>
      <c r="I14" s="22" t="s">
        <v>5</v>
      </c>
      <c r="J14" s="627">
        <f>IF(計画提出書!N47="","",1)</f>
        <v>1</v>
      </c>
      <c r="K14" s="627"/>
      <c r="L14" s="22" t="s">
        <v>6</v>
      </c>
      <c r="M14" s="22" t="s">
        <v>39</v>
      </c>
      <c r="N14" s="462"/>
      <c r="O14" s="462"/>
      <c r="P14" s="627">
        <f>IF(計画提出書!N47="","",計画提出書!N47+2)</f>
        <v>2026</v>
      </c>
      <c r="Q14" s="627"/>
      <c r="R14" s="22" t="s">
        <v>4</v>
      </c>
      <c r="S14" s="627">
        <f>IF(計画提出書!N47="","",3)</f>
        <v>3</v>
      </c>
      <c r="T14" s="627"/>
      <c r="U14" s="22" t="s">
        <v>5</v>
      </c>
      <c r="V14" s="627">
        <f>IF(計画提出書!N47="","",31)</f>
        <v>31</v>
      </c>
      <c r="W14" s="627"/>
      <c r="X14" s="22" t="s">
        <v>6</v>
      </c>
      <c r="Y14" s="13"/>
      <c r="Z14" s="13"/>
      <c r="AA14" s="13"/>
      <c r="AB14" s="13"/>
      <c r="AC14" s="11"/>
      <c r="AD14" s="11"/>
      <c r="AE14" s="11"/>
      <c r="AF14" s="11"/>
      <c r="AG14" s="11"/>
      <c r="AH14" s="11"/>
      <c r="AI14" s="11"/>
    </row>
    <row r="15" spans="2:36" ht="13.5" customHeight="1">
      <c r="B15" s="722" t="s">
        <v>236</v>
      </c>
      <c r="C15" s="723"/>
      <c r="D15" s="723"/>
      <c r="E15" s="723"/>
      <c r="F15" s="723"/>
      <c r="G15" s="724"/>
      <c r="H15" s="775" t="str">
        <f>IF(D14="","",D14&amp;"年度の使用量")</f>
        <v>2025年度の使用量</v>
      </c>
      <c r="I15" s="776"/>
      <c r="J15" s="932"/>
      <c r="K15" s="932"/>
      <c r="L15" s="932"/>
      <c r="M15" s="932"/>
      <c r="N15" s="933"/>
      <c r="O15" s="954" t="s">
        <v>67</v>
      </c>
      <c r="P15" s="954"/>
      <c r="Q15" s="954"/>
      <c r="R15" s="954"/>
      <c r="S15" s="954"/>
      <c r="T15" s="954"/>
      <c r="U15" s="954"/>
      <c r="V15" s="954"/>
      <c r="W15" s="954"/>
      <c r="X15" s="954"/>
      <c r="Y15" s="954"/>
      <c r="Z15" s="955"/>
      <c r="AA15" s="955"/>
      <c r="AB15" s="955"/>
      <c r="AC15" s="716" t="s">
        <v>234</v>
      </c>
      <c r="AD15" s="717"/>
      <c r="AE15" s="940"/>
      <c r="AF15" s="940"/>
      <c r="AG15" s="940"/>
      <c r="AH15" s="940"/>
      <c r="AI15" s="940"/>
      <c r="AJ15" s="941"/>
    </row>
    <row r="16" spans="2:36" ht="13.5" customHeight="1">
      <c r="B16" s="725"/>
      <c r="C16" s="726"/>
      <c r="D16" s="726"/>
      <c r="E16" s="726"/>
      <c r="F16" s="726"/>
      <c r="G16" s="727"/>
      <c r="H16" s="934"/>
      <c r="I16" s="935"/>
      <c r="J16" s="935"/>
      <c r="K16" s="935"/>
      <c r="L16" s="935"/>
      <c r="M16" s="935"/>
      <c r="N16" s="936"/>
      <c r="O16" s="917" t="s">
        <v>69</v>
      </c>
      <c r="P16" s="917"/>
      <c r="Q16" s="917"/>
      <c r="R16" s="917"/>
      <c r="S16" s="918"/>
      <c r="T16" s="918"/>
      <c r="U16" s="917" t="s">
        <v>68</v>
      </c>
      <c r="V16" s="917"/>
      <c r="W16" s="917"/>
      <c r="X16" s="917"/>
      <c r="Y16" s="917"/>
      <c r="Z16" s="917"/>
      <c r="AA16" s="917"/>
      <c r="AB16" s="917"/>
      <c r="AC16" s="942"/>
      <c r="AD16" s="943"/>
      <c r="AE16" s="943"/>
      <c r="AF16" s="943"/>
      <c r="AG16" s="943"/>
      <c r="AH16" s="943"/>
      <c r="AI16" s="943"/>
      <c r="AJ16" s="944"/>
    </row>
    <row r="17" spans="2:36" ht="13.5" customHeight="1" thickBot="1">
      <c r="B17" s="728"/>
      <c r="C17" s="729"/>
      <c r="D17" s="729"/>
      <c r="E17" s="729"/>
      <c r="F17" s="729"/>
      <c r="G17" s="730"/>
      <c r="H17" s="937" t="s">
        <v>406</v>
      </c>
      <c r="I17" s="938"/>
      <c r="J17" s="938"/>
      <c r="K17" s="938"/>
      <c r="L17" s="938"/>
      <c r="M17" s="938"/>
      <c r="N17" s="939"/>
      <c r="O17" s="770" t="s">
        <v>407</v>
      </c>
      <c r="P17" s="771"/>
      <c r="Q17" s="771"/>
      <c r="R17" s="771"/>
      <c r="S17" s="771"/>
      <c r="T17" s="771"/>
      <c r="U17" s="770" t="s">
        <v>408</v>
      </c>
      <c r="V17" s="771"/>
      <c r="W17" s="771"/>
      <c r="X17" s="771"/>
      <c r="Y17" s="771"/>
      <c r="Z17" s="771"/>
      <c r="AA17" s="771"/>
      <c r="AB17" s="958"/>
      <c r="AC17" s="858" t="s">
        <v>409</v>
      </c>
      <c r="AD17" s="767"/>
      <c r="AE17" s="945"/>
      <c r="AF17" s="945"/>
      <c r="AG17" s="945"/>
      <c r="AH17" s="945"/>
      <c r="AI17" s="945"/>
      <c r="AJ17" s="946"/>
    </row>
    <row r="18" spans="2:36" ht="13.5" customHeight="1">
      <c r="B18" s="451" t="s">
        <v>1767</v>
      </c>
      <c r="C18" s="452"/>
      <c r="D18" s="563" t="s">
        <v>57</v>
      </c>
      <c r="E18" s="564"/>
      <c r="F18" s="564"/>
      <c r="G18" s="927"/>
      <c r="H18" s="704" t="str">
        <f>IF('（別紙１）原油換算シート【2年目報告用】'!H15="","",'（別紙１）原油換算シート【2年目報告用】'!H15)</f>
        <v/>
      </c>
      <c r="I18" s="705"/>
      <c r="J18" s="705"/>
      <c r="K18" s="973"/>
      <c r="L18" s="894" t="s">
        <v>228</v>
      </c>
      <c r="M18" s="895"/>
      <c r="N18" s="895"/>
      <c r="O18" s="956">
        <f>'（別紙２）二酸化炭素排出量計算シート【計画用】'!O18</f>
        <v>36.5</v>
      </c>
      <c r="P18" s="957"/>
      <c r="Q18" s="957"/>
      <c r="R18" s="922" t="s">
        <v>230</v>
      </c>
      <c r="S18" s="881"/>
      <c r="T18" s="923"/>
      <c r="U18" s="951">
        <f>'（別紙２）二酸化炭素排出量計算シート【計画用】'!U18</f>
        <v>1.8700000000000001E-2</v>
      </c>
      <c r="V18" s="952"/>
      <c r="W18" s="952"/>
      <c r="X18" s="953"/>
      <c r="Y18" s="974" t="s">
        <v>468</v>
      </c>
      <c r="Z18" s="975"/>
      <c r="AA18" s="975"/>
      <c r="AB18" s="976"/>
      <c r="AC18" s="875" t="str">
        <f>IF(H18="","",H18*O18*U18*44/12)</f>
        <v/>
      </c>
      <c r="AD18" s="876"/>
      <c r="AE18" s="876"/>
      <c r="AF18" s="876"/>
      <c r="AG18" s="947"/>
      <c r="AH18" s="889" t="s">
        <v>463</v>
      </c>
      <c r="AI18" s="890"/>
      <c r="AJ18" s="903"/>
    </row>
    <row r="19" spans="2:36" ht="13.5" customHeight="1">
      <c r="B19" s="453"/>
      <c r="C19" s="454"/>
      <c r="D19" s="565"/>
      <c r="E19" s="566"/>
      <c r="F19" s="566"/>
      <c r="G19" s="928"/>
      <c r="H19" s="654"/>
      <c r="I19" s="655"/>
      <c r="J19" s="655"/>
      <c r="K19" s="656"/>
      <c r="L19" s="897"/>
      <c r="M19" s="898"/>
      <c r="N19" s="898"/>
      <c r="O19" s="909"/>
      <c r="P19" s="910"/>
      <c r="Q19" s="910"/>
      <c r="R19" s="861"/>
      <c r="S19" s="673"/>
      <c r="T19" s="862"/>
      <c r="U19" s="863" t="s">
        <v>411</v>
      </c>
      <c r="V19" s="864"/>
      <c r="W19" s="864"/>
      <c r="X19" s="865"/>
      <c r="Y19" s="672"/>
      <c r="Z19" s="673"/>
      <c r="AA19" s="673"/>
      <c r="AB19" s="674"/>
      <c r="AC19" s="948"/>
      <c r="AD19" s="949"/>
      <c r="AE19" s="949"/>
      <c r="AF19" s="949"/>
      <c r="AG19" s="950"/>
      <c r="AH19" s="872"/>
      <c r="AI19" s="873"/>
      <c r="AJ19" s="874"/>
    </row>
    <row r="20" spans="2:36" ht="13.5" customHeight="1">
      <c r="B20" s="453"/>
      <c r="C20" s="454"/>
      <c r="D20" s="576" t="s">
        <v>58</v>
      </c>
      <c r="E20" s="577"/>
      <c r="F20" s="577"/>
      <c r="G20" s="970"/>
      <c r="H20" s="654" t="str">
        <f>IF('（別紙１）原油換算シート【2年目報告用】'!H17="","",'（別紙１）原油換算シート【2年目報告用】'!H17)</f>
        <v/>
      </c>
      <c r="I20" s="655"/>
      <c r="J20" s="655"/>
      <c r="K20" s="656"/>
      <c r="L20" s="657" t="s">
        <v>228</v>
      </c>
      <c r="M20" s="658"/>
      <c r="N20" s="658"/>
      <c r="O20" s="956">
        <f>'（別紙２）二酸化炭素排出量計算シート【計画用】'!O20</f>
        <v>38.9</v>
      </c>
      <c r="P20" s="957"/>
      <c r="Q20" s="957"/>
      <c r="R20" s="861" t="s">
        <v>230</v>
      </c>
      <c r="S20" s="673"/>
      <c r="T20" s="862"/>
      <c r="U20" s="924">
        <f>'（別紙２）二酸化炭素排出量計算シート【計画用】'!U20</f>
        <v>1.9300000000000001E-2</v>
      </c>
      <c r="V20" s="925"/>
      <c r="W20" s="925"/>
      <c r="X20" s="926"/>
      <c r="Y20" s="672" t="s">
        <v>468</v>
      </c>
      <c r="Z20" s="673"/>
      <c r="AA20" s="673"/>
      <c r="AB20" s="674"/>
      <c r="AC20" s="687" t="str">
        <f>IF(H20="","",H20*O20*U20*44/12)</f>
        <v/>
      </c>
      <c r="AD20" s="688"/>
      <c r="AE20" s="688"/>
      <c r="AF20" s="688"/>
      <c r="AG20" s="860"/>
      <c r="AH20" s="782" t="s">
        <v>463</v>
      </c>
      <c r="AI20" s="783"/>
      <c r="AJ20" s="784"/>
    </row>
    <row r="21" spans="2:36" ht="13.5" customHeight="1">
      <c r="B21" s="453"/>
      <c r="C21" s="454"/>
      <c r="D21" s="576"/>
      <c r="E21" s="577"/>
      <c r="F21" s="577"/>
      <c r="G21" s="970"/>
      <c r="H21" s="654"/>
      <c r="I21" s="655"/>
      <c r="J21" s="655"/>
      <c r="K21" s="656"/>
      <c r="L21" s="657"/>
      <c r="M21" s="658"/>
      <c r="N21" s="658"/>
      <c r="O21" s="909"/>
      <c r="P21" s="910"/>
      <c r="Q21" s="910"/>
      <c r="R21" s="861"/>
      <c r="S21" s="673"/>
      <c r="T21" s="862"/>
      <c r="U21" s="863" t="s">
        <v>411</v>
      </c>
      <c r="V21" s="864"/>
      <c r="W21" s="864"/>
      <c r="X21" s="865"/>
      <c r="Y21" s="672"/>
      <c r="Z21" s="673"/>
      <c r="AA21" s="673"/>
      <c r="AB21" s="674"/>
      <c r="AC21" s="687"/>
      <c r="AD21" s="688"/>
      <c r="AE21" s="688"/>
      <c r="AF21" s="688"/>
      <c r="AG21" s="860"/>
      <c r="AH21" s="872"/>
      <c r="AI21" s="873"/>
      <c r="AJ21" s="874"/>
    </row>
    <row r="22" spans="2:36" ht="13.5" customHeight="1">
      <c r="B22" s="453"/>
      <c r="C22" s="454"/>
      <c r="D22" s="576" t="s">
        <v>59</v>
      </c>
      <c r="E22" s="577"/>
      <c r="F22" s="577"/>
      <c r="G22" s="970"/>
      <c r="H22" s="654" t="str">
        <f>IF('（別紙１）原油換算シート【2年目報告用】'!H19="","",'（別紙１）原油換算シート【2年目報告用】'!H19)</f>
        <v/>
      </c>
      <c r="I22" s="655"/>
      <c r="J22" s="655"/>
      <c r="K22" s="656"/>
      <c r="L22" s="657" t="s">
        <v>228</v>
      </c>
      <c r="M22" s="658"/>
      <c r="N22" s="658"/>
      <c r="O22" s="956">
        <f>'（別紙２）二酸化炭素排出量計算シート【計画用】'!O22</f>
        <v>41.8</v>
      </c>
      <c r="P22" s="957"/>
      <c r="Q22" s="957"/>
      <c r="R22" s="861" t="s">
        <v>230</v>
      </c>
      <c r="S22" s="673"/>
      <c r="T22" s="862"/>
      <c r="U22" s="924">
        <f>'（別紙２）二酸化炭素排出量計算シート【計画用】'!U22</f>
        <v>2.0199999999999999E-2</v>
      </c>
      <c r="V22" s="925"/>
      <c r="W22" s="925"/>
      <c r="X22" s="926"/>
      <c r="Y22" s="672" t="s">
        <v>468</v>
      </c>
      <c r="Z22" s="673"/>
      <c r="AA22" s="673"/>
      <c r="AB22" s="674"/>
      <c r="AC22" s="687" t="str">
        <f>IF(H22="","",H22*O22*U22*44/12)</f>
        <v/>
      </c>
      <c r="AD22" s="688"/>
      <c r="AE22" s="688"/>
      <c r="AF22" s="688"/>
      <c r="AG22" s="860"/>
      <c r="AH22" s="782" t="s">
        <v>463</v>
      </c>
      <c r="AI22" s="783"/>
      <c r="AJ22" s="784"/>
    </row>
    <row r="23" spans="2:36" ht="13.5" customHeight="1">
      <c r="B23" s="453"/>
      <c r="C23" s="454"/>
      <c r="D23" s="576"/>
      <c r="E23" s="577"/>
      <c r="F23" s="577"/>
      <c r="G23" s="970"/>
      <c r="H23" s="654"/>
      <c r="I23" s="655"/>
      <c r="J23" s="655"/>
      <c r="K23" s="656"/>
      <c r="L23" s="657"/>
      <c r="M23" s="658"/>
      <c r="N23" s="658"/>
      <c r="O23" s="909"/>
      <c r="P23" s="910"/>
      <c r="Q23" s="910"/>
      <c r="R23" s="861"/>
      <c r="S23" s="673"/>
      <c r="T23" s="862"/>
      <c r="U23" s="863" t="s">
        <v>411</v>
      </c>
      <c r="V23" s="864"/>
      <c r="W23" s="864"/>
      <c r="X23" s="865"/>
      <c r="Y23" s="672"/>
      <c r="Z23" s="673"/>
      <c r="AA23" s="673"/>
      <c r="AB23" s="674"/>
      <c r="AC23" s="687"/>
      <c r="AD23" s="688"/>
      <c r="AE23" s="688"/>
      <c r="AF23" s="688"/>
      <c r="AG23" s="860"/>
      <c r="AH23" s="872"/>
      <c r="AI23" s="873"/>
      <c r="AJ23" s="874"/>
    </row>
    <row r="24" spans="2:36" ht="13.5" customHeight="1">
      <c r="B24" s="453"/>
      <c r="C24" s="454"/>
      <c r="D24" s="576" t="s">
        <v>60</v>
      </c>
      <c r="E24" s="577"/>
      <c r="F24" s="577"/>
      <c r="G24" s="970"/>
      <c r="H24" s="654" t="str">
        <f>IF('（別紙１）原油換算シート【2年目報告用】'!H21="","",'（別紙１）原油換算シート【2年目報告用】'!H21)</f>
        <v/>
      </c>
      <c r="I24" s="655"/>
      <c r="J24" s="655"/>
      <c r="K24" s="656"/>
      <c r="L24" s="657" t="s">
        <v>228</v>
      </c>
      <c r="M24" s="658"/>
      <c r="N24" s="658"/>
      <c r="O24" s="956">
        <f>'（別紙２）二酸化炭素排出量計算シート【計画用】'!O24</f>
        <v>41.8</v>
      </c>
      <c r="P24" s="957"/>
      <c r="Q24" s="957"/>
      <c r="R24" s="861" t="s">
        <v>230</v>
      </c>
      <c r="S24" s="673"/>
      <c r="T24" s="862"/>
      <c r="U24" s="924">
        <f>'（別紙２）二酸化炭素排出量計算シート【計画用】'!U24</f>
        <v>2.0199999999999999E-2</v>
      </c>
      <c r="V24" s="925"/>
      <c r="W24" s="925"/>
      <c r="X24" s="926"/>
      <c r="Y24" s="672" t="s">
        <v>468</v>
      </c>
      <c r="Z24" s="673"/>
      <c r="AA24" s="673"/>
      <c r="AB24" s="674"/>
      <c r="AC24" s="687" t="str">
        <f>IF(H24="","",H24*O24*U24*44/12)</f>
        <v/>
      </c>
      <c r="AD24" s="688"/>
      <c r="AE24" s="688"/>
      <c r="AF24" s="688"/>
      <c r="AG24" s="860"/>
      <c r="AH24" s="782" t="s">
        <v>463</v>
      </c>
      <c r="AI24" s="783"/>
      <c r="AJ24" s="784"/>
    </row>
    <row r="25" spans="2:36" ht="13.5" customHeight="1">
      <c r="B25" s="453"/>
      <c r="C25" s="454"/>
      <c r="D25" s="576"/>
      <c r="E25" s="577"/>
      <c r="F25" s="577"/>
      <c r="G25" s="970"/>
      <c r="H25" s="654"/>
      <c r="I25" s="655"/>
      <c r="J25" s="655"/>
      <c r="K25" s="656"/>
      <c r="L25" s="657"/>
      <c r="M25" s="658"/>
      <c r="N25" s="658"/>
      <c r="O25" s="909"/>
      <c r="P25" s="910"/>
      <c r="Q25" s="910"/>
      <c r="R25" s="861"/>
      <c r="S25" s="673"/>
      <c r="T25" s="862"/>
      <c r="U25" s="863" t="s">
        <v>411</v>
      </c>
      <c r="V25" s="864"/>
      <c r="W25" s="864"/>
      <c r="X25" s="865"/>
      <c r="Y25" s="672"/>
      <c r="Z25" s="673"/>
      <c r="AA25" s="673"/>
      <c r="AB25" s="674"/>
      <c r="AC25" s="687"/>
      <c r="AD25" s="688"/>
      <c r="AE25" s="688"/>
      <c r="AF25" s="688"/>
      <c r="AG25" s="860"/>
      <c r="AH25" s="872"/>
      <c r="AI25" s="873"/>
      <c r="AJ25" s="874"/>
    </row>
    <row r="26" spans="2:36" ht="13.5" customHeight="1">
      <c r="B26" s="453"/>
      <c r="C26" s="454"/>
      <c r="D26" s="570" t="s">
        <v>380</v>
      </c>
      <c r="E26" s="571"/>
      <c r="F26" s="571"/>
      <c r="G26" s="908"/>
      <c r="H26" s="654" t="str">
        <f>IF('（別紙１）原油換算シート【2年目報告用】'!H23="","",'（別紙１）原油換算シート【2年目報告用】'!H23)</f>
        <v/>
      </c>
      <c r="I26" s="655"/>
      <c r="J26" s="655"/>
      <c r="K26" s="656"/>
      <c r="L26" s="657" t="s">
        <v>229</v>
      </c>
      <c r="M26" s="658"/>
      <c r="N26" s="658"/>
      <c r="O26" s="956">
        <f>'（別紙２）二酸化炭素排出量計算シート【計画用】'!O26</f>
        <v>50.1</v>
      </c>
      <c r="P26" s="957"/>
      <c r="Q26" s="957"/>
      <c r="R26" s="861" t="s">
        <v>231</v>
      </c>
      <c r="S26" s="673"/>
      <c r="T26" s="862"/>
      <c r="U26" s="924">
        <f>'（別紙２）二酸化炭素排出量計算シート【計画用】'!U26</f>
        <v>1.6299999999999999E-2</v>
      </c>
      <c r="V26" s="925"/>
      <c r="W26" s="925"/>
      <c r="X26" s="926"/>
      <c r="Y26" s="672" t="s">
        <v>468</v>
      </c>
      <c r="Z26" s="673"/>
      <c r="AA26" s="673"/>
      <c r="AB26" s="674"/>
      <c r="AC26" s="687" t="str">
        <f>IF(H26="","",H26*O26*U26*44/12)</f>
        <v/>
      </c>
      <c r="AD26" s="688"/>
      <c r="AE26" s="688"/>
      <c r="AF26" s="688"/>
      <c r="AG26" s="860"/>
      <c r="AH26" s="782" t="s">
        <v>463</v>
      </c>
      <c r="AI26" s="783"/>
      <c r="AJ26" s="784"/>
    </row>
    <row r="27" spans="2:36" ht="13.5" customHeight="1">
      <c r="B27" s="453"/>
      <c r="C27" s="454"/>
      <c r="D27" s="570"/>
      <c r="E27" s="571"/>
      <c r="F27" s="571"/>
      <c r="G27" s="908"/>
      <c r="H27" s="654"/>
      <c r="I27" s="655"/>
      <c r="J27" s="655"/>
      <c r="K27" s="656"/>
      <c r="L27" s="657"/>
      <c r="M27" s="658"/>
      <c r="N27" s="658"/>
      <c r="O27" s="909"/>
      <c r="P27" s="910"/>
      <c r="Q27" s="910"/>
      <c r="R27" s="861"/>
      <c r="S27" s="673"/>
      <c r="T27" s="862"/>
      <c r="U27" s="863" t="s">
        <v>411</v>
      </c>
      <c r="V27" s="864"/>
      <c r="W27" s="864"/>
      <c r="X27" s="865"/>
      <c r="Y27" s="672"/>
      <c r="Z27" s="673"/>
      <c r="AA27" s="673"/>
      <c r="AB27" s="674"/>
      <c r="AC27" s="687"/>
      <c r="AD27" s="688"/>
      <c r="AE27" s="688"/>
      <c r="AF27" s="688"/>
      <c r="AG27" s="860"/>
      <c r="AH27" s="872"/>
      <c r="AI27" s="873"/>
      <c r="AJ27" s="874"/>
    </row>
    <row r="28" spans="2:36" ht="13.5" customHeight="1">
      <c r="B28" s="453"/>
      <c r="C28" s="454"/>
      <c r="D28" s="568" t="s">
        <v>385</v>
      </c>
      <c r="E28" s="569"/>
      <c r="F28" s="569"/>
      <c r="G28" s="929"/>
      <c r="H28" s="654" t="str">
        <f>IF('（別紙１）原油換算シート【2年目報告用】'!H25="","",'（別紙１）原油換算シート【2年目報告用】'!H25)</f>
        <v/>
      </c>
      <c r="I28" s="655"/>
      <c r="J28" s="655"/>
      <c r="K28" s="656"/>
      <c r="L28" s="657" t="s">
        <v>344</v>
      </c>
      <c r="M28" s="658"/>
      <c r="N28" s="658"/>
      <c r="O28" s="866" t="s">
        <v>1780</v>
      </c>
      <c r="P28" s="867"/>
      <c r="Q28" s="867"/>
      <c r="R28" s="867"/>
      <c r="S28" s="867"/>
      <c r="T28" s="868"/>
      <c r="U28" s="904">
        <f>'（別紙２）二酸化炭素排出量計算シート【計画用】'!U28</f>
        <v>2.29</v>
      </c>
      <c r="V28" s="904"/>
      <c r="W28" s="904"/>
      <c r="X28" s="905"/>
      <c r="Y28" s="672" t="s">
        <v>1781</v>
      </c>
      <c r="Z28" s="673"/>
      <c r="AA28" s="673"/>
      <c r="AB28" s="674"/>
      <c r="AC28" s="687" t="str">
        <f>IF(H28="","",H28*U28)</f>
        <v/>
      </c>
      <c r="AD28" s="688"/>
      <c r="AE28" s="688"/>
      <c r="AF28" s="688"/>
      <c r="AG28" s="860"/>
      <c r="AH28" s="782" t="s">
        <v>463</v>
      </c>
      <c r="AI28" s="783"/>
      <c r="AJ28" s="784"/>
    </row>
    <row r="29" spans="2:36" ht="13.5" customHeight="1">
      <c r="B29" s="453"/>
      <c r="C29" s="454"/>
      <c r="D29" s="568"/>
      <c r="E29" s="569"/>
      <c r="F29" s="569"/>
      <c r="G29" s="929"/>
      <c r="H29" s="654"/>
      <c r="I29" s="655"/>
      <c r="J29" s="655"/>
      <c r="K29" s="656"/>
      <c r="L29" s="657"/>
      <c r="M29" s="658"/>
      <c r="N29" s="658"/>
      <c r="O29" s="869"/>
      <c r="P29" s="870"/>
      <c r="Q29" s="870"/>
      <c r="R29" s="870"/>
      <c r="S29" s="870"/>
      <c r="T29" s="871"/>
      <c r="U29" s="904"/>
      <c r="V29" s="904"/>
      <c r="W29" s="904"/>
      <c r="X29" s="905"/>
      <c r="Y29" s="672"/>
      <c r="Z29" s="673"/>
      <c r="AA29" s="673"/>
      <c r="AB29" s="674"/>
      <c r="AC29" s="687"/>
      <c r="AD29" s="688"/>
      <c r="AE29" s="688"/>
      <c r="AF29" s="688"/>
      <c r="AG29" s="860"/>
      <c r="AH29" s="872"/>
      <c r="AI29" s="873"/>
      <c r="AJ29" s="874"/>
    </row>
    <row r="30" spans="2:36" ht="13.5" customHeight="1">
      <c r="B30" s="453"/>
      <c r="C30" s="454"/>
      <c r="D30" s="962" t="s">
        <v>503</v>
      </c>
      <c r="E30" s="963"/>
      <c r="F30" s="968" t="s">
        <v>504</v>
      </c>
      <c r="G30" s="969"/>
      <c r="H30" s="654" t="str">
        <f>IF('（別紙１）原油換算シート【2年目報告用】'!H27="","",'（別紙１）原油換算シート【2年目報告用】'!H27)</f>
        <v/>
      </c>
      <c r="I30" s="655"/>
      <c r="J30" s="655"/>
      <c r="K30" s="656"/>
      <c r="L30" s="657" t="s">
        <v>363</v>
      </c>
      <c r="M30" s="658"/>
      <c r="N30" s="658"/>
      <c r="O30" s="866" t="s">
        <v>1780</v>
      </c>
      <c r="P30" s="867"/>
      <c r="Q30" s="867"/>
      <c r="R30" s="867"/>
      <c r="S30" s="867"/>
      <c r="T30" s="868"/>
      <c r="U30" s="904">
        <f>IF('（別紙１）原油換算シート【2年目報告用】'!S28="","",'（別紙１）原油換算シート【2年目報告用】'!S28)</f>
        <v>0.54100000000000004</v>
      </c>
      <c r="V30" s="904"/>
      <c r="W30" s="904"/>
      <c r="X30" s="905"/>
      <c r="Y30" s="877" t="s">
        <v>469</v>
      </c>
      <c r="Z30" s="878"/>
      <c r="AA30" s="878"/>
      <c r="AB30" s="879"/>
      <c r="AC30" s="687" t="str">
        <f>IF(H30="","",H30*U30)</f>
        <v/>
      </c>
      <c r="AD30" s="688"/>
      <c r="AE30" s="688"/>
      <c r="AF30" s="688"/>
      <c r="AG30" s="860"/>
      <c r="AH30" s="782" t="s">
        <v>453</v>
      </c>
      <c r="AI30" s="783"/>
      <c r="AJ30" s="784"/>
    </row>
    <row r="31" spans="2:36" ht="13.5" customHeight="1">
      <c r="B31" s="453"/>
      <c r="C31" s="454"/>
      <c r="D31" s="964"/>
      <c r="E31" s="965"/>
      <c r="F31" s="930">
        <f>IF('（別紙１）原油換算シート【2年目報告用】'!F28="","",'（別紙１）原油換算シート【2年目報告用】'!F28)</f>
        <v>618</v>
      </c>
      <c r="G31" s="931"/>
      <c r="H31" s="654"/>
      <c r="I31" s="655"/>
      <c r="J31" s="655"/>
      <c r="K31" s="656"/>
      <c r="L31" s="657"/>
      <c r="M31" s="658"/>
      <c r="N31" s="658"/>
      <c r="O31" s="869"/>
      <c r="P31" s="870"/>
      <c r="Q31" s="870"/>
      <c r="R31" s="870"/>
      <c r="S31" s="870"/>
      <c r="T31" s="871"/>
      <c r="U31" s="904"/>
      <c r="V31" s="904"/>
      <c r="W31" s="904"/>
      <c r="X31" s="905"/>
      <c r="Y31" s="880"/>
      <c r="Z31" s="881"/>
      <c r="AA31" s="881"/>
      <c r="AB31" s="882"/>
      <c r="AC31" s="687"/>
      <c r="AD31" s="688"/>
      <c r="AE31" s="688"/>
      <c r="AF31" s="688"/>
      <c r="AG31" s="860"/>
      <c r="AH31" s="872"/>
      <c r="AI31" s="873"/>
      <c r="AJ31" s="874"/>
    </row>
    <row r="32" spans="2:36" ht="13.5" customHeight="1">
      <c r="B32" s="453"/>
      <c r="C32" s="454"/>
      <c r="D32" s="964"/>
      <c r="E32" s="965"/>
      <c r="F32" s="968" t="s">
        <v>504</v>
      </c>
      <c r="G32" s="969"/>
      <c r="H32" s="654" t="str">
        <f>IF('（別紙１）原油換算シート【2年目報告用】'!H29="","",'（別紙１）原油換算シート【2年目報告用】'!H29)</f>
        <v/>
      </c>
      <c r="I32" s="655"/>
      <c r="J32" s="655"/>
      <c r="K32" s="656"/>
      <c r="L32" s="657" t="s">
        <v>363</v>
      </c>
      <c r="M32" s="658"/>
      <c r="N32" s="658"/>
      <c r="O32" s="866" t="s">
        <v>1780</v>
      </c>
      <c r="P32" s="867"/>
      <c r="Q32" s="867"/>
      <c r="R32" s="867"/>
      <c r="S32" s="867"/>
      <c r="T32" s="868"/>
      <c r="U32" s="904">
        <f>IF('（別紙１）原油換算シート【2年目報告用】'!S30="","",'（別紙１）原油換算シート【2年目報告用】'!S30)</f>
        <v>0.47399999999999998</v>
      </c>
      <c r="V32" s="904"/>
      <c r="W32" s="904"/>
      <c r="X32" s="905"/>
      <c r="Y32" s="877" t="s">
        <v>469</v>
      </c>
      <c r="Z32" s="878"/>
      <c r="AA32" s="878"/>
      <c r="AB32" s="879"/>
      <c r="AC32" s="687" t="str">
        <f>IF(H32="","",H32*U32)</f>
        <v/>
      </c>
      <c r="AD32" s="688"/>
      <c r="AE32" s="688"/>
      <c r="AF32" s="688"/>
      <c r="AG32" s="860"/>
      <c r="AH32" s="782" t="s">
        <v>453</v>
      </c>
      <c r="AI32" s="783"/>
      <c r="AJ32" s="784"/>
    </row>
    <row r="33" spans="2:36" ht="13.5" customHeight="1">
      <c r="B33" s="453"/>
      <c r="C33" s="454"/>
      <c r="D33" s="964"/>
      <c r="E33" s="965"/>
      <c r="F33" s="930">
        <f>IF('（別紙１）原油換算シート【2年目報告用】'!F30="","",'（別紙１）原油換算シート【2年目報告用】'!F30)</f>
        <v>128</v>
      </c>
      <c r="G33" s="931"/>
      <c r="H33" s="654"/>
      <c r="I33" s="655"/>
      <c r="J33" s="655"/>
      <c r="K33" s="656"/>
      <c r="L33" s="657"/>
      <c r="M33" s="658"/>
      <c r="N33" s="658"/>
      <c r="O33" s="869"/>
      <c r="P33" s="870"/>
      <c r="Q33" s="870"/>
      <c r="R33" s="870"/>
      <c r="S33" s="870"/>
      <c r="T33" s="871"/>
      <c r="U33" s="904"/>
      <c r="V33" s="904"/>
      <c r="W33" s="904"/>
      <c r="X33" s="905"/>
      <c r="Y33" s="880"/>
      <c r="Z33" s="881"/>
      <c r="AA33" s="881"/>
      <c r="AB33" s="882"/>
      <c r="AC33" s="687"/>
      <c r="AD33" s="688"/>
      <c r="AE33" s="688"/>
      <c r="AF33" s="688"/>
      <c r="AG33" s="860"/>
      <c r="AH33" s="872"/>
      <c r="AI33" s="873"/>
      <c r="AJ33" s="874"/>
    </row>
    <row r="34" spans="2:36" ht="13.5" customHeight="1">
      <c r="B34" s="453"/>
      <c r="C34" s="454"/>
      <c r="D34" s="964"/>
      <c r="E34" s="965"/>
      <c r="F34" s="968" t="s">
        <v>504</v>
      </c>
      <c r="G34" s="969"/>
      <c r="H34" s="654" t="str">
        <f>IF('（別紙１）原油換算シート【2年目報告用】'!H31="","",'（別紙１）原油換算シート【2年目報告用】'!H31)</f>
        <v/>
      </c>
      <c r="I34" s="655"/>
      <c r="J34" s="655"/>
      <c r="K34" s="656"/>
      <c r="L34" s="657" t="s">
        <v>363</v>
      </c>
      <c r="M34" s="658"/>
      <c r="N34" s="658"/>
      <c r="O34" s="866" t="s">
        <v>1780</v>
      </c>
      <c r="P34" s="867"/>
      <c r="Q34" s="867"/>
      <c r="R34" s="867"/>
      <c r="S34" s="867"/>
      <c r="T34" s="868"/>
      <c r="U34" s="904">
        <f>IF('（別紙１）原油換算シート【2年目報告用】'!S32="","",'（別紙１）原油換算シート【2年目報告用】'!S32)</f>
        <v>0.438</v>
      </c>
      <c r="V34" s="904"/>
      <c r="W34" s="904"/>
      <c r="X34" s="905"/>
      <c r="Y34" s="877" t="s">
        <v>469</v>
      </c>
      <c r="Z34" s="878"/>
      <c r="AA34" s="878"/>
      <c r="AB34" s="879"/>
      <c r="AC34" s="687" t="str">
        <f>IF(H34="","",H34*U34)</f>
        <v/>
      </c>
      <c r="AD34" s="688"/>
      <c r="AE34" s="688"/>
      <c r="AF34" s="688"/>
      <c r="AG34" s="860"/>
      <c r="AH34" s="782" t="s">
        <v>453</v>
      </c>
      <c r="AI34" s="783"/>
      <c r="AJ34" s="784"/>
    </row>
    <row r="35" spans="2:36" ht="13.5" customHeight="1">
      <c r="B35" s="453"/>
      <c r="C35" s="454"/>
      <c r="D35" s="966"/>
      <c r="E35" s="967"/>
      <c r="F35" s="930">
        <f>IF('（別紙１）原油換算シート【2年目報告用】'!F32="","",'（別紙１）原油換算シート【2年目報告用】'!F32)</f>
        <v>1241</v>
      </c>
      <c r="G35" s="931"/>
      <c r="H35" s="654"/>
      <c r="I35" s="655"/>
      <c r="J35" s="655"/>
      <c r="K35" s="656"/>
      <c r="L35" s="657"/>
      <c r="M35" s="658"/>
      <c r="N35" s="658"/>
      <c r="O35" s="869"/>
      <c r="P35" s="870"/>
      <c r="Q35" s="870"/>
      <c r="R35" s="870"/>
      <c r="S35" s="870"/>
      <c r="T35" s="871"/>
      <c r="U35" s="904"/>
      <c r="V35" s="904"/>
      <c r="W35" s="904"/>
      <c r="X35" s="905"/>
      <c r="Y35" s="880"/>
      <c r="Z35" s="881"/>
      <c r="AA35" s="881"/>
      <c r="AB35" s="882"/>
      <c r="AC35" s="687"/>
      <c r="AD35" s="688"/>
      <c r="AE35" s="688"/>
      <c r="AF35" s="688"/>
      <c r="AG35" s="860"/>
      <c r="AH35" s="872"/>
      <c r="AI35" s="873"/>
      <c r="AJ35" s="874"/>
    </row>
    <row r="36" spans="2:36" s="49" customFormat="1" ht="13.5" customHeight="1">
      <c r="B36" s="453"/>
      <c r="C36" s="454"/>
      <c r="D36" s="606" t="s">
        <v>506</v>
      </c>
      <c r="E36" s="607"/>
      <c r="F36" s="607"/>
      <c r="G36" s="608"/>
      <c r="H36" s="654" t="str">
        <f>IF('（別紙１）原油換算シート【2年目報告用】'!H33="","",'（別紙１）原油換算シート【2年目報告用】'!H33)</f>
        <v/>
      </c>
      <c r="I36" s="655"/>
      <c r="J36" s="655"/>
      <c r="K36" s="656"/>
      <c r="L36" s="657" t="s">
        <v>363</v>
      </c>
      <c r="M36" s="658"/>
      <c r="N36" s="658"/>
      <c r="O36" s="866" t="s">
        <v>1780</v>
      </c>
      <c r="P36" s="867"/>
      <c r="Q36" s="867"/>
      <c r="R36" s="867"/>
      <c r="S36" s="867"/>
      <c r="T36" s="868"/>
      <c r="U36" s="904">
        <v>0</v>
      </c>
      <c r="V36" s="904"/>
      <c r="W36" s="904"/>
      <c r="X36" s="905"/>
      <c r="Y36" s="877" t="s">
        <v>469</v>
      </c>
      <c r="Z36" s="878"/>
      <c r="AA36" s="878"/>
      <c r="AB36" s="879"/>
      <c r="AC36" s="687" t="str">
        <f>IF(H36="","",H36*U36)</f>
        <v/>
      </c>
      <c r="AD36" s="688"/>
      <c r="AE36" s="688"/>
      <c r="AF36" s="688"/>
      <c r="AG36" s="860"/>
      <c r="AH36" s="782" t="s">
        <v>453</v>
      </c>
      <c r="AI36" s="783"/>
      <c r="AJ36" s="784"/>
    </row>
    <row r="37" spans="2:36" s="49" customFormat="1" ht="13.5" customHeight="1">
      <c r="B37" s="453"/>
      <c r="C37" s="454"/>
      <c r="D37" s="609"/>
      <c r="E37" s="610"/>
      <c r="F37" s="610"/>
      <c r="G37" s="611"/>
      <c r="H37" s="654"/>
      <c r="I37" s="655"/>
      <c r="J37" s="655"/>
      <c r="K37" s="656"/>
      <c r="L37" s="657"/>
      <c r="M37" s="658"/>
      <c r="N37" s="658"/>
      <c r="O37" s="869"/>
      <c r="P37" s="870"/>
      <c r="Q37" s="870"/>
      <c r="R37" s="870"/>
      <c r="S37" s="870"/>
      <c r="T37" s="871"/>
      <c r="U37" s="917"/>
      <c r="V37" s="917"/>
      <c r="W37" s="917"/>
      <c r="X37" s="918"/>
      <c r="Y37" s="880"/>
      <c r="Z37" s="881"/>
      <c r="AA37" s="881"/>
      <c r="AB37" s="882"/>
      <c r="AC37" s="687"/>
      <c r="AD37" s="688"/>
      <c r="AE37" s="688"/>
      <c r="AF37" s="688"/>
      <c r="AG37" s="860"/>
      <c r="AH37" s="872"/>
      <c r="AI37" s="873"/>
      <c r="AJ37" s="874"/>
    </row>
    <row r="38" spans="2:36" s="49" customFormat="1" ht="13.5" customHeight="1">
      <c r="B38" s="453"/>
      <c r="C38" s="454"/>
      <c r="D38" s="598" t="s">
        <v>403</v>
      </c>
      <c r="E38" s="599"/>
      <c r="F38" s="599"/>
      <c r="G38" s="600"/>
      <c r="H38" s="654" t="str">
        <f>IF('（別紙１）原油換算シート【2年目報告用】'!H35="","",'（別紙１）原油換算シート【2年目報告用】'!H35)</f>
        <v/>
      </c>
      <c r="I38" s="655"/>
      <c r="J38" s="655"/>
      <c r="K38" s="656"/>
      <c r="L38" s="657" t="s">
        <v>365</v>
      </c>
      <c r="M38" s="658"/>
      <c r="N38" s="658"/>
      <c r="O38" s="866" t="s">
        <v>1780</v>
      </c>
      <c r="P38" s="867"/>
      <c r="Q38" s="867"/>
      <c r="R38" s="867"/>
      <c r="S38" s="867"/>
      <c r="T38" s="868"/>
      <c r="U38" s="904">
        <f>IF('（別紙１）原油換算シート【2年目報告用】'!S36="","",'（別紙１）原油換算シート【2年目報告用】'!S36)</f>
        <v>5.3199999999999997E-2</v>
      </c>
      <c r="V38" s="904"/>
      <c r="W38" s="904"/>
      <c r="X38" s="905"/>
      <c r="Y38" s="877" t="s">
        <v>468</v>
      </c>
      <c r="Z38" s="878"/>
      <c r="AA38" s="878"/>
      <c r="AB38" s="906"/>
      <c r="AC38" s="687" t="str">
        <f>IF(H38="","",H38*U38)</f>
        <v/>
      </c>
      <c r="AD38" s="688"/>
      <c r="AE38" s="688"/>
      <c r="AF38" s="688"/>
      <c r="AG38" s="860"/>
      <c r="AH38" s="782" t="s">
        <v>453</v>
      </c>
      <c r="AI38" s="783"/>
      <c r="AJ38" s="784"/>
    </row>
    <row r="39" spans="2:36" s="49" customFormat="1" ht="13.5" customHeight="1">
      <c r="B39" s="453"/>
      <c r="C39" s="454"/>
      <c r="D39" s="919" t="str">
        <f>IF('（別紙１）原油換算シート【2年目報告用】'!D36="","",'（別紙１）原油換算シート【2年目報告用】'!D36)</f>
        <v>（代替値）</v>
      </c>
      <c r="E39" s="920"/>
      <c r="F39" s="920"/>
      <c r="G39" s="921"/>
      <c r="H39" s="654"/>
      <c r="I39" s="655"/>
      <c r="J39" s="655"/>
      <c r="K39" s="656"/>
      <c r="L39" s="657"/>
      <c r="M39" s="658"/>
      <c r="N39" s="658"/>
      <c r="O39" s="869"/>
      <c r="P39" s="870"/>
      <c r="Q39" s="870"/>
      <c r="R39" s="870"/>
      <c r="S39" s="870"/>
      <c r="T39" s="871"/>
      <c r="U39" s="904"/>
      <c r="V39" s="904"/>
      <c r="W39" s="904"/>
      <c r="X39" s="905"/>
      <c r="Y39" s="880"/>
      <c r="Z39" s="881"/>
      <c r="AA39" s="881"/>
      <c r="AB39" s="907"/>
      <c r="AC39" s="687"/>
      <c r="AD39" s="688"/>
      <c r="AE39" s="688"/>
      <c r="AF39" s="688"/>
      <c r="AG39" s="860"/>
      <c r="AH39" s="872"/>
      <c r="AI39" s="873"/>
      <c r="AJ39" s="874"/>
    </row>
    <row r="40" spans="2:36" ht="13.5" customHeight="1">
      <c r="B40" s="453"/>
      <c r="C40" s="454"/>
      <c r="D40" s="675" t="s">
        <v>65</v>
      </c>
      <c r="E40" s="676"/>
      <c r="F40" s="676"/>
      <c r="G40" s="676"/>
      <c r="H40" s="676"/>
      <c r="I40" s="676"/>
      <c r="J40" s="676"/>
      <c r="K40" s="676"/>
      <c r="L40" s="676"/>
      <c r="M40" s="676"/>
      <c r="N40" s="676"/>
      <c r="O40" s="676"/>
      <c r="P40" s="676"/>
      <c r="Q40" s="676"/>
      <c r="R40" s="676"/>
      <c r="S40" s="676"/>
      <c r="T40" s="676"/>
      <c r="U40" s="676"/>
      <c r="V40" s="676"/>
      <c r="W40" s="676"/>
      <c r="X40" s="676"/>
      <c r="Y40" s="676"/>
      <c r="Z40" s="676"/>
      <c r="AA40" s="676"/>
      <c r="AB40" s="676"/>
      <c r="AC40" s="883" t="str">
        <f>IF(SUM(AC18:AG39)=0,"",ROUND(SUM(AC18:AG39),-INT(LOG(ABS(SUM(AC18:AG39))))-1+3))</f>
        <v/>
      </c>
      <c r="AD40" s="884"/>
      <c r="AE40" s="884"/>
      <c r="AF40" s="884"/>
      <c r="AG40" s="885"/>
      <c r="AH40" s="751" t="s">
        <v>462</v>
      </c>
      <c r="AI40" s="752"/>
      <c r="AJ40" s="753"/>
    </row>
    <row r="41" spans="2:36" ht="13.5" customHeight="1" thickBot="1">
      <c r="B41" s="453"/>
      <c r="C41" s="454"/>
      <c r="D41" s="677"/>
      <c r="E41" s="678"/>
      <c r="F41" s="678"/>
      <c r="G41" s="678"/>
      <c r="H41" s="678"/>
      <c r="I41" s="678"/>
      <c r="J41" s="678"/>
      <c r="K41" s="678"/>
      <c r="L41" s="678"/>
      <c r="M41" s="678"/>
      <c r="N41" s="678"/>
      <c r="O41" s="678"/>
      <c r="P41" s="678"/>
      <c r="Q41" s="678"/>
      <c r="R41" s="678"/>
      <c r="S41" s="678"/>
      <c r="T41" s="678"/>
      <c r="U41" s="678"/>
      <c r="V41" s="678"/>
      <c r="W41" s="678"/>
      <c r="X41" s="678"/>
      <c r="Y41" s="678"/>
      <c r="Z41" s="678"/>
      <c r="AA41" s="678"/>
      <c r="AB41" s="678"/>
      <c r="AC41" s="886"/>
      <c r="AD41" s="887"/>
      <c r="AE41" s="887"/>
      <c r="AF41" s="887"/>
      <c r="AG41" s="888"/>
      <c r="AH41" s="754"/>
      <c r="AI41" s="755"/>
      <c r="AJ41" s="756"/>
    </row>
    <row r="42" spans="2:36" ht="13.5" customHeight="1">
      <c r="B42" s="531" t="s">
        <v>63</v>
      </c>
      <c r="C42" s="532"/>
      <c r="D42" s="545" t="s">
        <v>235</v>
      </c>
      <c r="E42" s="545"/>
      <c r="F42" s="545"/>
      <c r="G42" s="545"/>
      <c r="H42" s="704" t="str">
        <f>IF('（別紙１）原油換算シート【2年目報告用】'!H37="","",'（別紙１）原油換算シート【2年目報告用】'!H37)</f>
        <v/>
      </c>
      <c r="I42" s="705"/>
      <c r="J42" s="705"/>
      <c r="K42" s="705"/>
      <c r="L42" s="911" t="s">
        <v>228</v>
      </c>
      <c r="M42" s="912"/>
      <c r="N42" s="912"/>
      <c r="O42" s="986">
        <f>'（別紙２）二酸化炭素排出量計算シート【計画用】'!O42</f>
        <v>33.4</v>
      </c>
      <c r="P42" s="987"/>
      <c r="Q42" s="987"/>
      <c r="R42" s="889" t="s">
        <v>375</v>
      </c>
      <c r="S42" s="890"/>
      <c r="T42" s="891"/>
      <c r="U42" s="689">
        <f>'（別紙２）二酸化炭素排出量計算シート【計画用】'!U42</f>
        <v>1.83E-2</v>
      </c>
      <c r="V42" s="690"/>
      <c r="W42" s="690"/>
      <c r="X42" s="691"/>
      <c r="Y42" s="889" t="s">
        <v>468</v>
      </c>
      <c r="Z42" s="890"/>
      <c r="AA42" s="890"/>
      <c r="AB42" s="891"/>
      <c r="AC42" s="875" t="str">
        <f>IF(H42="","",H42*O42*U42*44/12)</f>
        <v/>
      </c>
      <c r="AD42" s="876"/>
      <c r="AE42" s="876"/>
      <c r="AF42" s="876"/>
      <c r="AG42" s="876"/>
      <c r="AH42" s="889" t="s">
        <v>477</v>
      </c>
      <c r="AI42" s="890"/>
      <c r="AJ42" s="903"/>
    </row>
    <row r="43" spans="2:36" ht="13.5" customHeight="1">
      <c r="B43" s="533"/>
      <c r="C43" s="534"/>
      <c r="D43" s="538"/>
      <c r="E43" s="538"/>
      <c r="F43" s="538"/>
      <c r="G43" s="538"/>
      <c r="H43" s="654"/>
      <c r="I43" s="655"/>
      <c r="J43" s="655"/>
      <c r="K43" s="655"/>
      <c r="L43" s="657"/>
      <c r="M43" s="658"/>
      <c r="N43" s="658"/>
      <c r="O43" s="988"/>
      <c r="P43" s="989"/>
      <c r="Q43" s="989"/>
      <c r="R43" s="805"/>
      <c r="S43" s="806"/>
      <c r="T43" s="892"/>
      <c r="U43" s="692"/>
      <c r="V43" s="693"/>
      <c r="W43" s="693"/>
      <c r="X43" s="694"/>
      <c r="Y43" s="805"/>
      <c r="Z43" s="806"/>
      <c r="AA43" s="806"/>
      <c r="AB43" s="892"/>
      <c r="AC43" s="687"/>
      <c r="AD43" s="688"/>
      <c r="AE43" s="688"/>
      <c r="AF43" s="688"/>
      <c r="AG43" s="688"/>
      <c r="AH43" s="805"/>
      <c r="AI43" s="806"/>
      <c r="AJ43" s="807"/>
    </row>
    <row r="44" spans="2:36">
      <c r="B44" s="533"/>
      <c r="C44" s="534"/>
      <c r="D44" s="538"/>
      <c r="E44" s="538"/>
      <c r="F44" s="538"/>
      <c r="G44" s="538"/>
      <c r="H44" s="654"/>
      <c r="I44" s="655"/>
      <c r="J44" s="655"/>
      <c r="K44" s="655"/>
      <c r="L44" s="657"/>
      <c r="M44" s="658"/>
      <c r="N44" s="658"/>
      <c r="O44" s="661"/>
      <c r="P44" s="662"/>
      <c r="Q44" s="662"/>
      <c r="R44" s="872"/>
      <c r="S44" s="873"/>
      <c r="T44" s="893"/>
      <c r="U44" s="663" t="s">
        <v>411</v>
      </c>
      <c r="V44" s="664"/>
      <c r="W44" s="664"/>
      <c r="X44" s="665"/>
      <c r="Y44" s="872"/>
      <c r="Z44" s="873"/>
      <c r="AA44" s="873"/>
      <c r="AB44" s="893"/>
      <c r="AC44" s="687"/>
      <c r="AD44" s="688"/>
      <c r="AE44" s="688"/>
      <c r="AF44" s="688"/>
      <c r="AG44" s="688"/>
      <c r="AH44" s="872"/>
      <c r="AI44" s="873"/>
      <c r="AJ44" s="874"/>
    </row>
    <row r="45" spans="2:36" ht="13.5" customHeight="1">
      <c r="B45" s="533"/>
      <c r="C45" s="534"/>
      <c r="D45" s="538" t="s">
        <v>61</v>
      </c>
      <c r="E45" s="538"/>
      <c r="F45" s="538"/>
      <c r="G45" s="538"/>
      <c r="H45" s="666" t="str">
        <f>IF('（別紙１）原油換算シート【2年目報告用】'!H40="","",'（別紙１）原油換算シート【2年目報告用】'!H40)</f>
        <v/>
      </c>
      <c r="I45" s="667"/>
      <c r="J45" s="667"/>
      <c r="K45" s="668"/>
      <c r="L45" s="657" t="s">
        <v>228</v>
      </c>
      <c r="M45" s="658"/>
      <c r="N45" s="658"/>
      <c r="O45" s="659">
        <f>'（別紙２）二酸化炭素排出量計算シート【計画用】'!O45</f>
        <v>38</v>
      </c>
      <c r="P45" s="660"/>
      <c r="Q45" s="660"/>
      <c r="R45" s="877" t="s">
        <v>375</v>
      </c>
      <c r="S45" s="878"/>
      <c r="T45" s="879"/>
      <c r="U45" s="695">
        <f>'（別紙２）二酸化炭素排出量計算シート【計画用】'!U45</f>
        <v>1.8700000000000001E-2</v>
      </c>
      <c r="V45" s="696"/>
      <c r="W45" s="696"/>
      <c r="X45" s="697"/>
      <c r="Y45" s="672" t="s">
        <v>468</v>
      </c>
      <c r="Z45" s="673"/>
      <c r="AA45" s="673"/>
      <c r="AB45" s="674"/>
      <c r="AC45" s="687" t="str">
        <f>IF(H45="","",H45*O45*U45*44/12)</f>
        <v/>
      </c>
      <c r="AD45" s="688"/>
      <c r="AE45" s="688"/>
      <c r="AF45" s="688"/>
      <c r="AG45" s="688"/>
      <c r="AH45" s="782" t="s">
        <v>477</v>
      </c>
      <c r="AI45" s="783"/>
      <c r="AJ45" s="784"/>
    </row>
    <row r="46" spans="2:36" ht="13.5" customHeight="1">
      <c r="B46" s="533"/>
      <c r="C46" s="534"/>
      <c r="D46" s="538"/>
      <c r="E46" s="538"/>
      <c r="F46" s="538"/>
      <c r="G46" s="538"/>
      <c r="H46" s="669"/>
      <c r="I46" s="670"/>
      <c r="J46" s="670"/>
      <c r="K46" s="671"/>
      <c r="L46" s="657"/>
      <c r="M46" s="658"/>
      <c r="N46" s="658"/>
      <c r="O46" s="661"/>
      <c r="P46" s="662"/>
      <c r="Q46" s="662"/>
      <c r="R46" s="880"/>
      <c r="S46" s="881"/>
      <c r="T46" s="882"/>
      <c r="U46" s="663" t="s">
        <v>411</v>
      </c>
      <c r="V46" s="664"/>
      <c r="W46" s="664"/>
      <c r="X46" s="665"/>
      <c r="Y46" s="672"/>
      <c r="Z46" s="673"/>
      <c r="AA46" s="673"/>
      <c r="AB46" s="674"/>
      <c r="AC46" s="687"/>
      <c r="AD46" s="688"/>
      <c r="AE46" s="688"/>
      <c r="AF46" s="688"/>
      <c r="AG46" s="688"/>
      <c r="AH46" s="872"/>
      <c r="AI46" s="873"/>
      <c r="AJ46" s="874"/>
    </row>
    <row r="47" spans="2:36" ht="13.5" customHeight="1">
      <c r="B47" s="533"/>
      <c r="C47" s="534"/>
      <c r="D47" s="504" t="s">
        <v>62</v>
      </c>
      <c r="E47" s="504"/>
      <c r="F47" s="504"/>
      <c r="G47" s="504"/>
      <c r="H47" s="666" t="str">
        <f>IF('（別紙１）原油換算シート【2年目報告用】'!H42="","",'（別紙１）原油換算シート【2年目報告用】'!H42)</f>
        <v/>
      </c>
      <c r="I47" s="667"/>
      <c r="J47" s="667"/>
      <c r="K47" s="668"/>
      <c r="L47" s="657" t="s">
        <v>344</v>
      </c>
      <c r="M47" s="658"/>
      <c r="N47" s="658"/>
      <c r="O47" s="659">
        <f>'（別紙２）二酸化炭素排出量計算シート【計画用】'!O47</f>
        <v>38.4</v>
      </c>
      <c r="P47" s="660"/>
      <c r="Q47" s="660"/>
      <c r="R47" s="877" t="s">
        <v>384</v>
      </c>
      <c r="S47" s="878"/>
      <c r="T47" s="879"/>
      <c r="U47" s="695">
        <f>'（別紙２）二酸化炭素排出量計算シート【計画用】'!U47</f>
        <v>1.3899999999999999E-2</v>
      </c>
      <c r="V47" s="696"/>
      <c r="W47" s="696"/>
      <c r="X47" s="697"/>
      <c r="Y47" s="672" t="s">
        <v>468</v>
      </c>
      <c r="Z47" s="673"/>
      <c r="AA47" s="673"/>
      <c r="AB47" s="674"/>
      <c r="AC47" s="687" t="str">
        <f>IF(H47="","",H47*O47*U47*44/12)</f>
        <v/>
      </c>
      <c r="AD47" s="688"/>
      <c r="AE47" s="688"/>
      <c r="AF47" s="688"/>
      <c r="AG47" s="688"/>
      <c r="AH47" s="782" t="s">
        <v>477</v>
      </c>
      <c r="AI47" s="783"/>
      <c r="AJ47" s="784"/>
    </row>
    <row r="48" spans="2:36" ht="13.5" customHeight="1">
      <c r="B48" s="533"/>
      <c r="C48" s="534"/>
      <c r="D48" s="504"/>
      <c r="E48" s="504"/>
      <c r="F48" s="504"/>
      <c r="G48" s="504"/>
      <c r="H48" s="669"/>
      <c r="I48" s="670"/>
      <c r="J48" s="670"/>
      <c r="K48" s="671"/>
      <c r="L48" s="657"/>
      <c r="M48" s="658"/>
      <c r="N48" s="658"/>
      <c r="O48" s="661"/>
      <c r="P48" s="662"/>
      <c r="Q48" s="662"/>
      <c r="R48" s="880"/>
      <c r="S48" s="881"/>
      <c r="T48" s="882"/>
      <c r="U48" s="663" t="s">
        <v>411</v>
      </c>
      <c r="V48" s="664"/>
      <c r="W48" s="664"/>
      <c r="X48" s="665"/>
      <c r="Y48" s="672"/>
      <c r="Z48" s="673"/>
      <c r="AA48" s="673"/>
      <c r="AB48" s="674"/>
      <c r="AC48" s="687"/>
      <c r="AD48" s="688"/>
      <c r="AE48" s="688"/>
      <c r="AF48" s="688"/>
      <c r="AG48" s="688"/>
      <c r="AH48" s="872"/>
      <c r="AI48" s="873"/>
      <c r="AJ48" s="874"/>
    </row>
    <row r="49" spans="1:36" ht="13.5" customHeight="1">
      <c r="B49" s="533"/>
      <c r="C49" s="534"/>
      <c r="D49" s="504" t="s">
        <v>378</v>
      </c>
      <c r="E49" s="504"/>
      <c r="F49" s="504"/>
      <c r="G49" s="504"/>
      <c r="H49" s="666" t="str">
        <f>IF('（別紙１）原油換算シート【2年目報告用】'!H44="","",'（別紙１）原油換算シート【2年目報告用】'!H44)</f>
        <v/>
      </c>
      <c r="I49" s="667"/>
      <c r="J49" s="667"/>
      <c r="K49" s="668"/>
      <c r="L49" s="657" t="s">
        <v>229</v>
      </c>
      <c r="M49" s="658"/>
      <c r="N49" s="658"/>
      <c r="O49" s="659">
        <f>'（別紙２）二酸化炭素排出量計算シート【計画用】'!O49</f>
        <v>50.1</v>
      </c>
      <c r="P49" s="660"/>
      <c r="Q49" s="660"/>
      <c r="R49" s="877" t="s">
        <v>377</v>
      </c>
      <c r="S49" s="878"/>
      <c r="T49" s="879"/>
      <c r="U49" s="695">
        <f>'（別紙２）二酸化炭素排出量計算シート【計画用】'!U49</f>
        <v>1.61E-2</v>
      </c>
      <c r="V49" s="696"/>
      <c r="W49" s="696"/>
      <c r="X49" s="697"/>
      <c r="Y49" s="877" t="s">
        <v>478</v>
      </c>
      <c r="Z49" s="878"/>
      <c r="AA49" s="878"/>
      <c r="AB49" s="879"/>
      <c r="AC49" s="687" t="str">
        <f>IF(H49="","",H49*O49*U49*44/12)</f>
        <v/>
      </c>
      <c r="AD49" s="688"/>
      <c r="AE49" s="688"/>
      <c r="AF49" s="688"/>
      <c r="AG49" s="688"/>
      <c r="AH49" s="782" t="s">
        <v>477</v>
      </c>
      <c r="AI49" s="783"/>
      <c r="AJ49" s="784"/>
    </row>
    <row r="50" spans="1:36" ht="13.5" customHeight="1">
      <c r="B50" s="533"/>
      <c r="C50" s="534"/>
      <c r="D50" s="505"/>
      <c r="E50" s="505"/>
      <c r="F50" s="505"/>
      <c r="G50" s="505"/>
      <c r="H50" s="669"/>
      <c r="I50" s="670"/>
      <c r="J50" s="670"/>
      <c r="K50" s="671"/>
      <c r="L50" s="685"/>
      <c r="M50" s="686"/>
      <c r="N50" s="686"/>
      <c r="O50" s="661"/>
      <c r="P50" s="662"/>
      <c r="Q50" s="662"/>
      <c r="R50" s="880"/>
      <c r="S50" s="881"/>
      <c r="T50" s="882"/>
      <c r="U50" s="663" t="s">
        <v>411</v>
      </c>
      <c r="V50" s="664"/>
      <c r="W50" s="664"/>
      <c r="X50" s="665"/>
      <c r="Y50" s="880"/>
      <c r="Z50" s="881"/>
      <c r="AA50" s="881"/>
      <c r="AB50" s="882"/>
      <c r="AC50" s="687"/>
      <c r="AD50" s="688"/>
      <c r="AE50" s="688"/>
      <c r="AF50" s="688"/>
      <c r="AG50" s="688"/>
      <c r="AH50" s="872"/>
      <c r="AI50" s="873"/>
      <c r="AJ50" s="874"/>
    </row>
    <row r="51" spans="1:36" ht="13.5" customHeight="1">
      <c r="B51" s="533"/>
      <c r="C51" s="534"/>
      <c r="D51" s="675" t="s">
        <v>65</v>
      </c>
      <c r="E51" s="676"/>
      <c r="F51" s="676"/>
      <c r="G51" s="676"/>
      <c r="H51" s="676"/>
      <c r="I51" s="676"/>
      <c r="J51" s="676"/>
      <c r="K51" s="676"/>
      <c r="L51" s="676"/>
      <c r="M51" s="676"/>
      <c r="N51" s="676"/>
      <c r="O51" s="676"/>
      <c r="P51" s="676"/>
      <c r="Q51" s="676"/>
      <c r="R51" s="676"/>
      <c r="S51" s="676"/>
      <c r="T51" s="676"/>
      <c r="U51" s="676"/>
      <c r="V51" s="676"/>
      <c r="W51" s="676"/>
      <c r="X51" s="676"/>
      <c r="Y51" s="676"/>
      <c r="Z51" s="676"/>
      <c r="AA51" s="676"/>
      <c r="AB51" s="676"/>
      <c r="AC51" s="883" t="str">
        <f>IF(SUM(AC42:AG50)=0,"",ROUND(SUM(AC42:AG50),-INT(LOG(ABS(SUM(AC42:AG50))))-1+3))</f>
        <v/>
      </c>
      <c r="AD51" s="884"/>
      <c r="AE51" s="884"/>
      <c r="AF51" s="884"/>
      <c r="AG51" s="885"/>
      <c r="AH51" s="751" t="s">
        <v>476</v>
      </c>
      <c r="AI51" s="752"/>
      <c r="AJ51" s="753"/>
    </row>
    <row r="52" spans="1:36" ht="13.5" customHeight="1" thickBot="1">
      <c r="B52" s="533"/>
      <c r="C52" s="534"/>
      <c r="D52" s="677"/>
      <c r="E52" s="678"/>
      <c r="F52" s="678"/>
      <c r="G52" s="678"/>
      <c r="H52" s="678"/>
      <c r="I52" s="678"/>
      <c r="J52" s="678"/>
      <c r="K52" s="678"/>
      <c r="L52" s="678"/>
      <c r="M52" s="678"/>
      <c r="N52" s="678"/>
      <c r="O52" s="678"/>
      <c r="P52" s="678"/>
      <c r="Q52" s="678"/>
      <c r="R52" s="678"/>
      <c r="S52" s="678"/>
      <c r="T52" s="678"/>
      <c r="U52" s="678"/>
      <c r="V52" s="678"/>
      <c r="W52" s="678"/>
      <c r="X52" s="678"/>
      <c r="Y52" s="678"/>
      <c r="Z52" s="678"/>
      <c r="AA52" s="678"/>
      <c r="AB52" s="678"/>
      <c r="AC52" s="886"/>
      <c r="AD52" s="887"/>
      <c r="AE52" s="887"/>
      <c r="AF52" s="887"/>
      <c r="AG52" s="888"/>
      <c r="AH52" s="754"/>
      <c r="AI52" s="755"/>
      <c r="AJ52" s="756"/>
    </row>
    <row r="53" spans="1:36" ht="13.5" customHeight="1">
      <c r="B53" s="521" t="s">
        <v>66</v>
      </c>
      <c r="C53" s="522"/>
      <c r="D53" s="522"/>
      <c r="E53" s="522"/>
      <c r="F53" s="522"/>
      <c r="G53" s="522"/>
      <c r="H53" s="522"/>
      <c r="I53" s="522"/>
      <c r="J53" s="522"/>
      <c r="K53" s="522"/>
      <c r="L53" s="522"/>
      <c r="M53" s="522"/>
      <c r="N53" s="522"/>
      <c r="O53" s="522"/>
      <c r="P53" s="522"/>
      <c r="Q53" s="522"/>
      <c r="R53" s="522"/>
      <c r="S53" s="522"/>
      <c r="T53" s="522"/>
      <c r="U53" s="522"/>
      <c r="V53" s="522"/>
      <c r="W53" s="522"/>
      <c r="X53" s="522"/>
      <c r="Y53" s="522"/>
      <c r="Z53" s="522"/>
      <c r="AA53" s="522"/>
      <c r="AB53" s="522"/>
      <c r="AC53" s="679" t="str">
        <f>IF(SUM(AC18:AG39,AC42:AG50)=0,"",ROUND(SUM(AC18:AG39,AC42:AG50),-INT(LOG(ABS(SUM(AC18:AG39,AC42:AG50))))-1+3))</f>
        <v/>
      </c>
      <c r="AD53" s="680"/>
      <c r="AE53" s="680"/>
      <c r="AF53" s="680"/>
      <c r="AG53" s="681"/>
      <c r="AH53" s="710" t="s">
        <v>475</v>
      </c>
      <c r="AI53" s="711"/>
      <c r="AJ53" s="712"/>
    </row>
    <row r="54" spans="1:36" ht="13.5" customHeight="1" thickBot="1">
      <c r="B54" s="523"/>
      <c r="C54" s="524"/>
      <c r="D54" s="524"/>
      <c r="E54" s="524"/>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682"/>
      <c r="AD54" s="683"/>
      <c r="AE54" s="683"/>
      <c r="AF54" s="683"/>
      <c r="AG54" s="684"/>
      <c r="AH54" s="713"/>
      <c r="AI54" s="714"/>
      <c r="AJ54" s="715"/>
    </row>
    <row r="55" spans="1:36" ht="13.5" customHeight="1">
      <c r="A55" s="9"/>
      <c r="B55" s="9"/>
      <c r="C55" s="9"/>
      <c r="D55" s="9"/>
      <c r="E55" s="9"/>
      <c r="F55" s="9"/>
      <c r="G55" s="9"/>
      <c r="H55" s="9"/>
      <c r="I55" s="9"/>
      <c r="J55" s="9"/>
      <c r="K55" s="9"/>
      <c r="L55" s="9"/>
      <c r="M55" s="9"/>
      <c r="N55" s="9"/>
      <c r="O55" s="9"/>
      <c r="P55" s="9"/>
      <c r="Q55" s="9"/>
      <c r="R55" s="9"/>
      <c r="S55" s="9"/>
      <c r="T55" s="9"/>
      <c r="U55" s="9"/>
      <c r="V55" s="9"/>
      <c r="W55" s="9"/>
      <c r="X55" s="15"/>
      <c r="Y55" s="15"/>
      <c r="Z55" s="15"/>
      <c r="AA55" s="15"/>
      <c r="AB55" s="16"/>
      <c r="AC55" s="16"/>
    </row>
    <row r="56" spans="1:36" ht="13.5" customHeight="1">
      <c r="A56" s="9"/>
      <c r="B56" s="1" t="s">
        <v>220</v>
      </c>
      <c r="C56" s="1">
        <v>1</v>
      </c>
      <c r="D56" s="587" t="s">
        <v>272</v>
      </c>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row>
    <row r="57" spans="1:36" ht="13.5" customHeight="1">
      <c r="A57" s="9"/>
      <c r="C57" s="1">
        <v>2</v>
      </c>
      <c r="D57" s="602" t="s">
        <v>222</v>
      </c>
      <c r="E57" s="602"/>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2"/>
      <c r="AD57" s="602"/>
      <c r="AE57" s="602"/>
      <c r="AF57" s="602"/>
      <c r="AG57" s="602"/>
      <c r="AH57" s="602"/>
      <c r="AI57" s="602"/>
      <c r="AJ57" s="602"/>
    </row>
    <row r="58" spans="1:36" ht="13.5" customHeight="1">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c r="A61" s="11"/>
      <c r="B61" s="11"/>
      <c r="C61" s="11"/>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row>
    <row r="62" spans="1:36" ht="13.5" customHeight="1">
      <c r="A62" s="11"/>
      <c r="B62" s="11"/>
      <c r="C62" s="11"/>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row>
    <row r="63" spans="1:36" ht="13.5" customHeight="1">
      <c r="A63" s="11"/>
      <c r="B63" s="11"/>
      <c r="C63" s="11"/>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row>
    <row r="64" spans="1:36" ht="13.5" customHeight="1">
      <c r="A64" s="11"/>
      <c r="B64" s="11"/>
      <c r="C64" s="11"/>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row>
    <row r="65" spans="1:36" ht="13.5" customHeight="1">
      <c r="A65" s="11"/>
      <c r="B65" s="11"/>
      <c r="C65" s="11"/>
      <c r="D65" s="11"/>
      <c r="E65" s="11"/>
      <c r="F65" s="11"/>
      <c r="G65" s="11"/>
      <c r="H65" s="11"/>
      <c r="I65" s="11"/>
      <c r="J65" s="11"/>
      <c r="K65" s="11"/>
      <c r="L65" s="11"/>
      <c r="M65" s="11"/>
      <c r="N65" s="11"/>
      <c r="O65" s="11"/>
      <c r="P65" s="11"/>
      <c r="Q65" s="11"/>
      <c r="R65" s="11"/>
      <c r="S65" s="11"/>
      <c r="T65" s="11"/>
      <c r="U65" s="11"/>
      <c r="V65" s="11"/>
      <c r="W65" s="11"/>
      <c r="X65" s="17"/>
      <c r="Y65" s="17"/>
      <c r="Z65" s="17"/>
      <c r="AA65" s="17"/>
      <c r="AB65" s="18"/>
      <c r="AC65" s="18"/>
    </row>
    <row r="66" spans="1:36" ht="13.5" customHeight="1">
      <c r="A66" s="11"/>
      <c r="B66" s="11"/>
      <c r="C66" s="11"/>
      <c r="D66" s="11"/>
      <c r="E66" s="11"/>
      <c r="F66" s="11"/>
      <c r="G66" s="11"/>
      <c r="H66" s="11"/>
      <c r="I66" s="11"/>
      <c r="J66" s="11"/>
      <c r="K66" s="11"/>
      <c r="L66" s="11"/>
      <c r="M66" s="11"/>
      <c r="N66" s="11"/>
      <c r="O66" s="11"/>
      <c r="P66" s="11"/>
      <c r="Q66" s="11"/>
      <c r="R66" s="11"/>
      <c r="S66" s="11"/>
      <c r="T66" s="11"/>
      <c r="U66" s="11"/>
      <c r="V66" s="11"/>
      <c r="W66" s="11"/>
      <c r="X66" s="17"/>
      <c r="Y66" s="17"/>
      <c r="Z66" s="17"/>
      <c r="AA66" s="17"/>
      <c r="AB66" s="18"/>
      <c r="AC66" s="18"/>
    </row>
    <row r="67" spans="1:36" ht="13.5" customHeight="1">
      <c r="A67" s="11"/>
      <c r="B67" s="11"/>
      <c r="C67" s="11"/>
      <c r="D67" s="11"/>
      <c r="E67" s="11"/>
      <c r="F67" s="11"/>
      <c r="G67" s="11"/>
      <c r="H67" s="11"/>
      <c r="I67" s="11"/>
      <c r="J67" s="11"/>
      <c r="K67" s="11"/>
      <c r="L67" s="11"/>
      <c r="M67" s="11"/>
      <c r="N67" s="11"/>
      <c r="O67" s="11"/>
      <c r="P67" s="11"/>
      <c r="Q67" s="11"/>
      <c r="R67" s="11"/>
      <c r="S67" s="11"/>
      <c r="T67" s="11"/>
      <c r="U67" s="11"/>
      <c r="V67" s="11"/>
      <c r="W67" s="11"/>
      <c r="X67" s="17"/>
      <c r="Y67" s="17"/>
      <c r="Z67" s="17"/>
      <c r="AA67" s="17"/>
      <c r="AB67" s="18"/>
      <c r="AC67" s="18"/>
    </row>
    <row r="68" spans="1:36" ht="13.5" customHeight="1">
      <c r="A68" s="11"/>
      <c r="B68" s="313" t="s">
        <v>466</v>
      </c>
      <c r="C68" s="313"/>
      <c r="D68" s="313"/>
      <c r="E68" s="313"/>
      <c r="F68" s="313"/>
      <c r="G68" s="313"/>
      <c r="H68" s="313"/>
      <c r="I68" s="313"/>
      <c r="J68" s="313"/>
      <c r="K68" s="313"/>
      <c r="L68" s="313"/>
      <c r="M68" s="313"/>
      <c r="N68" s="313"/>
      <c r="O68" s="313"/>
      <c r="P68" s="313"/>
      <c r="Q68" s="313"/>
      <c r="R68" s="313"/>
      <c r="S68" s="313"/>
      <c r="T68" s="313"/>
      <c r="U68" s="313"/>
      <c r="V68" s="313"/>
      <c r="W68" s="313"/>
      <c r="X68" s="313"/>
      <c r="Y68" s="313"/>
      <c r="Z68" s="313"/>
      <c r="AA68" s="17"/>
      <c r="AB68" s="18"/>
      <c r="AC68" s="18"/>
    </row>
    <row r="69" spans="1:36" ht="13.5" customHeight="1">
      <c r="A69" s="19"/>
      <c r="B69" s="313"/>
      <c r="C69" s="313"/>
      <c r="D69" s="313"/>
      <c r="E69" s="313"/>
      <c r="F69" s="313"/>
      <c r="G69" s="313"/>
      <c r="H69" s="313"/>
      <c r="I69" s="313"/>
      <c r="J69" s="313"/>
      <c r="K69" s="313"/>
      <c r="L69" s="313"/>
      <c r="M69" s="313"/>
      <c r="N69" s="313"/>
      <c r="O69" s="313"/>
      <c r="P69" s="313"/>
      <c r="Q69" s="313"/>
      <c r="R69" s="313"/>
      <c r="S69" s="313"/>
      <c r="T69" s="313"/>
      <c r="U69" s="313"/>
      <c r="V69" s="313"/>
      <c r="W69" s="313"/>
      <c r="X69" s="313"/>
      <c r="Y69" s="313"/>
      <c r="Z69" s="313"/>
      <c r="AA69" s="20"/>
      <c r="AB69" s="21"/>
      <c r="AC69" s="21"/>
    </row>
    <row r="70" spans="1:36" ht="13.5" customHeight="1">
      <c r="B70" s="313" t="s">
        <v>224</v>
      </c>
      <c r="C70" s="313"/>
      <c r="D70" s="313"/>
      <c r="E70" s="313"/>
      <c r="F70" s="313"/>
      <c r="G70" s="8"/>
      <c r="H70" s="8"/>
      <c r="I70" s="11"/>
      <c r="J70" s="8"/>
      <c r="K70" s="11"/>
      <c r="L70" s="11"/>
      <c r="M70" s="11"/>
      <c r="N70" s="11"/>
      <c r="O70" s="8"/>
      <c r="P70" s="8"/>
      <c r="Q70" s="11"/>
      <c r="R70" s="8"/>
      <c r="S70" s="8"/>
      <c r="T70" s="11"/>
      <c r="U70" s="8"/>
      <c r="V70" s="8"/>
      <c r="W70" s="11"/>
      <c r="X70" s="11"/>
      <c r="Y70" s="11"/>
      <c r="Z70" s="10"/>
      <c r="AA70" s="10"/>
      <c r="AB70" s="10"/>
      <c r="AC70" s="10"/>
      <c r="AD70" s="8"/>
    </row>
    <row r="71" spans="1:36" ht="13.5" customHeight="1" thickBot="1">
      <c r="B71" s="462"/>
      <c r="C71" s="462"/>
      <c r="D71" s="627">
        <f>IF(計画提出書!N47="","",計画提出書!N47+1)</f>
        <v>2025</v>
      </c>
      <c r="E71" s="627"/>
      <c r="F71" s="22" t="s">
        <v>4</v>
      </c>
      <c r="G71" s="627">
        <f>IF(計画提出書!N47="","",4)</f>
        <v>4</v>
      </c>
      <c r="H71" s="627"/>
      <c r="I71" s="22" t="s">
        <v>5</v>
      </c>
      <c r="J71" s="627">
        <f>IF(計画提出書!N47="","",1)</f>
        <v>1</v>
      </c>
      <c r="K71" s="627"/>
      <c r="L71" s="22" t="s">
        <v>6</v>
      </c>
      <c r="M71" s="22" t="s">
        <v>39</v>
      </c>
      <c r="N71" s="462"/>
      <c r="O71" s="462"/>
      <c r="P71" s="627">
        <f>IF(計画提出書!N47="","",計画提出書!N47+2)</f>
        <v>2026</v>
      </c>
      <c r="Q71" s="627"/>
      <c r="R71" s="22" t="s">
        <v>4</v>
      </c>
      <c r="S71" s="627">
        <f>IF(計画提出書!N47="","",3)</f>
        <v>3</v>
      </c>
      <c r="T71" s="627"/>
      <c r="U71" s="22" t="s">
        <v>5</v>
      </c>
      <c r="V71" s="627">
        <f>IF(計画提出書!N47="","",31)</f>
        <v>31</v>
      </c>
      <c r="W71" s="627"/>
      <c r="X71" s="22" t="s">
        <v>6</v>
      </c>
    </row>
    <row r="72" spans="1:36" ht="13.5" customHeight="1">
      <c r="A72" s="9"/>
      <c r="B72" s="1441" t="s">
        <v>238</v>
      </c>
      <c r="C72" s="1442"/>
      <c r="D72" s="1442"/>
      <c r="E72" s="1442"/>
      <c r="F72" s="1442"/>
      <c r="G72" s="1442"/>
      <c r="H72" s="1442"/>
      <c r="I72" s="1443"/>
      <c r="J72" s="1448" t="str">
        <f>IF(D14="","",D14&amp;"年度の排出量")</f>
        <v>2025年度の排出量</v>
      </c>
      <c r="K72" s="1449"/>
      <c r="L72" s="1449"/>
      <c r="M72" s="1449"/>
      <c r="N72" s="1449"/>
      <c r="O72" s="1449"/>
      <c r="P72" s="1449"/>
      <c r="Q72" s="1449"/>
      <c r="R72" s="1449"/>
      <c r="S72" s="1452" t="s">
        <v>390</v>
      </c>
      <c r="T72" s="1453"/>
      <c r="U72" s="1453"/>
      <c r="V72" s="1453"/>
      <c r="W72" s="1453"/>
      <c r="X72" s="1453"/>
      <c r="Y72" s="1453"/>
      <c r="Z72" s="1454"/>
      <c r="AA72" s="1429" t="s">
        <v>96</v>
      </c>
      <c r="AB72" s="1430"/>
      <c r="AC72" s="1430"/>
      <c r="AD72" s="1430"/>
      <c r="AE72" s="1430"/>
      <c r="AF72" s="1430"/>
      <c r="AG72" s="1430"/>
      <c r="AH72" s="1430"/>
      <c r="AI72" s="1430"/>
      <c r="AJ72" s="1431"/>
    </row>
    <row r="73" spans="1:36" ht="13.5" customHeight="1">
      <c r="A73" s="9"/>
      <c r="B73" s="1444"/>
      <c r="C73" s="348"/>
      <c r="D73" s="348"/>
      <c r="E73" s="348"/>
      <c r="F73" s="348"/>
      <c r="G73" s="348"/>
      <c r="H73" s="348"/>
      <c r="I73" s="428"/>
      <c r="J73" s="1450"/>
      <c r="K73" s="1451"/>
      <c r="L73" s="1451"/>
      <c r="M73" s="1451"/>
      <c r="N73" s="1451"/>
      <c r="O73" s="1451"/>
      <c r="P73" s="1451"/>
      <c r="Q73" s="1451"/>
      <c r="R73" s="1451"/>
      <c r="S73" s="1455"/>
      <c r="T73" s="1456"/>
      <c r="U73" s="1456"/>
      <c r="V73" s="1456"/>
      <c r="W73" s="1456"/>
      <c r="X73" s="1456"/>
      <c r="Y73" s="1456"/>
      <c r="Z73" s="1457"/>
      <c r="AA73" s="1432"/>
      <c r="AB73" s="1433"/>
      <c r="AC73" s="1433"/>
      <c r="AD73" s="1433"/>
      <c r="AE73" s="1433"/>
      <c r="AF73" s="1433"/>
      <c r="AG73" s="1433"/>
      <c r="AH73" s="1433"/>
      <c r="AI73" s="1433"/>
      <c r="AJ73" s="1434"/>
    </row>
    <row r="74" spans="1:36" ht="13.5" customHeight="1" thickBot="1">
      <c r="A74" s="9"/>
      <c r="B74" s="1445"/>
      <c r="C74" s="1446"/>
      <c r="D74" s="1446"/>
      <c r="E74" s="1446"/>
      <c r="F74" s="1446"/>
      <c r="G74" s="1446"/>
      <c r="H74" s="1446"/>
      <c r="I74" s="1447"/>
      <c r="J74" s="1435" t="s">
        <v>243</v>
      </c>
      <c r="K74" s="1436"/>
      <c r="L74" s="1436"/>
      <c r="M74" s="1436"/>
      <c r="N74" s="1436"/>
      <c r="O74" s="1436"/>
      <c r="P74" s="1436"/>
      <c r="Q74" s="1436"/>
      <c r="R74" s="1437"/>
      <c r="S74" s="647" t="s">
        <v>244</v>
      </c>
      <c r="T74" s="648"/>
      <c r="U74" s="648"/>
      <c r="V74" s="648"/>
      <c r="W74" s="648"/>
      <c r="X74" s="648"/>
      <c r="Y74" s="648"/>
      <c r="Z74" s="1438"/>
      <c r="AA74" s="1439" t="s">
        <v>247</v>
      </c>
      <c r="AB74" s="1436"/>
      <c r="AC74" s="1436"/>
      <c r="AD74" s="1436"/>
      <c r="AE74" s="1436"/>
      <c r="AF74" s="1436"/>
      <c r="AG74" s="1436"/>
      <c r="AH74" s="1436"/>
      <c r="AI74" s="1436"/>
      <c r="AJ74" s="1440"/>
    </row>
    <row r="75" spans="1:36" ht="13.5" customHeight="1">
      <c r="B75" s="1458" t="s">
        <v>74</v>
      </c>
      <c r="C75" s="1459"/>
      <c r="D75" s="1459"/>
      <c r="E75" s="1459"/>
      <c r="F75" s="1459"/>
      <c r="G75" s="1459"/>
      <c r="H75" s="1459"/>
      <c r="I75" s="1460"/>
      <c r="J75" s="743"/>
      <c r="K75" s="744"/>
      <c r="L75" s="744"/>
      <c r="M75" s="744"/>
      <c r="N75" s="744"/>
      <c r="O75" s="744"/>
      <c r="P75" s="745"/>
      <c r="Q75" s="739" t="s">
        <v>232</v>
      </c>
      <c r="R75" s="740"/>
      <c r="S75" s="706">
        <f>'（別紙２）二酸化炭素排出量計算シート【計画用】'!S75</f>
        <v>1</v>
      </c>
      <c r="T75" s="707"/>
      <c r="U75" s="707"/>
      <c r="V75" s="707"/>
      <c r="W75" s="707"/>
      <c r="X75" s="707"/>
      <c r="Y75" s="707"/>
      <c r="Z75" s="707"/>
      <c r="AA75" s="836" t="str">
        <f>IF(SUM(J75)=0,"",ROUND(J75*S75,-INT(LOG(ABS(J75*S75)))-1+3))</f>
        <v/>
      </c>
      <c r="AB75" s="837"/>
      <c r="AC75" s="837"/>
      <c r="AD75" s="837"/>
      <c r="AE75" s="837"/>
      <c r="AF75" s="837"/>
      <c r="AG75" s="838"/>
      <c r="AH75" s="1410" t="s">
        <v>462</v>
      </c>
      <c r="AI75" s="1411"/>
      <c r="AJ75" s="1412"/>
    </row>
    <row r="76" spans="1:36" ht="13.5" customHeight="1" thickBot="1">
      <c r="B76" s="1461"/>
      <c r="C76" s="1462"/>
      <c r="D76" s="1462"/>
      <c r="E76" s="1462"/>
      <c r="F76" s="1462"/>
      <c r="G76" s="1462"/>
      <c r="H76" s="1462"/>
      <c r="I76" s="1463"/>
      <c r="J76" s="400"/>
      <c r="K76" s="401"/>
      <c r="L76" s="401"/>
      <c r="M76" s="401"/>
      <c r="N76" s="401"/>
      <c r="O76" s="401"/>
      <c r="P76" s="651"/>
      <c r="Q76" s="746"/>
      <c r="R76" s="747"/>
      <c r="S76" s="708"/>
      <c r="T76" s="709"/>
      <c r="U76" s="709"/>
      <c r="V76" s="709"/>
      <c r="W76" s="709"/>
      <c r="X76" s="709"/>
      <c r="Y76" s="709"/>
      <c r="Z76" s="709"/>
      <c r="AA76" s="814"/>
      <c r="AB76" s="815"/>
      <c r="AC76" s="815"/>
      <c r="AD76" s="815"/>
      <c r="AE76" s="815"/>
      <c r="AF76" s="815"/>
      <c r="AG76" s="816"/>
      <c r="AH76" s="820"/>
      <c r="AI76" s="821"/>
      <c r="AJ76" s="822"/>
    </row>
    <row r="77" spans="1:36" ht="13.5" customHeight="1">
      <c r="B77" s="1458" t="s">
        <v>73</v>
      </c>
      <c r="C77" s="1459"/>
      <c r="D77" s="1459"/>
      <c r="E77" s="1459"/>
      <c r="F77" s="1459"/>
      <c r="G77" s="1459"/>
      <c r="H77" s="1459"/>
      <c r="I77" s="1460"/>
      <c r="J77" s="743"/>
      <c r="K77" s="744"/>
      <c r="L77" s="744"/>
      <c r="M77" s="744"/>
      <c r="N77" s="744"/>
      <c r="O77" s="744"/>
      <c r="P77" s="745"/>
      <c r="Q77" s="739" t="s">
        <v>232</v>
      </c>
      <c r="R77" s="740"/>
      <c r="S77" s="706">
        <f>'（別紙２）二酸化炭素排出量計算シート【計画用】'!S77</f>
        <v>28</v>
      </c>
      <c r="T77" s="707"/>
      <c r="U77" s="707"/>
      <c r="V77" s="707"/>
      <c r="W77" s="707"/>
      <c r="X77" s="707"/>
      <c r="Y77" s="707"/>
      <c r="Z77" s="707"/>
      <c r="AA77" s="836" t="str">
        <f>IF(SUM(J77)=0,"",ROUND(J77*S77,-INT(LOG(ABS(J77*S77)))-1+3))</f>
        <v/>
      </c>
      <c r="AB77" s="837"/>
      <c r="AC77" s="837"/>
      <c r="AD77" s="837"/>
      <c r="AE77" s="837"/>
      <c r="AF77" s="837"/>
      <c r="AG77" s="838"/>
      <c r="AH77" s="1410" t="s">
        <v>462</v>
      </c>
      <c r="AI77" s="1411"/>
      <c r="AJ77" s="1412"/>
    </row>
    <row r="78" spans="1:36" ht="13.5" customHeight="1" thickBot="1">
      <c r="B78" s="1419"/>
      <c r="C78" s="1420"/>
      <c r="D78" s="1420"/>
      <c r="E78" s="1420"/>
      <c r="F78" s="1420"/>
      <c r="G78" s="1420"/>
      <c r="H78" s="1420"/>
      <c r="I78" s="1421"/>
      <c r="J78" s="763"/>
      <c r="K78" s="764"/>
      <c r="L78" s="764"/>
      <c r="M78" s="764"/>
      <c r="N78" s="764"/>
      <c r="O78" s="764"/>
      <c r="P78" s="765"/>
      <c r="Q78" s="741"/>
      <c r="R78" s="742"/>
      <c r="S78" s="708"/>
      <c r="T78" s="709"/>
      <c r="U78" s="709"/>
      <c r="V78" s="709"/>
      <c r="W78" s="709"/>
      <c r="X78" s="709"/>
      <c r="Y78" s="709"/>
      <c r="Z78" s="709"/>
      <c r="AA78" s="814"/>
      <c r="AB78" s="815"/>
      <c r="AC78" s="815"/>
      <c r="AD78" s="815"/>
      <c r="AE78" s="815"/>
      <c r="AF78" s="815"/>
      <c r="AG78" s="816"/>
      <c r="AH78" s="820"/>
      <c r="AI78" s="821"/>
      <c r="AJ78" s="822"/>
    </row>
    <row r="79" spans="1:36" ht="13.5" customHeight="1">
      <c r="B79" s="1458" t="s">
        <v>75</v>
      </c>
      <c r="C79" s="1459"/>
      <c r="D79" s="1459"/>
      <c r="E79" s="1459"/>
      <c r="F79" s="1459"/>
      <c r="G79" s="1459"/>
      <c r="H79" s="1459"/>
      <c r="I79" s="1460"/>
      <c r="J79" s="743"/>
      <c r="K79" s="744"/>
      <c r="L79" s="744"/>
      <c r="M79" s="744"/>
      <c r="N79" s="744"/>
      <c r="O79" s="744"/>
      <c r="P79" s="745"/>
      <c r="Q79" s="739" t="s">
        <v>232</v>
      </c>
      <c r="R79" s="740"/>
      <c r="S79" s="706">
        <f>'（別紙２）二酸化炭素排出量計算シート【計画用】'!S79</f>
        <v>265</v>
      </c>
      <c r="T79" s="707"/>
      <c r="U79" s="707"/>
      <c r="V79" s="707"/>
      <c r="W79" s="707"/>
      <c r="X79" s="707"/>
      <c r="Y79" s="707"/>
      <c r="Z79" s="1425"/>
      <c r="AA79" s="836" t="str">
        <f>IF(SUM(J79)=0,"",ROUND(J79*S79,-INT(LOG(ABS(J79*S79)))-1+3))</f>
        <v/>
      </c>
      <c r="AB79" s="837"/>
      <c r="AC79" s="837"/>
      <c r="AD79" s="837"/>
      <c r="AE79" s="837"/>
      <c r="AF79" s="837"/>
      <c r="AG79" s="838"/>
      <c r="AH79" s="1410" t="s">
        <v>462</v>
      </c>
      <c r="AI79" s="1411"/>
      <c r="AJ79" s="1412"/>
    </row>
    <row r="80" spans="1:36" ht="13.5" customHeight="1" thickBot="1">
      <c r="B80" s="1419"/>
      <c r="C80" s="1420"/>
      <c r="D80" s="1420"/>
      <c r="E80" s="1420"/>
      <c r="F80" s="1420"/>
      <c r="G80" s="1420"/>
      <c r="H80" s="1420"/>
      <c r="I80" s="1421"/>
      <c r="J80" s="763"/>
      <c r="K80" s="764"/>
      <c r="L80" s="764"/>
      <c r="M80" s="764"/>
      <c r="N80" s="764"/>
      <c r="O80" s="764"/>
      <c r="P80" s="765"/>
      <c r="Q80" s="741"/>
      <c r="R80" s="742"/>
      <c r="S80" s="731"/>
      <c r="T80" s="732"/>
      <c r="U80" s="732"/>
      <c r="V80" s="732"/>
      <c r="W80" s="732"/>
      <c r="X80" s="732"/>
      <c r="Y80" s="732"/>
      <c r="Z80" s="1464"/>
      <c r="AA80" s="814"/>
      <c r="AB80" s="815"/>
      <c r="AC80" s="815"/>
      <c r="AD80" s="815"/>
      <c r="AE80" s="815"/>
      <c r="AF80" s="815"/>
      <c r="AG80" s="816"/>
      <c r="AH80" s="820"/>
      <c r="AI80" s="821"/>
      <c r="AJ80" s="822"/>
    </row>
    <row r="81" spans="2:36" ht="13.5" customHeight="1">
      <c r="B81" s="24"/>
      <c r="C81" s="24"/>
      <c r="D81" s="24"/>
      <c r="E81" s="24"/>
      <c r="F81" s="24"/>
      <c r="G81" s="24"/>
      <c r="H81" s="24"/>
      <c r="I81" s="24"/>
      <c r="J81" s="25"/>
      <c r="K81" s="25"/>
      <c r="L81" s="25"/>
      <c r="M81" s="25"/>
      <c r="N81" s="25"/>
      <c r="O81" s="25"/>
      <c r="P81" s="25"/>
      <c r="Q81" s="26"/>
      <c r="R81" s="26"/>
      <c r="S81" s="23"/>
      <c r="T81" s="23"/>
      <c r="U81" s="23"/>
      <c r="V81" s="23"/>
      <c r="W81" s="23"/>
      <c r="X81" s="23"/>
      <c r="Y81" s="23"/>
      <c r="Z81" s="23"/>
      <c r="AA81" s="27"/>
      <c r="AB81" s="27"/>
      <c r="AC81" s="27"/>
      <c r="AD81" s="27"/>
      <c r="AE81" s="27"/>
      <c r="AF81" s="27"/>
      <c r="AG81" s="27"/>
      <c r="AH81" s="16"/>
      <c r="AI81" s="16"/>
      <c r="AJ81" s="16"/>
    </row>
    <row r="82" spans="2:36" ht="13.5" customHeight="1">
      <c r="B82" s="313" t="s">
        <v>224</v>
      </c>
      <c r="C82" s="313"/>
      <c r="D82" s="313"/>
      <c r="E82" s="313"/>
      <c r="F82" s="313"/>
      <c r="G82" s="8"/>
      <c r="H82" s="8"/>
      <c r="I82" s="11"/>
      <c r="J82" s="8"/>
      <c r="K82" s="11"/>
      <c r="L82" s="11"/>
      <c r="M82" s="11"/>
      <c r="N82" s="11"/>
      <c r="O82" s="8"/>
      <c r="P82" s="8"/>
      <c r="Q82" s="11"/>
      <c r="R82" s="8"/>
      <c r="S82" s="8"/>
      <c r="T82" s="11"/>
      <c r="U82" s="8"/>
      <c r="V82" s="8"/>
      <c r="W82" s="11"/>
      <c r="X82" s="11"/>
      <c r="Y82" s="23"/>
      <c r="Z82" s="23"/>
      <c r="AA82" s="27"/>
      <c r="AB82" s="27"/>
      <c r="AC82" s="27"/>
      <c r="AD82" s="27"/>
      <c r="AE82" s="27"/>
      <c r="AF82" s="27"/>
      <c r="AG82" s="27"/>
      <c r="AH82" s="16"/>
      <c r="AI82" s="16"/>
      <c r="AJ82" s="16"/>
    </row>
    <row r="83" spans="2:36" ht="13.5" customHeight="1" thickBot="1">
      <c r="B83" s="462"/>
      <c r="C83" s="462"/>
      <c r="D83" s="627">
        <f>IF(計画提出書!N47="","",計画提出書!N47+1)</f>
        <v>2025</v>
      </c>
      <c r="E83" s="627"/>
      <c r="F83" s="22" t="s">
        <v>4</v>
      </c>
      <c r="G83" s="627">
        <f>IF(計画提出書!N47="","",1)</f>
        <v>1</v>
      </c>
      <c r="H83" s="627"/>
      <c r="I83" s="22" t="s">
        <v>5</v>
      </c>
      <c r="J83" s="627">
        <f>IF(計画提出書!N47="","",1)</f>
        <v>1</v>
      </c>
      <c r="K83" s="627"/>
      <c r="L83" s="22" t="s">
        <v>6</v>
      </c>
      <c r="M83" s="22" t="s">
        <v>39</v>
      </c>
      <c r="N83" s="462"/>
      <c r="O83" s="462"/>
      <c r="P83" s="627">
        <f>IF(計画提出書!N47="","",計画提出書!N47+1)</f>
        <v>2025</v>
      </c>
      <c r="Q83" s="627"/>
      <c r="R83" s="22" t="s">
        <v>4</v>
      </c>
      <c r="S83" s="627">
        <f>IF(計画提出書!N47="","",12)</f>
        <v>12</v>
      </c>
      <c r="T83" s="627"/>
      <c r="U83" s="22" t="s">
        <v>5</v>
      </c>
      <c r="V83" s="627">
        <f>IF(計画提出書!N47="","",31)</f>
        <v>31</v>
      </c>
      <c r="W83" s="627"/>
      <c r="X83" s="22" t="s">
        <v>6</v>
      </c>
      <c r="Y83" s="23"/>
      <c r="Z83" s="23"/>
      <c r="AA83" s="27"/>
      <c r="AB83" s="27"/>
      <c r="AC83" s="27"/>
      <c r="AD83" s="27"/>
      <c r="AE83" s="27"/>
      <c r="AF83" s="27"/>
      <c r="AG83" s="27"/>
      <c r="AH83" s="16"/>
      <c r="AI83" s="16"/>
      <c r="AJ83" s="16"/>
    </row>
    <row r="84" spans="2:36" ht="13.5" customHeight="1">
      <c r="B84" s="1441" t="s">
        <v>238</v>
      </c>
      <c r="C84" s="1442"/>
      <c r="D84" s="1442"/>
      <c r="E84" s="1442"/>
      <c r="F84" s="1442"/>
      <c r="G84" s="1442"/>
      <c r="H84" s="1442"/>
      <c r="I84" s="1443"/>
      <c r="J84" s="1448" t="str">
        <f>IF(D14="","",D14&amp;"年の排出量")</f>
        <v>2025年の排出量</v>
      </c>
      <c r="K84" s="1449"/>
      <c r="L84" s="1449"/>
      <c r="M84" s="1449"/>
      <c r="N84" s="1449"/>
      <c r="O84" s="1449"/>
      <c r="P84" s="1449"/>
      <c r="Q84" s="1449"/>
      <c r="R84" s="1449"/>
      <c r="S84" s="1452" t="s">
        <v>390</v>
      </c>
      <c r="T84" s="1453"/>
      <c r="U84" s="1453"/>
      <c r="V84" s="1453"/>
      <c r="W84" s="1453"/>
      <c r="X84" s="1453"/>
      <c r="Y84" s="1453"/>
      <c r="Z84" s="1454"/>
      <c r="AA84" s="1429" t="s">
        <v>96</v>
      </c>
      <c r="AB84" s="1430"/>
      <c r="AC84" s="1430"/>
      <c r="AD84" s="1430"/>
      <c r="AE84" s="1430"/>
      <c r="AF84" s="1430"/>
      <c r="AG84" s="1430"/>
      <c r="AH84" s="1430"/>
      <c r="AI84" s="1430"/>
      <c r="AJ84" s="1431"/>
    </row>
    <row r="85" spans="2:36" ht="13.5" customHeight="1">
      <c r="B85" s="1444"/>
      <c r="C85" s="348"/>
      <c r="D85" s="348"/>
      <c r="E85" s="348"/>
      <c r="F85" s="348"/>
      <c r="G85" s="348"/>
      <c r="H85" s="348"/>
      <c r="I85" s="428"/>
      <c r="J85" s="1450"/>
      <c r="K85" s="1451"/>
      <c r="L85" s="1451"/>
      <c r="M85" s="1451"/>
      <c r="N85" s="1451"/>
      <c r="O85" s="1451"/>
      <c r="P85" s="1451"/>
      <c r="Q85" s="1451"/>
      <c r="R85" s="1451"/>
      <c r="S85" s="1455"/>
      <c r="T85" s="1456"/>
      <c r="U85" s="1456"/>
      <c r="V85" s="1456"/>
      <c r="W85" s="1456"/>
      <c r="X85" s="1456"/>
      <c r="Y85" s="1456"/>
      <c r="Z85" s="1457"/>
      <c r="AA85" s="1432"/>
      <c r="AB85" s="1433"/>
      <c r="AC85" s="1433"/>
      <c r="AD85" s="1433"/>
      <c r="AE85" s="1433"/>
      <c r="AF85" s="1433"/>
      <c r="AG85" s="1433"/>
      <c r="AH85" s="1433"/>
      <c r="AI85" s="1433"/>
      <c r="AJ85" s="1434"/>
    </row>
    <row r="86" spans="2:36" ht="13.5" customHeight="1" thickBot="1">
      <c r="B86" s="1445"/>
      <c r="C86" s="1446"/>
      <c r="D86" s="1446"/>
      <c r="E86" s="1446"/>
      <c r="F86" s="1446"/>
      <c r="G86" s="1446"/>
      <c r="H86" s="1446"/>
      <c r="I86" s="1447"/>
      <c r="J86" s="1435" t="s">
        <v>243</v>
      </c>
      <c r="K86" s="1436"/>
      <c r="L86" s="1436"/>
      <c r="M86" s="1436"/>
      <c r="N86" s="1436"/>
      <c r="O86" s="1436"/>
      <c r="P86" s="1436"/>
      <c r="Q86" s="1436"/>
      <c r="R86" s="1437"/>
      <c r="S86" s="647" t="s">
        <v>244</v>
      </c>
      <c r="T86" s="648"/>
      <c r="U86" s="648"/>
      <c r="V86" s="648"/>
      <c r="W86" s="648"/>
      <c r="X86" s="648"/>
      <c r="Y86" s="648"/>
      <c r="Z86" s="1438"/>
      <c r="AA86" s="1439" t="s">
        <v>247</v>
      </c>
      <c r="AB86" s="1436"/>
      <c r="AC86" s="1436"/>
      <c r="AD86" s="1436"/>
      <c r="AE86" s="1436"/>
      <c r="AF86" s="1436"/>
      <c r="AG86" s="1436"/>
      <c r="AH86" s="1436"/>
      <c r="AI86" s="1436"/>
      <c r="AJ86" s="1440"/>
    </row>
    <row r="87" spans="2:36" ht="13.5" customHeight="1">
      <c r="B87" s="977" t="s">
        <v>340</v>
      </c>
      <c r="C87" s="978"/>
      <c r="D87" s="790" t="s">
        <v>77</v>
      </c>
      <c r="E87" s="791"/>
      <c r="F87" s="791"/>
      <c r="G87" s="791"/>
      <c r="H87" s="791"/>
      <c r="I87" s="792"/>
      <c r="J87" s="793"/>
      <c r="K87" s="794"/>
      <c r="L87" s="794"/>
      <c r="M87" s="794"/>
      <c r="N87" s="794"/>
      <c r="O87" s="794"/>
      <c r="P87" s="795"/>
      <c r="Q87" s="739" t="s">
        <v>232</v>
      </c>
      <c r="R87" s="740"/>
      <c r="S87" s="706">
        <f>'（別紙２）二酸化炭素排出量計算シート【計画用】'!S87</f>
        <v>12400</v>
      </c>
      <c r="T87" s="707"/>
      <c r="U87" s="707"/>
      <c r="V87" s="707"/>
      <c r="W87" s="707"/>
      <c r="X87" s="707"/>
      <c r="Y87" s="707"/>
      <c r="Z87" s="1425"/>
      <c r="AA87" s="802" t="str">
        <f t="shared" ref="AA87:AA105" si="0">IF(J87="","",J87*S87)</f>
        <v/>
      </c>
      <c r="AB87" s="803"/>
      <c r="AC87" s="803"/>
      <c r="AD87" s="803"/>
      <c r="AE87" s="803"/>
      <c r="AF87" s="803"/>
      <c r="AG87" s="804"/>
      <c r="AH87" s="805" t="s">
        <v>480</v>
      </c>
      <c r="AI87" s="806"/>
      <c r="AJ87" s="807"/>
    </row>
    <row r="88" spans="2:36" ht="13.5" customHeight="1">
      <c r="B88" s="979"/>
      <c r="C88" s="980"/>
      <c r="D88" s="748" t="s">
        <v>78</v>
      </c>
      <c r="E88" s="749"/>
      <c r="F88" s="749"/>
      <c r="G88" s="749"/>
      <c r="H88" s="749"/>
      <c r="I88" s="750"/>
      <c r="J88" s="400"/>
      <c r="K88" s="401"/>
      <c r="L88" s="401"/>
      <c r="M88" s="401"/>
      <c r="N88" s="401"/>
      <c r="O88" s="401"/>
      <c r="P88" s="651"/>
      <c r="Q88" s="652" t="s">
        <v>232</v>
      </c>
      <c r="R88" s="653"/>
      <c r="S88" s="1422">
        <f>'（別紙２）二酸化炭素排出量計算シート【計画用】'!S88</f>
        <v>677</v>
      </c>
      <c r="T88" s="1423"/>
      <c r="U88" s="1423"/>
      <c r="V88" s="1423"/>
      <c r="W88" s="1423"/>
      <c r="X88" s="1423"/>
      <c r="Y88" s="1423"/>
      <c r="Z88" s="1424"/>
      <c r="AA88" s="808" t="str">
        <f t="shared" si="0"/>
        <v/>
      </c>
      <c r="AB88" s="809"/>
      <c r="AC88" s="809"/>
      <c r="AD88" s="809"/>
      <c r="AE88" s="809"/>
      <c r="AF88" s="809"/>
      <c r="AG88" s="810"/>
      <c r="AH88" s="782" t="s">
        <v>463</v>
      </c>
      <c r="AI88" s="783"/>
      <c r="AJ88" s="784"/>
    </row>
    <row r="89" spans="2:36" ht="13.5" customHeight="1">
      <c r="B89" s="979"/>
      <c r="C89" s="980"/>
      <c r="D89" s="748" t="s">
        <v>79</v>
      </c>
      <c r="E89" s="749"/>
      <c r="F89" s="749"/>
      <c r="G89" s="749"/>
      <c r="H89" s="749"/>
      <c r="I89" s="750"/>
      <c r="J89" s="400"/>
      <c r="K89" s="401"/>
      <c r="L89" s="401"/>
      <c r="M89" s="401"/>
      <c r="N89" s="401"/>
      <c r="O89" s="401"/>
      <c r="P89" s="651"/>
      <c r="Q89" s="652" t="s">
        <v>232</v>
      </c>
      <c r="R89" s="653"/>
      <c r="S89" s="1422">
        <f>'（別紙２）二酸化炭素排出量計算シート【計画用】'!S89</f>
        <v>116</v>
      </c>
      <c r="T89" s="1423"/>
      <c r="U89" s="1423"/>
      <c r="V89" s="1423"/>
      <c r="W89" s="1423"/>
      <c r="X89" s="1423"/>
      <c r="Y89" s="1423"/>
      <c r="Z89" s="1424"/>
      <c r="AA89" s="808" t="str">
        <f t="shared" si="0"/>
        <v/>
      </c>
      <c r="AB89" s="809"/>
      <c r="AC89" s="809"/>
      <c r="AD89" s="809"/>
      <c r="AE89" s="809"/>
      <c r="AF89" s="809"/>
      <c r="AG89" s="810"/>
      <c r="AH89" s="782" t="s">
        <v>463</v>
      </c>
      <c r="AI89" s="783"/>
      <c r="AJ89" s="784"/>
    </row>
    <row r="90" spans="2:36" ht="13.5" customHeight="1">
      <c r="B90" s="979"/>
      <c r="C90" s="980"/>
      <c r="D90" s="748" t="s">
        <v>80</v>
      </c>
      <c r="E90" s="749"/>
      <c r="F90" s="749"/>
      <c r="G90" s="749"/>
      <c r="H90" s="749"/>
      <c r="I90" s="750"/>
      <c r="J90" s="400"/>
      <c r="K90" s="401"/>
      <c r="L90" s="401"/>
      <c r="M90" s="401"/>
      <c r="N90" s="401"/>
      <c r="O90" s="401"/>
      <c r="P90" s="651"/>
      <c r="Q90" s="652" t="s">
        <v>232</v>
      </c>
      <c r="R90" s="653"/>
      <c r="S90" s="1422">
        <f>'（別紙２）二酸化炭素排出量計算シート【計画用】'!S90</f>
        <v>3170</v>
      </c>
      <c r="T90" s="1423"/>
      <c r="U90" s="1423"/>
      <c r="V90" s="1423"/>
      <c r="W90" s="1423"/>
      <c r="X90" s="1423"/>
      <c r="Y90" s="1423"/>
      <c r="Z90" s="1424"/>
      <c r="AA90" s="808" t="str">
        <f t="shared" si="0"/>
        <v/>
      </c>
      <c r="AB90" s="809"/>
      <c r="AC90" s="809"/>
      <c r="AD90" s="809"/>
      <c r="AE90" s="809"/>
      <c r="AF90" s="809"/>
      <c r="AG90" s="810"/>
      <c r="AH90" s="782" t="s">
        <v>463</v>
      </c>
      <c r="AI90" s="783"/>
      <c r="AJ90" s="784"/>
    </row>
    <row r="91" spans="2:36" ht="13.5" customHeight="1">
      <c r="B91" s="979"/>
      <c r="C91" s="980"/>
      <c r="D91" s="748" t="s">
        <v>81</v>
      </c>
      <c r="E91" s="749"/>
      <c r="F91" s="749"/>
      <c r="G91" s="749"/>
      <c r="H91" s="749"/>
      <c r="I91" s="750"/>
      <c r="J91" s="400"/>
      <c r="K91" s="401"/>
      <c r="L91" s="401"/>
      <c r="M91" s="401"/>
      <c r="N91" s="401"/>
      <c r="O91" s="401"/>
      <c r="P91" s="651"/>
      <c r="Q91" s="652" t="s">
        <v>232</v>
      </c>
      <c r="R91" s="653"/>
      <c r="S91" s="1422">
        <f>'（別紙２）二酸化炭素排出量計算シート【計画用】'!S91</f>
        <v>1120</v>
      </c>
      <c r="T91" s="1423"/>
      <c r="U91" s="1423"/>
      <c r="V91" s="1423"/>
      <c r="W91" s="1423"/>
      <c r="X91" s="1423"/>
      <c r="Y91" s="1423"/>
      <c r="Z91" s="1424"/>
      <c r="AA91" s="808" t="str">
        <f t="shared" si="0"/>
        <v/>
      </c>
      <c r="AB91" s="809"/>
      <c r="AC91" s="809"/>
      <c r="AD91" s="809"/>
      <c r="AE91" s="809"/>
      <c r="AF91" s="809"/>
      <c r="AG91" s="810"/>
      <c r="AH91" s="782" t="s">
        <v>463</v>
      </c>
      <c r="AI91" s="783"/>
      <c r="AJ91" s="784"/>
    </row>
    <row r="92" spans="2:36" ht="13.5" customHeight="1">
      <c r="B92" s="979"/>
      <c r="C92" s="980"/>
      <c r="D92" s="748" t="s">
        <v>82</v>
      </c>
      <c r="E92" s="749"/>
      <c r="F92" s="749"/>
      <c r="G92" s="749"/>
      <c r="H92" s="749"/>
      <c r="I92" s="750"/>
      <c r="J92" s="400"/>
      <c r="K92" s="401"/>
      <c r="L92" s="401"/>
      <c r="M92" s="401"/>
      <c r="N92" s="401"/>
      <c r="O92" s="401"/>
      <c r="P92" s="651"/>
      <c r="Q92" s="652" t="s">
        <v>232</v>
      </c>
      <c r="R92" s="653"/>
      <c r="S92" s="1422">
        <f>'（別紙２）二酸化炭素排出量計算シート【計画用】'!S92</f>
        <v>1300</v>
      </c>
      <c r="T92" s="1423"/>
      <c r="U92" s="1423"/>
      <c r="V92" s="1423"/>
      <c r="W92" s="1423"/>
      <c r="X92" s="1423"/>
      <c r="Y92" s="1423"/>
      <c r="Z92" s="1424"/>
      <c r="AA92" s="808" t="str">
        <f t="shared" si="0"/>
        <v/>
      </c>
      <c r="AB92" s="809"/>
      <c r="AC92" s="809"/>
      <c r="AD92" s="809"/>
      <c r="AE92" s="809"/>
      <c r="AF92" s="809"/>
      <c r="AG92" s="810"/>
      <c r="AH92" s="782" t="s">
        <v>463</v>
      </c>
      <c r="AI92" s="783"/>
      <c r="AJ92" s="784"/>
    </row>
    <row r="93" spans="2:36" ht="13.5" customHeight="1">
      <c r="B93" s="979"/>
      <c r="C93" s="980"/>
      <c r="D93" s="748" t="s">
        <v>83</v>
      </c>
      <c r="E93" s="749"/>
      <c r="F93" s="749"/>
      <c r="G93" s="749"/>
      <c r="H93" s="749"/>
      <c r="I93" s="750"/>
      <c r="J93" s="400"/>
      <c r="K93" s="401"/>
      <c r="L93" s="401"/>
      <c r="M93" s="401"/>
      <c r="N93" s="401"/>
      <c r="O93" s="401"/>
      <c r="P93" s="651"/>
      <c r="Q93" s="652" t="s">
        <v>232</v>
      </c>
      <c r="R93" s="653"/>
      <c r="S93" s="1422">
        <f>'（別紙２）二酸化炭素排出量計算シート【計画用】'!S93</f>
        <v>328</v>
      </c>
      <c r="T93" s="1423"/>
      <c r="U93" s="1423"/>
      <c r="V93" s="1423"/>
      <c r="W93" s="1423"/>
      <c r="X93" s="1423"/>
      <c r="Y93" s="1423"/>
      <c r="Z93" s="1424"/>
      <c r="AA93" s="808" t="str">
        <f t="shared" si="0"/>
        <v/>
      </c>
      <c r="AB93" s="809"/>
      <c r="AC93" s="809"/>
      <c r="AD93" s="809"/>
      <c r="AE93" s="809"/>
      <c r="AF93" s="809"/>
      <c r="AG93" s="810"/>
      <c r="AH93" s="782" t="s">
        <v>463</v>
      </c>
      <c r="AI93" s="783"/>
      <c r="AJ93" s="784"/>
    </row>
    <row r="94" spans="2:36" ht="13.5" customHeight="1">
      <c r="B94" s="979"/>
      <c r="C94" s="980"/>
      <c r="D94" s="748" t="s">
        <v>84</v>
      </c>
      <c r="E94" s="749"/>
      <c r="F94" s="749"/>
      <c r="G94" s="749"/>
      <c r="H94" s="749"/>
      <c r="I94" s="750"/>
      <c r="J94" s="400"/>
      <c r="K94" s="401"/>
      <c r="L94" s="401"/>
      <c r="M94" s="401"/>
      <c r="N94" s="401"/>
      <c r="O94" s="401"/>
      <c r="P94" s="651"/>
      <c r="Q94" s="652" t="s">
        <v>232</v>
      </c>
      <c r="R94" s="653"/>
      <c r="S94" s="1422">
        <f>'（別紙２）二酸化炭素排出量計算シート【計画用】'!S94</f>
        <v>4800</v>
      </c>
      <c r="T94" s="1423"/>
      <c r="U94" s="1423"/>
      <c r="V94" s="1423"/>
      <c r="W94" s="1423"/>
      <c r="X94" s="1423"/>
      <c r="Y94" s="1423"/>
      <c r="Z94" s="1424"/>
      <c r="AA94" s="808" t="str">
        <f t="shared" si="0"/>
        <v/>
      </c>
      <c r="AB94" s="809"/>
      <c r="AC94" s="809"/>
      <c r="AD94" s="809"/>
      <c r="AE94" s="809"/>
      <c r="AF94" s="809"/>
      <c r="AG94" s="810"/>
      <c r="AH94" s="782" t="s">
        <v>463</v>
      </c>
      <c r="AI94" s="783"/>
      <c r="AJ94" s="784"/>
    </row>
    <row r="95" spans="2:36" ht="13.5" customHeight="1">
      <c r="B95" s="979"/>
      <c r="C95" s="980"/>
      <c r="D95" s="748" t="s">
        <v>434</v>
      </c>
      <c r="E95" s="749"/>
      <c r="F95" s="749"/>
      <c r="G95" s="749"/>
      <c r="H95" s="749"/>
      <c r="I95" s="750"/>
      <c r="J95" s="400"/>
      <c r="K95" s="401"/>
      <c r="L95" s="401"/>
      <c r="M95" s="401"/>
      <c r="N95" s="401"/>
      <c r="O95" s="401"/>
      <c r="P95" s="651"/>
      <c r="Q95" s="652" t="s">
        <v>232</v>
      </c>
      <c r="R95" s="653"/>
      <c r="S95" s="1422">
        <f>'（別紙２）二酸化炭素排出量計算シート【計画用】'!S95</f>
        <v>16</v>
      </c>
      <c r="T95" s="1423"/>
      <c r="U95" s="1423"/>
      <c r="V95" s="1423"/>
      <c r="W95" s="1423"/>
      <c r="X95" s="1423"/>
      <c r="Y95" s="1423"/>
      <c r="Z95" s="1424"/>
      <c r="AA95" s="808" t="str">
        <f>IF(J95="","",J95*S95)</f>
        <v/>
      </c>
      <c r="AB95" s="809"/>
      <c r="AC95" s="809"/>
      <c r="AD95" s="809"/>
      <c r="AE95" s="809"/>
      <c r="AF95" s="809"/>
      <c r="AG95" s="810"/>
      <c r="AH95" s="782" t="s">
        <v>463</v>
      </c>
      <c r="AI95" s="783"/>
      <c r="AJ95" s="784"/>
    </row>
    <row r="96" spans="2:36" ht="13.5" customHeight="1">
      <c r="B96" s="979"/>
      <c r="C96" s="980"/>
      <c r="D96" s="748" t="s">
        <v>85</v>
      </c>
      <c r="E96" s="749"/>
      <c r="F96" s="749"/>
      <c r="G96" s="749"/>
      <c r="H96" s="749"/>
      <c r="I96" s="750"/>
      <c r="J96" s="400"/>
      <c r="K96" s="401"/>
      <c r="L96" s="401"/>
      <c r="M96" s="401"/>
      <c r="N96" s="401"/>
      <c r="O96" s="401"/>
      <c r="P96" s="651"/>
      <c r="Q96" s="652" t="s">
        <v>232</v>
      </c>
      <c r="R96" s="653"/>
      <c r="S96" s="1422">
        <f>'（別紙２）二酸化炭素排出量計算シート【計画用】'!S96</f>
        <v>138</v>
      </c>
      <c r="T96" s="1423"/>
      <c r="U96" s="1423"/>
      <c r="V96" s="1423"/>
      <c r="W96" s="1423"/>
      <c r="X96" s="1423"/>
      <c r="Y96" s="1423"/>
      <c r="Z96" s="1424"/>
      <c r="AA96" s="808" t="str">
        <f t="shared" si="0"/>
        <v/>
      </c>
      <c r="AB96" s="809"/>
      <c r="AC96" s="809"/>
      <c r="AD96" s="809"/>
      <c r="AE96" s="809"/>
      <c r="AF96" s="809"/>
      <c r="AG96" s="810"/>
      <c r="AH96" s="782" t="s">
        <v>463</v>
      </c>
      <c r="AI96" s="783"/>
      <c r="AJ96" s="784"/>
    </row>
    <row r="97" spans="2:36" ht="13.5" customHeight="1">
      <c r="B97" s="979"/>
      <c r="C97" s="980"/>
      <c r="D97" s="748" t="s">
        <v>435</v>
      </c>
      <c r="E97" s="749"/>
      <c r="F97" s="749"/>
      <c r="G97" s="749"/>
      <c r="H97" s="749"/>
      <c r="I97" s="750"/>
      <c r="J97" s="400"/>
      <c r="K97" s="401"/>
      <c r="L97" s="401"/>
      <c r="M97" s="401"/>
      <c r="N97" s="401"/>
      <c r="O97" s="401"/>
      <c r="P97" s="651"/>
      <c r="Q97" s="652" t="s">
        <v>232</v>
      </c>
      <c r="R97" s="653"/>
      <c r="S97" s="1422">
        <f>'（別紙２）二酸化炭素排出量計算シート【計画用】'!S97</f>
        <v>4</v>
      </c>
      <c r="T97" s="1423"/>
      <c r="U97" s="1423"/>
      <c r="V97" s="1423"/>
      <c r="W97" s="1423"/>
      <c r="X97" s="1423"/>
      <c r="Y97" s="1423"/>
      <c r="Z97" s="1424"/>
      <c r="AA97" s="808" t="str">
        <f>IF(J97="","",J97*S97)</f>
        <v/>
      </c>
      <c r="AB97" s="809"/>
      <c r="AC97" s="809"/>
      <c r="AD97" s="809"/>
      <c r="AE97" s="809"/>
      <c r="AF97" s="809"/>
      <c r="AG97" s="810"/>
      <c r="AH97" s="782" t="s">
        <v>463</v>
      </c>
      <c r="AI97" s="783"/>
      <c r="AJ97" s="784"/>
    </row>
    <row r="98" spans="2:36" ht="13.5" customHeight="1">
      <c r="B98" s="979"/>
      <c r="C98" s="980"/>
      <c r="D98" s="748" t="s">
        <v>86</v>
      </c>
      <c r="E98" s="749"/>
      <c r="F98" s="749"/>
      <c r="G98" s="749"/>
      <c r="H98" s="749"/>
      <c r="I98" s="750"/>
      <c r="J98" s="400"/>
      <c r="K98" s="401"/>
      <c r="L98" s="401"/>
      <c r="M98" s="401"/>
      <c r="N98" s="401"/>
      <c r="O98" s="401"/>
      <c r="P98" s="651"/>
      <c r="Q98" s="652" t="s">
        <v>232</v>
      </c>
      <c r="R98" s="653"/>
      <c r="S98" s="1422">
        <f>'（別紙２）二酸化炭素排出量計算シート【計画用】'!S98</f>
        <v>3350</v>
      </c>
      <c r="T98" s="1423"/>
      <c r="U98" s="1423"/>
      <c r="V98" s="1423"/>
      <c r="W98" s="1423"/>
      <c r="X98" s="1423"/>
      <c r="Y98" s="1423"/>
      <c r="Z98" s="1424"/>
      <c r="AA98" s="808" t="str">
        <f t="shared" si="0"/>
        <v/>
      </c>
      <c r="AB98" s="809"/>
      <c r="AC98" s="809"/>
      <c r="AD98" s="809"/>
      <c r="AE98" s="809"/>
      <c r="AF98" s="809"/>
      <c r="AG98" s="810"/>
      <c r="AH98" s="782" t="s">
        <v>463</v>
      </c>
      <c r="AI98" s="783"/>
      <c r="AJ98" s="784"/>
    </row>
    <row r="99" spans="2:36" ht="13.5" customHeight="1">
      <c r="B99" s="979"/>
      <c r="C99" s="980"/>
      <c r="D99" s="748" t="s">
        <v>98</v>
      </c>
      <c r="E99" s="749"/>
      <c r="F99" s="749"/>
      <c r="G99" s="749"/>
      <c r="H99" s="749"/>
      <c r="I99" s="750"/>
      <c r="J99" s="400"/>
      <c r="K99" s="401"/>
      <c r="L99" s="401"/>
      <c r="M99" s="401"/>
      <c r="N99" s="401"/>
      <c r="O99" s="401"/>
      <c r="P99" s="651"/>
      <c r="Q99" s="652" t="s">
        <v>232</v>
      </c>
      <c r="R99" s="653"/>
      <c r="S99" s="1422">
        <f>'（別紙２）二酸化炭素排出量計算シート【計画用】'!S99</f>
        <v>8060</v>
      </c>
      <c r="T99" s="1423"/>
      <c r="U99" s="1423"/>
      <c r="V99" s="1423"/>
      <c r="W99" s="1423"/>
      <c r="X99" s="1423"/>
      <c r="Y99" s="1423"/>
      <c r="Z99" s="1424"/>
      <c r="AA99" s="808" t="str">
        <f t="shared" si="0"/>
        <v/>
      </c>
      <c r="AB99" s="809"/>
      <c r="AC99" s="809"/>
      <c r="AD99" s="809"/>
      <c r="AE99" s="809"/>
      <c r="AF99" s="809"/>
      <c r="AG99" s="810"/>
      <c r="AH99" s="782" t="s">
        <v>463</v>
      </c>
      <c r="AI99" s="783"/>
      <c r="AJ99" s="784"/>
    </row>
    <row r="100" spans="2:36" ht="13.5" customHeight="1">
      <c r="B100" s="979"/>
      <c r="C100" s="980"/>
      <c r="D100" s="748" t="s">
        <v>436</v>
      </c>
      <c r="E100" s="749"/>
      <c r="F100" s="749"/>
      <c r="G100" s="749"/>
      <c r="H100" s="749"/>
      <c r="I100" s="750"/>
      <c r="J100" s="400"/>
      <c r="K100" s="401"/>
      <c r="L100" s="401"/>
      <c r="M100" s="401"/>
      <c r="N100" s="401"/>
      <c r="O100" s="401"/>
      <c r="P100" s="651"/>
      <c r="Q100" s="652" t="s">
        <v>232</v>
      </c>
      <c r="R100" s="653"/>
      <c r="S100" s="1422">
        <f>'（別紙２）二酸化炭素排出量計算シート【計画用】'!S100</f>
        <v>1330</v>
      </c>
      <c r="T100" s="1423"/>
      <c r="U100" s="1423"/>
      <c r="V100" s="1423"/>
      <c r="W100" s="1423"/>
      <c r="X100" s="1423"/>
      <c r="Y100" s="1423"/>
      <c r="Z100" s="1424"/>
      <c r="AA100" s="808" t="str">
        <f>IF(J100="","",J100*S100)</f>
        <v/>
      </c>
      <c r="AB100" s="809"/>
      <c r="AC100" s="809"/>
      <c r="AD100" s="809"/>
      <c r="AE100" s="809"/>
      <c r="AF100" s="809"/>
      <c r="AG100" s="810"/>
      <c r="AH100" s="782" t="s">
        <v>463</v>
      </c>
      <c r="AI100" s="783"/>
      <c r="AJ100" s="784"/>
    </row>
    <row r="101" spans="2:36" ht="13.5" customHeight="1">
      <c r="B101" s="979"/>
      <c r="C101" s="980"/>
      <c r="D101" s="748" t="s">
        <v>437</v>
      </c>
      <c r="E101" s="797"/>
      <c r="F101" s="797"/>
      <c r="G101" s="797"/>
      <c r="H101" s="797"/>
      <c r="I101" s="798"/>
      <c r="J101" s="400"/>
      <c r="K101" s="401"/>
      <c r="L101" s="401"/>
      <c r="M101" s="401"/>
      <c r="N101" s="401"/>
      <c r="O101" s="401"/>
      <c r="P101" s="651"/>
      <c r="Q101" s="652" t="s">
        <v>232</v>
      </c>
      <c r="R101" s="653"/>
      <c r="S101" s="1422">
        <f>'（別紙２）二酸化炭素排出量計算シート【計画用】'!S101</f>
        <v>1210</v>
      </c>
      <c r="T101" s="1423"/>
      <c r="U101" s="1423"/>
      <c r="V101" s="1423"/>
      <c r="W101" s="1423"/>
      <c r="X101" s="1423"/>
      <c r="Y101" s="1423"/>
      <c r="Z101" s="1424"/>
      <c r="AA101" s="808" t="str">
        <f>IF(J101="","",J101*S101)</f>
        <v/>
      </c>
      <c r="AB101" s="809"/>
      <c r="AC101" s="809"/>
      <c r="AD101" s="809"/>
      <c r="AE101" s="809"/>
      <c r="AF101" s="809"/>
      <c r="AG101" s="810"/>
      <c r="AH101" s="782" t="s">
        <v>463</v>
      </c>
      <c r="AI101" s="783"/>
      <c r="AJ101" s="784"/>
    </row>
    <row r="102" spans="2:36" ht="13.5" customHeight="1">
      <c r="B102" s="979"/>
      <c r="C102" s="980"/>
      <c r="D102" s="748" t="s">
        <v>87</v>
      </c>
      <c r="E102" s="749"/>
      <c r="F102" s="749"/>
      <c r="G102" s="749"/>
      <c r="H102" s="749"/>
      <c r="I102" s="750"/>
      <c r="J102" s="400"/>
      <c r="K102" s="401"/>
      <c r="L102" s="401"/>
      <c r="M102" s="401"/>
      <c r="N102" s="401"/>
      <c r="O102" s="401"/>
      <c r="P102" s="651"/>
      <c r="Q102" s="652" t="s">
        <v>232</v>
      </c>
      <c r="R102" s="653"/>
      <c r="S102" s="1422">
        <f>'（別紙２）二酸化炭素排出量計算シート【計画用】'!S102</f>
        <v>716</v>
      </c>
      <c r="T102" s="1423"/>
      <c r="U102" s="1423"/>
      <c r="V102" s="1423"/>
      <c r="W102" s="1423"/>
      <c r="X102" s="1423"/>
      <c r="Y102" s="1423"/>
      <c r="Z102" s="1424"/>
      <c r="AA102" s="808" t="str">
        <f t="shared" si="0"/>
        <v/>
      </c>
      <c r="AB102" s="809"/>
      <c r="AC102" s="809"/>
      <c r="AD102" s="809"/>
      <c r="AE102" s="809"/>
      <c r="AF102" s="809"/>
      <c r="AG102" s="810"/>
      <c r="AH102" s="782" t="s">
        <v>463</v>
      </c>
      <c r="AI102" s="783"/>
      <c r="AJ102" s="784"/>
    </row>
    <row r="103" spans="2:36" ht="13.5" customHeight="1">
      <c r="B103" s="979"/>
      <c r="C103" s="980"/>
      <c r="D103" s="748" t="s">
        <v>438</v>
      </c>
      <c r="E103" s="749"/>
      <c r="F103" s="749"/>
      <c r="G103" s="749"/>
      <c r="H103" s="749"/>
      <c r="I103" s="750"/>
      <c r="J103" s="400"/>
      <c r="K103" s="401"/>
      <c r="L103" s="401"/>
      <c r="M103" s="401"/>
      <c r="N103" s="401"/>
      <c r="O103" s="401"/>
      <c r="P103" s="651"/>
      <c r="Q103" s="652" t="s">
        <v>232</v>
      </c>
      <c r="R103" s="653"/>
      <c r="S103" s="1422">
        <f>'（別紙２）二酸化炭素排出量計算シート【計画用】'!S103</f>
        <v>858</v>
      </c>
      <c r="T103" s="1423"/>
      <c r="U103" s="1423"/>
      <c r="V103" s="1423"/>
      <c r="W103" s="1423"/>
      <c r="X103" s="1423"/>
      <c r="Y103" s="1423"/>
      <c r="Z103" s="1424"/>
      <c r="AA103" s="808" t="str">
        <f>IF(J103="","",J103*S103)</f>
        <v/>
      </c>
      <c r="AB103" s="809"/>
      <c r="AC103" s="809"/>
      <c r="AD103" s="809"/>
      <c r="AE103" s="809"/>
      <c r="AF103" s="809"/>
      <c r="AG103" s="810"/>
      <c r="AH103" s="782" t="s">
        <v>463</v>
      </c>
      <c r="AI103" s="783"/>
      <c r="AJ103" s="784"/>
    </row>
    <row r="104" spans="2:36" ht="13.5" customHeight="1">
      <c r="B104" s="979"/>
      <c r="C104" s="980"/>
      <c r="D104" s="748" t="s">
        <v>439</v>
      </c>
      <c r="E104" s="749"/>
      <c r="F104" s="749"/>
      <c r="G104" s="749"/>
      <c r="H104" s="749"/>
      <c r="I104" s="750"/>
      <c r="J104" s="400"/>
      <c r="K104" s="401"/>
      <c r="L104" s="401"/>
      <c r="M104" s="401"/>
      <c r="N104" s="401"/>
      <c r="O104" s="401"/>
      <c r="P104" s="651"/>
      <c r="Q104" s="652" t="s">
        <v>232</v>
      </c>
      <c r="R104" s="653"/>
      <c r="S104" s="1422">
        <f>'（別紙２）二酸化炭素排出量計算シート【計画用】'!S104</f>
        <v>804</v>
      </c>
      <c r="T104" s="1423"/>
      <c r="U104" s="1423"/>
      <c r="V104" s="1423"/>
      <c r="W104" s="1423"/>
      <c r="X104" s="1423"/>
      <c r="Y104" s="1423"/>
      <c r="Z104" s="1424"/>
      <c r="AA104" s="808" t="str">
        <f>IF(J104="","",J104*S104)</f>
        <v/>
      </c>
      <c r="AB104" s="809"/>
      <c r="AC104" s="809"/>
      <c r="AD104" s="809"/>
      <c r="AE104" s="809"/>
      <c r="AF104" s="809"/>
      <c r="AG104" s="810"/>
      <c r="AH104" s="782" t="s">
        <v>463</v>
      </c>
      <c r="AI104" s="783"/>
      <c r="AJ104" s="784"/>
    </row>
    <row r="105" spans="2:36" ht="13.5" customHeight="1">
      <c r="B105" s="979"/>
      <c r="C105" s="980"/>
      <c r="D105" s="796" t="s">
        <v>217</v>
      </c>
      <c r="E105" s="797"/>
      <c r="F105" s="797"/>
      <c r="G105" s="797"/>
      <c r="H105" s="797"/>
      <c r="I105" s="798"/>
      <c r="J105" s="400"/>
      <c r="K105" s="401"/>
      <c r="L105" s="401"/>
      <c r="M105" s="401"/>
      <c r="N105" s="401"/>
      <c r="O105" s="401"/>
      <c r="P105" s="651"/>
      <c r="Q105" s="652" t="s">
        <v>232</v>
      </c>
      <c r="R105" s="653"/>
      <c r="S105" s="1422">
        <f>'（別紙２）二酸化炭素排出量計算シート【計画用】'!S105</f>
        <v>1650</v>
      </c>
      <c r="T105" s="1423"/>
      <c r="U105" s="1423"/>
      <c r="V105" s="1423"/>
      <c r="W105" s="1423"/>
      <c r="X105" s="1423"/>
      <c r="Y105" s="1423"/>
      <c r="Z105" s="1424"/>
      <c r="AA105" s="808" t="str">
        <f t="shared" si="0"/>
        <v/>
      </c>
      <c r="AB105" s="809"/>
      <c r="AC105" s="809"/>
      <c r="AD105" s="809"/>
      <c r="AE105" s="809"/>
      <c r="AF105" s="809"/>
      <c r="AG105" s="810"/>
      <c r="AH105" s="782" t="s">
        <v>463</v>
      </c>
      <c r="AI105" s="783"/>
      <c r="AJ105" s="784"/>
    </row>
    <row r="106" spans="2:36" ht="13.5" customHeight="1">
      <c r="B106" s="979"/>
      <c r="C106" s="980"/>
      <c r="D106" s="839" t="s">
        <v>65</v>
      </c>
      <c r="E106" s="840"/>
      <c r="F106" s="840"/>
      <c r="G106" s="840"/>
      <c r="H106" s="840"/>
      <c r="I106" s="840"/>
      <c r="J106" s="840"/>
      <c r="K106" s="840"/>
      <c r="L106" s="840"/>
      <c r="M106" s="840"/>
      <c r="N106" s="840"/>
      <c r="O106" s="840"/>
      <c r="P106" s="840"/>
      <c r="Q106" s="840"/>
      <c r="R106" s="840"/>
      <c r="S106" s="840"/>
      <c r="T106" s="840"/>
      <c r="U106" s="840"/>
      <c r="V106" s="840"/>
      <c r="W106" s="840"/>
      <c r="X106" s="840"/>
      <c r="Y106" s="840"/>
      <c r="Z106" s="840"/>
      <c r="AA106" s="983" t="str">
        <f>IF(SUM(AA87:AG105)=0,"",ROUND(SUM(AA87:AG105),-INT(LOG(ABS(SUM(AA87:AG105))))-1+3))</f>
        <v/>
      </c>
      <c r="AB106" s="984"/>
      <c r="AC106" s="984"/>
      <c r="AD106" s="984"/>
      <c r="AE106" s="984"/>
      <c r="AF106" s="984"/>
      <c r="AG106" s="985"/>
      <c r="AH106" s="817" t="s">
        <v>462</v>
      </c>
      <c r="AI106" s="818"/>
      <c r="AJ106" s="819"/>
    </row>
    <row r="107" spans="2:36" ht="13.5" customHeight="1" thickBot="1">
      <c r="B107" s="981"/>
      <c r="C107" s="982"/>
      <c r="D107" s="841"/>
      <c r="E107" s="842"/>
      <c r="F107" s="842"/>
      <c r="G107" s="842"/>
      <c r="H107" s="842"/>
      <c r="I107" s="842"/>
      <c r="J107" s="842"/>
      <c r="K107" s="842"/>
      <c r="L107" s="842"/>
      <c r="M107" s="842"/>
      <c r="N107" s="842"/>
      <c r="O107" s="842"/>
      <c r="P107" s="842"/>
      <c r="Q107" s="842"/>
      <c r="R107" s="842"/>
      <c r="S107" s="842"/>
      <c r="T107" s="842"/>
      <c r="U107" s="842"/>
      <c r="V107" s="842"/>
      <c r="W107" s="842"/>
      <c r="X107" s="842"/>
      <c r="Y107" s="842"/>
      <c r="Z107" s="842"/>
      <c r="AA107" s="814"/>
      <c r="AB107" s="815"/>
      <c r="AC107" s="815"/>
      <c r="AD107" s="815"/>
      <c r="AE107" s="815"/>
      <c r="AF107" s="815"/>
      <c r="AG107" s="816"/>
      <c r="AH107" s="820"/>
      <c r="AI107" s="821"/>
      <c r="AJ107" s="822"/>
    </row>
    <row r="108" spans="2:36" ht="13.5" customHeight="1">
      <c r="B108" s="977" t="s">
        <v>341</v>
      </c>
      <c r="C108" s="978"/>
      <c r="D108" s="790" t="s">
        <v>88</v>
      </c>
      <c r="E108" s="791"/>
      <c r="F108" s="791"/>
      <c r="G108" s="791"/>
      <c r="H108" s="791"/>
      <c r="I108" s="792"/>
      <c r="J108" s="793"/>
      <c r="K108" s="794"/>
      <c r="L108" s="794"/>
      <c r="M108" s="794"/>
      <c r="N108" s="794"/>
      <c r="O108" s="794"/>
      <c r="P108" s="795"/>
      <c r="Q108" s="788" t="s">
        <v>232</v>
      </c>
      <c r="R108" s="789"/>
      <c r="S108" s="706">
        <f>'（別紙２）二酸化炭素排出量計算シート【計画用】'!S108</f>
        <v>6630</v>
      </c>
      <c r="T108" s="707"/>
      <c r="U108" s="707"/>
      <c r="V108" s="707"/>
      <c r="W108" s="707"/>
      <c r="X108" s="707"/>
      <c r="Y108" s="707"/>
      <c r="Z108" s="1425"/>
      <c r="AA108" s="802" t="str">
        <f t="shared" ref="AA108:AA115" si="1">IF(J108="","",J108*S108)</f>
        <v/>
      </c>
      <c r="AB108" s="803"/>
      <c r="AC108" s="803"/>
      <c r="AD108" s="803"/>
      <c r="AE108" s="803"/>
      <c r="AF108" s="803"/>
      <c r="AG108" s="804"/>
      <c r="AH108" s="805" t="s">
        <v>463</v>
      </c>
      <c r="AI108" s="806"/>
      <c r="AJ108" s="807"/>
    </row>
    <row r="109" spans="2:36" ht="13.5" customHeight="1">
      <c r="B109" s="979"/>
      <c r="C109" s="980"/>
      <c r="D109" s="748" t="s">
        <v>89</v>
      </c>
      <c r="E109" s="749"/>
      <c r="F109" s="749"/>
      <c r="G109" s="749"/>
      <c r="H109" s="749"/>
      <c r="I109" s="750"/>
      <c r="J109" s="400"/>
      <c r="K109" s="401"/>
      <c r="L109" s="401"/>
      <c r="M109" s="401"/>
      <c r="N109" s="401"/>
      <c r="O109" s="401"/>
      <c r="P109" s="651"/>
      <c r="Q109" s="773" t="s">
        <v>232</v>
      </c>
      <c r="R109" s="774"/>
      <c r="S109" s="1422">
        <f>'（別紙２）二酸化炭素排出量計算シート【計画用】'!S109</f>
        <v>11100</v>
      </c>
      <c r="T109" s="1423"/>
      <c r="U109" s="1423"/>
      <c r="V109" s="1423"/>
      <c r="W109" s="1423"/>
      <c r="X109" s="1423"/>
      <c r="Y109" s="1423"/>
      <c r="Z109" s="1424"/>
      <c r="AA109" s="808" t="str">
        <f t="shared" si="1"/>
        <v/>
      </c>
      <c r="AB109" s="809"/>
      <c r="AC109" s="809"/>
      <c r="AD109" s="809"/>
      <c r="AE109" s="809"/>
      <c r="AF109" s="809"/>
      <c r="AG109" s="810"/>
      <c r="AH109" s="782" t="s">
        <v>463</v>
      </c>
      <c r="AI109" s="783"/>
      <c r="AJ109" s="784"/>
    </row>
    <row r="110" spans="2:36" ht="13.5" customHeight="1">
      <c r="B110" s="979"/>
      <c r="C110" s="980"/>
      <c r="D110" s="748" t="s">
        <v>90</v>
      </c>
      <c r="E110" s="749"/>
      <c r="F110" s="749"/>
      <c r="G110" s="749"/>
      <c r="H110" s="749"/>
      <c r="I110" s="750"/>
      <c r="J110" s="400"/>
      <c r="K110" s="401"/>
      <c r="L110" s="401"/>
      <c r="M110" s="401"/>
      <c r="N110" s="401"/>
      <c r="O110" s="401"/>
      <c r="P110" s="651"/>
      <c r="Q110" s="773" t="s">
        <v>232</v>
      </c>
      <c r="R110" s="774"/>
      <c r="S110" s="1422">
        <f>'（別紙２）二酸化炭素排出量計算シート【計画用】'!S110</f>
        <v>8900</v>
      </c>
      <c r="T110" s="1423"/>
      <c r="U110" s="1423"/>
      <c r="V110" s="1423"/>
      <c r="W110" s="1423"/>
      <c r="X110" s="1423"/>
      <c r="Y110" s="1423"/>
      <c r="Z110" s="1424"/>
      <c r="AA110" s="808" t="str">
        <f t="shared" si="1"/>
        <v/>
      </c>
      <c r="AB110" s="809"/>
      <c r="AC110" s="809"/>
      <c r="AD110" s="809"/>
      <c r="AE110" s="809"/>
      <c r="AF110" s="809"/>
      <c r="AG110" s="810"/>
      <c r="AH110" s="782" t="s">
        <v>463</v>
      </c>
      <c r="AI110" s="783"/>
      <c r="AJ110" s="784"/>
    </row>
    <row r="111" spans="2:36" ht="13.5" customHeight="1">
      <c r="B111" s="979"/>
      <c r="C111" s="980"/>
      <c r="D111" s="779" t="s">
        <v>440</v>
      </c>
      <c r="E111" s="780"/>
      <c r="F111" s="780"/>
      <c r="G111" s="780"/>
      <c r="H111" s="780"/>
      <c r="I111" s="781"/>
      <c r="J111" s="400"/>
      <c r="K111" s="401"/>
      <c r="L111" s="401"/>
      <c r="M111" s="401"/>
      <c r="N111" s="401"/>
      <c r="O111" s="401"/>
      <c r="P111" s="651"/>
      <c r="Q111" s="773" t="s">
        <v>232</v>
      </c>
      <c r="R111" s="774"/>
      <c r="S111" s="1422">
        <f>'（別紙２）二酸化炭素排出量計算シート【計画用】'!S111</f>
        <v>9200</v>
      </c>
      <c r="T111" s="1423"/>
      <c r="U111" s="1423"/>
      <c r="V111" s="1423"/>
      <c r="W111" s="1423"/>
      <c r="X111" s="1423"/>
      <c r="Y111" s="1423"/>
      <c r="Z111" s="1424"/>
      <c r="AA111" s="808" t="str">
        <f>IF(J111="","",J111*S111)</f>
        <v/>
      </c>
      <c r="AB111" s="809"/>
      <c r="AC111" s="809"/>
      <c r="AD111" s="809"/>
      <c r="AE111" s="809"/>
      <c r="AF111" s="809"/>
      <c r="AG111" s="810"/>
      <c r="AH111" s="782" t="s">
        <v>463</v>
      </c>
      <c r="AI111" s="783"/>
      <c r="AJ111" s="784"/>
    </row>
    <row r="112" spans="2:36" ht="13.5" customHeight="1">
      <c r="B112" s="979"/>
      <c r="C112" s="980"/>
      <c r="D112" s="748" t="s">
        <v>91</v>
      </c>
      <c r="E112" s="749"/>
      <c r="F112" s="749"/>
      <c r="G112" s="749"/>
      <c r="H112" s="749"/>
      <c r="I112" s="750"/>
      <c r="J112" s="400"/>
      <c r="K112" s="401"/>
      <c r="L112" s="401"/>
      <c r="M112" s="401"/>
      <c r="N112" s="401"/>
      <c r="O112" s="401"/>
      <c r="P112" s="651"/>
      <c r="Q112" s="773" t="s">
        <v>232</v>
      </c>
      <c r="R112" s="774"/>
      <c r="S112" s="1422">
        <f>'（別紙２）二酸化炭素排出量計算シート【計画用】'!S112</f>
        <v>9200</v>
      </c>
      <c r="T112" s="1423"/>
      <c r="U112" s="1423"/>
      <c r="V112" s="1423"/>
      <c r="W112" s="1423"/>
      <c r="X112" s="1423"/>
      <c r="Y112" s="1423"/>
      <c r="Z112" s="1424"/>
      <c r="AA112" s="808" t="str">
        <f t="shared" si="1"/>
        <v/>
      </c>
      <c r="AB112" s="809"/>
      <c r="AC112" s="809"/>
      <c r="AD112" s="809"/>
      <c r="AE112" s="809"/>
      <c r="AF112" s="809"/>
      <c r="AG112" s="810"/>
      <c r="AH112" s="782" t="s">
        <v>463</v>
      </c>
      <c r="AI112" s="783"/>
      <c r="AJ112" s="784"/>
    </row>
    <row r="113" spans="1:36" ht="13.5" customHeight="1">
      <c r="B113" s="979"/>
      <c r="C113" s="980"/>
      <c r="D113" s="748" t="s">
        <v>92</v>
      </c>
      <c r="E113" s="749"/>
      <c r="F113" s="749"/>
      <c r="G113" s="749"/>
      <c r="H113" s="749"/>
      <c r="I113" s="750"/>
      <c r="J113" s="400"/>
      <c r="K113" s="401"/>
      <c r="L113" s="401"/>
      <c r="M113" s="401"/>
      <c r="N113" s="401"/>
      <c r="O113" s="401"/>
      <c r="P113" s="651"/>
      <c r="Q113" s="773" t="s">
        <v>232</v>
      </c>
      <c r="R113" s="774"/>
      <c r="S113" s="1422">
        <f>'（別紙２）二酸化炭素排出量計算シート【計画用】'!S113</f>
        <v>9540</v>
      </c>
      <c r="T113" s="1423"/>
      <c r="U113" s="1423"/>
      <c r="V113" s="1423"/>
      <c r="W113" s="1423"/>
      <c r="X113" s="1423"/>
      <c r="Y113" s="1423"/>
      <c r="Z113" s="1424"/>
      <c r="AA113" s="808" t="str">
        <f t="shared" si="1"/>
        <v/>
      </c>
      <c r="AB113" s="809"/>
      <c r="AC113" s="809"/>
      <c r="AD113" s="809"/>
      <c r="AE113" s="809"/>
      <c r="AF113" s="809"/>
      <c r="AG113" s="810"/>
      <c r="AH113" s="782" t="s">
        <v>463</v>
      </c>
      <c r="AI113" s="783"/>
      <c r="AJ113" s="784"/>
    </row>
    <row r="114" spans="1:36" ht="13.5" customHeight="1">
      <c r="B114" s="979"/>
      <c r="C114" s="980"/>
      <c r="D114" s="748" t="s">
        <v>93</v>
      </c>
      <c r="E114" s="749"/>
      <c r="F114" s="749"/>
      <c r="G114" s="749"/>
      <c r="H114" s="749"/>
      <c r="I114" s="750"/>
      <c r="J114" s="400"/>
      <c r="K114" s="401"/>
      <c r="L114" s="401"/>
      <c r="M114" s="401"/>
      <c r="N114" s="401"/>
      <c r="O114" s="401"/>
      <c r="P114" s="651"/>
      <c r="Q114" s="773" t="s">
        <v>232</v>
      </c>
      <c r="R114" s="774"/>
      <c r="S114" s="1422">
        <f>'（別紙２）二酸化炭素排出量計算シート【計画用】'!S114</f>
        <v>8550</v>
      </c>
      <c r="T114" s="1423"/>
      <c r="U114" s="1423"/>
      <c r="V114" s="1423"/>
      <c r="W114" s="1423"/>
      <c r="X114" s="1423"/>
      <c r="Y114" s="1423"/>
      <c r="Z114" s="1424"/>
      <c r="AA114" s="808" t="str">
        <f t="shared" si="1"/>
        <v/>
      </c>
      <c r="AB114" s="809"/>
      <c r="AC114" s="809"/>
      <c r="AD114" s="809"/>
      <c r="AE114" s="809"/>
      <c r="AF114" s="809"/>
      <c r="AG114" s="810"/>
      <c r="AH114" s="782" t="s">
        <v>463</v>
      </c>
      <c r="AI114" s="783"/>
      <c r="AJ114" s="784"/>
    </row>
    <row r="115" spans="1:36" ht="13.5" customHeight="1">
      <c r="B115" s="979"/>
      <c r="C115" s="980"/>
      <c r="D115" s="748" t="s">
        <v>94</v>
      </c>
      <c r="E115" s="749"/>
      <c r="F115" s="749"/>
      <c r="G115" s="749"/>
      <c r="H115" s="749"/>
      <c r="I115" s="750"/>
      <c r="J115" s="400"/>
      <c r="K115" s="401"/>
      <c r="L115" s="401"/>
      <c r="M115" s="401"/>
      <c r="N115" s="401"/>
      <c r="O115" s="401"/>
      <c r="P115" s="651"/>
      <c r="Q115" s="773" t="s">
        <v>232</v>
      </c>
      <c r="R115" s="774"/>
      <c r="S115" s="1422">
        <f>'（別紙２）二酸化炭素排出量計算シート【計画用】'!S115</f>
        <v>7910</v>
      </c>
      <c r="T115" s="1423"/>
      <c r="U115" s="1423"/>
      <c r="V115" s="1423"/>
      <c r="W115" s="1423"/>
      <c r="X115" s="1423"/>
      <c r="Y115" s="1423"/>
      <c r="Z115" s="1424"/>
      <c r="AA115" s="808" t="str">
        <f t="shared" si="1"/>
        <v/>
      </c>
      <c r="AB115" s="809"/>
      <c r="AC115" s="809"/>
      <c r="AD115" s="809"/>
      <c r="AE115" s="809"/>
      <c r="AF115" s="809"/>
      <c r="AG115" s="810"/>
      <c r="AH115" s="782" t="s">
        <v>463</v>
      </c>
      <c r="AI115" s="783"/>
      <c r="AJ115" s="784"/>
    </row>
    <row r="116" spans="1:36" ht="13.5" customHeight="1">
      <c r="B116" s="979"/>
      <c r="C116" s="980"/>
      <c r="D116" s="748" t="s">
        <v>441</v>
      </c>
      <c r="E116" s="749"/>
      <c r="F116" s="749"/>
      <c r="G116" s="749"/>
      <c r="H116" s="749"/>
      <c r="I116" s="750"/>
      <c r="J116" s="400"/>
      <c r="K116" s="401"/>
      <c r="L116" s="401"/>
      <c r="M116" s="401"/>
      <c r="N116" s="401"/>
      <c r="O116" s="401"/>
      <c r="P116" s="651"/>
      <c r="Q116" s="773" t="s">
        <v>232</v>
      </c>
      <c r="R116" s="774"/>
      <c r="S116" s="1422">
        <f>'（別紙２）二酸化炭素排出量計算シート【計画用】'!S116</f>
        <v>7190</v>
      </c>
      <c r="T116" s="1423"/>
      <c r="U116" s="1423"/>
      <c r="V116" s="1423"/>
      <c r="W116" s="1423"/>
      <c r="X116" s="1423"/>
      <c r="Y116" s="1423"/>
      <c r="Z116" s="1424"/>
      <c r="AA116" s="808" t="str">
        <f>IF(J116="","",J116*S116)</f>
        <v/>
      </c>
      <c r="AB116" s="809"/>
      <c r="AC116" s="809"/>
      <c r="AD116" s="809"/>
      <c r="AE116" s="809"/>
      <c r="AF116" s="809"/>
      <c r="AG116" s="810"/>
      <c r="AH116" s="782" t="s">
        <v>463</v>
      </c>
      <c r="AI116" s="783"/>
      <c r="AJ116" s="784"/>
    </row>
    <row r="117" spans="1:36" ht="13.5" customHeight="1">
      <c r="B117" s="979"/>
      <c r="C117" s="980"/>
      <c r="D117" s="839" t="s">
        <v>65</v>
      </c>
      <c r="E117" s="840"/>
      <c r="F117" s="840"/>
      <c r="G117" s="840"/>
      <c r="H117" s="840"/>
      <c r="I117" s="840"/>
      <c r="J117" s="840"/>
      <c r="K117" s="840"/>
      <c r="L117" s="840"/>
      <c r="M117" s="840"/>
      <c r="N117" s="840"/>
      <c r="O117" s="840"/>
      <c r="P117" s="840"/>
      <c r="Q117" s="840"/>
      <c r="R117" s="840"/>
      <c r="S117" s="840"/>
      <c r="T117" s="840"/>
      <c r="U117" s="840"/>
      <c r="V117" s="840"/>
      <c r="W117" s="840"/>
      <c r="X117" s="840"/>
      <c r="Y117" s="840"/>
      <c r="Z117" s="840"/>
      <c r="AA117" s="811" t="str">
        <f>IF(SUM(AA108:AG116)=0,"",ROUND(SUM(AA108:AG116),-INT(LOG(ABS(SUM(AA108:AG116))))-1+3))</f>
        <v/>
      </c>
      <c r="AB117" s="812"/>
      <c r="AC117" s="812"/>
      <c r="AD117" s="812"/>
      <c r="AE117" s="812"/>
      <c r="AF117" s="812"/>
      <c r="AG117" s="813"/>
      <c r="AH117" s="817" t="s">
        <v>462</v>
      </c>
      <c r="AI117" s="818"/>
      <c r="AJ117" s="819"/>
    </row>
    <row r="118" spans="1:36" ht="13.5" customHeight="1" thickBot="1">
      <c r="B118" s="981"/>
      <c r="C118" s="982"/>
      <c r="D118" s="841"/>
      <c r="E118" s="842"/>
      <c r="F118" s="842"/>
      <c r="G118" s="842"/>
      <c r="H118" s="842"/>
      <c r="I118" s="842"/>
      <c r="J118" s="842"/>
      <c r="K118" s="842"/>
      <c r="L118" s="842"/>
      <c r="M118" s="842"/>
      <c r="N118" s="842"/>
      <c r="O118" s="842"/>
      <c r="P118" s="842"/>
      <c r="Q118" s="842"/>
      <c r="R118" s="842"/>
      <c r="S118" s="842"/>
      <c r="T118" s="842"/>
      <c r="U118" s="842"/>
      <c r="V118" s="842"/>
      <c r="W118" s="842"/>
      <c r="X118" s="842"/>
      <c r="Y118" s="842"/>
      <c r="Z118" s="842"/>
      <c r="AA118" s="814"/>
      <c r="AB118" s="815"/>
      <c r="AC118" s="815"/>
      <c r="AD118" s="815"/>
      <c r="AE118" s="815"/>
      <c r="AF118" s="815"/>
      <c r="AG118" s="816"/>
      <c r="AH118" s="820"/>
      <c r="AI118" s="821"/>
      <c r="AJ118" s="822"/>
    </row>
    <row r="119" spans="1:36" ht="13.5" customHeight="1">
      <c r="B119" s="1416" t="s">
        <v>76</v>
      </c>
      <c r="C119" s="1417"/>
      <c r="D119" s="1417"/>
      <c r="E119" s="1417"/>
      <c r="F119" s="1417"/>
      <c r="G119" s="1417"/>
      <c r="H119" s="1417"/>
      <c r="I119" s="1418"/>
      <c r="J119" s="404"/>
      <c r="K119" s="405"/>
      <c r="L119" s="405"/>
      <c r="M119" s="405"/>
      <c r="N119" s="405"/>
      <c r="O119" s="405"/>
      <c r="P119" s="829"/>
      <c r="Q119" s="830" t="s">
        <v>232</v>
      </c>
      <c r="R119" s="831"/>
      <c r="S119" s="834">
        <f>'（別紙２）二酸化炭素排出量計算シート【計画用】'!S119</f>
        <v>23500</v>
      </c>
      <c r="T119" s="835"/>
      <c r="U119" s="835"/>
      <c r="V119" s="835"/>
      <c r="W119" s="835"/>
      <c r="X119" s="835"/>
      <c r="Y119" s="835"/>
      <c r="Z119" s="835"/>
      <c r="AA119" s="836" t="str">
        <f>IF(SUM(J119)=0,"",ROUND(J119*S119,-INT(LOG(ABS(J119*S119)))-1+3))</f>
        <v/>
      </c>
      <c r="AB119" s="837"/>
      <c r="AC119" s="837"/>
      <c r="AD119" s="837"/>
      <c r="AE119" s="837"/>
      <c r="AF119" s="837"/>
      <c r="AG119" s="838"/>
      <c r="AH119" s="1410" t="s">
        <v>462</v>
      </c>
      <c r="AI119" s="1411"/>
      <c r="AJ119" s="1412"/>
    </row>
    <row r="120" spans="1:36" ht="13.5" customHeight="1" thickBot="1">
      <c r="B120" s="1419"/>
      <c r="C120" s="1420"/>
      <c r="D120" s="1420"/>
      <c r="E120" s="1420"/>
      <c r="F120" s="1420"/>
      <c r="G120" s="1420"/>
      <c r="H120" s="1420"/>
      <c r="I120" s="1421"/>
      <c r="J120" s="763"/>
      <c r="K120" s="764"/>
      <c r="L120" s="764"/>
      <c r="M120" s="764"/>
      <c r="N120" s="764"/>
      <c r="O120" s="764"/>
      <c r="P120" s="765"/>
      <c r="Q120" s="832"/>
      <c r="R120" s="833"/>
      <c r="S120" s="731"/>
      <c r="T120" s="732"/>
      <c r="U120" s="732"/>
      <c r="V120" s="732"/>
      <c r="W120" s="732"/>
      <c r="X120" s="732"/>
      <c r="Y120" s="732"/>
      <c r="Z120" s="732"/>
      <c r="AA120" s="814"/>
      <c r="AB120" s="815"/>
      <c r="AC120" s="815"/>
      <c r="AD120" s="815"/>
      <c r="AE120" s="815"/>
      <c r="AF120" s="815"/>
      <c r="AG120" s="816"/>
      <c r="AH120" s="820"/>
      <c r="AI120" s="821"/>
      <c r="AJ120" s="822"/>
    </row>
    <row r="121" spans="1:36" ht="13.5" customHeight="1">
      <c r="B121" s="1416" t="s">
        <v>417</v>
      </c>
      <c r="C121" s="1417"/>
      <c r="D121" s="1417"/>
      <c r="E121" s="1417"/>
      <c r="F121" s="1417"/>
      <c r="G121" s="1417"/>
      <c r="H121" s="1417"/>
      <c r="I121" s="1418"/>
      <c r="J121" s="404"/>
      <c r="K121" s="405"/>
      <c r="L121" s="405"/>
      <c r="M121" s="405"/>
      <c r="N121" s="405"/>
      <c r="O121" s="405"/>
      <c r="P121" s="829"/>
      <c r="Q121" s="830" t="s">
        <v>232</v>
      </c>
      <c r="R121" s="831"/>
      <c r="S121" s="834">
        <f>'（別紙２）二酸化炭素排出量計算シート【計画用】'!S121</f>
        <v>16100</v>
      </c>
      <c r="T121" s="835"/>
      <c r="U121" s="835"/>
      <c r="V121" s="835"/>
      <c r="W121" s="835"/>
      <c r="X121" s="835"/>
      <c r="Y121" s="835"/>
      <c r="Z121" s="835"/>
      <c r="AA121" s="836" t="str">
        <f>IF(SUM(J121)=0,"",ROUND(J121*S121,-INT(LOG(ABS(J121*S121)))-1+3))</f>
        <v/>
      </c>
      <c r="AB121" s="837"/>
      <c r="AC121" s="837"/>
      <c r="AD121" s="837"/>
      <c r="AE121" s="837"/>
      <c r="AF121" s="837"/>
      <c r="AG121" s="838"/>
      <c r="AH121" s="1410" t="s">
        <v>462</v>
      </c>
      <c r="AI121" s="1411"/>
      <c r="AJ121" s="1412"/>
    </row>
    <row r="122" spans="1:36" ht="13.5" customHeight="1" thickBot="1">
      <c r="B122" s="1419"/>
      <c r="C122" s="1420"/>
      <c r="D122" s="1420"/>
      <c r="E122" s="1420"/>
      <c r="F122" s="1420"/>
      <c r="G122" s="1420"/>
      <c r="H122" s="1420"/>
      <c r="I122" s="1421"/>
      <c r="J122" s="763"/>
      <c r="K122" s="764"/>
      <c r="L122" s="764"/>
      <c r="M122" s="764"/>
      <c r="N122" s="764"/>
      <c r="O122" s="764"/>
      <c r="P122" s="765"/>
      <c r="Q122" s="832"/>
      <c r="R122" s="833"/>
      <c r="S122" s="731"/>
      <c r="T122" s="732"/>
      <c r="U122" s="732"/>
      <c r="V122" s="732"/>
      <c r="W122" s="732"/>
      <c r="X122" s="732"/>
      <c r="Y122" s="732"/>
      <c r="Z122" s="732"/>
      <c r="AA122" s="814"/>
      <c r="AB122" s="815"/>
      <c r="AC122" s="815"/>
      <c r="AD122" s="815"/>
      <c r="AE122" s="815"/>
      <c r="AF122" s="815"/>
      <c r="AG122" s="816"/>
      <c r="AH122" s="820"/>
      <c r="AI122" s="821"/>
      <c r="AJ122" s="822"/>
    </row>
    <row r="123" spans="1:36" ht="13.5" customHeight="1"/>
    <row r="124" spans="1:36" ht="13.5" customHeight="1">
      <c r="B124" s="1" t="s">
        <v>220</v>
      </c>
      <c r="C124" s="1">
        <v>1</v>
      </c>
      <c r="D124" s="587" t="s">
        <v>479</v>
      </c>
      <c r="E124" s="587"/>
      <c r="F124" s="587"/>
      <c r="G124" s="587"/>
      <c r="H124" s="587"/>
      <c r="I124" s="587"/>
      <c r="J124" s="587"/>
      <c r="K124" s="587"/>
      <c r="L124" s="587"/>
      <c r="M124" s="587"/>
      <c r="N124" s="587"/>
      <c r="O124" s="587"/>
      <c r="P124" s="587"/>
      <c r="Q124" s="587"/>
      <c r="R124" s="587"/>
      <c r="S124" s="587"/>
      <c r="T124" s="587"/>
      <c r="U124" s="587"/>
      <c r="V124" s="587"/>
      <c r="W124" s="587"/>
      <c r="X124" s="587"/>
      <c r="Y124" s="587"/>
      <c r="Z124" s="587"/>
      <c r="AA124" s="587"/>
      <c r="AB124" s="587"/>
      <c r="AC124" s="587"/>
      <c r="AD124" s="587"/>
      <c r="AE124" s="587"/>
      <c r="AF124" s="587"/>
      <c r="AG124" s="587"/>
      <c r="AH124" s="587"/>
      <c r="AI124" s="587"/>
      <c r="AJ124" s="587"/>
    </row>
    <row r="125" spans="1:36" ht="13.5" customHeight="1">
      <c r="D125" s="587"/>
      <c r="E125" s="587"/>
      <c r="F125" s="587"/>
      <c r="G125" s="587"/>
      <c r="H125" s="587"/>
      <c r="I125" s="587"/>
      <c r="J125" s="587"/>
      <c r="K125" s="587"/>
      <c r="L125" s="58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7"/>
      <c r="AI125" s="587"/>
      <c r="AJ125" s="587"/>
    </row>
    <row r="126" spans="1:36" ht="13.5" customHeight="1">
      <c r="A126" s="11"/>
      <c r="C126" s="1">
        <v>2</v>
      </c>
      <c r="D126" s="587" t="s">
        <v>451</v>
      </c>
      <c r="E126" s="587"/>
      <c r="F126" s="587"/>
      <c r="G126" s="587"/>
      <c r="H126" s="587"/>
      <c r="I126" s="587"/>
      <c r="J126" s="587"/>
      <c r="K126" s="587"/>
      <c r="L126" s="587"/>
      <c r="M126" s="587"/>
      <c r="N126" s="587"/>
      <c r="O126" s="587"/>
      <c r="P126" s="587"/>
      <c r="Q126" s="587"/>
      <c r="R126" s="587"/>
      <c r="S126" s="587"/>
      <c r="T126" s="587"/>
      <c r="U126" s="587"/>
      <c r="V126" s="587"/>
      <c r="W126" s="587"/>
      <c r="X126" s="587"/>
      <c r="Y126" s="587"/>
      <c r="Z126" s="587"/>
      <c r="AA126" s="587"/>
      <c r="AB126" s="587"/>
      <c r="AC126" s="587"/>
      <c r="AD126" s="587"/>
      <c r="AE126" s="587"/>
      <c r="AF126" s="587"/>
      <c r="AG126" s="587"/>
      <c r="AH126" s="587"/>
      <c r="AI126" s="587"/>
      <c r="AJ126" s="587"/>
    </row>
    <row r="127" spans="1:36" ht="13.5" customHeight="1">
      <c r="D127" s="587"/>
      <c r="E127" s="587"/>
      <c r="F127" s="587"/>
      <c r="G127" s="587"/>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row>
    <row r="128" spans="1:36" ht="13.5" customHeight="1">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row>
    <row r="129" spans="3:82" ht="13.5" customHeight="1">
      <c r="C129" s="1">
        <v>3</v>
      </c>
      <c r="D129" s="587" t="s">
        <v>391</v>
      </c>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row>
    <row r="130" spans="3:82" ht="13.5" customHeight="1">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row>
    <row r="131" spans="3:82" ht="13.5" customHeight="1"/>
    <row r="132" spans="3:82" ht="13.5" customHeight="1"/>
    <row r="133" spans="3:82" ht="13.5" customHeight="1"/>
    <row r="134" spans="3:82" ht="13.5" customHeight="1"/>
    <row r="135" spans="3:82" ht="13.5" customHeight="1"/>
    <row r="136" spans="3:82" ht="13.5" customHeight="1"/>
    <row r="137" spans="3:82" ht="13.5" customHeight="1"/>
    <row r="138" spans="3:82" ht="13.5" customHeight="1"/>
    <row r="139" spans="3:82" ht="13.5" customHeight="1"/>
    <row r="140" spans="3:82" ht="13.5" customHeight="1">
      <c r="BT140" s="11"/>
      <c r="BU140" s="11"/>
      <c r="BV140" s="11"/>
      <c r="BW140" s="11"/>
      <c r="BX140" s="11"/>
      <c r="BY140" s="11"/>
      <c r="BZ140" s="11"/>
      <c r="CA140" s="11"/>
      <c r="CB140" s="11"/>
      <c r="CC140" s="11"/>
      <c r="CD140" s="11"/>
    </row>
    <row r="141" spans="3:82" ht="13.5" customHeight="1">
      <c r="BT141" s="11"/>
      <c r="BU141" s="11"/>
      <c r="BV141" s="11"/>
      <c r="BW141" s="11"/>
      <c r="BX141" s="11"/>
      <c r="BY141" s="11"/>
      <c r="BZ141" s="11"/>
      <c r="CA141" s="11"/>
      <c r="CB141" s="11"/>
      <c r="CC141" s="11"/>
      <c r="CD141" s="11"/>
    </row>
    <row r="142" spans="3:82" ht="13.5" customHeight="1">
      <c r="BT142" s="11"/>
      <c r="BU142" s="11"/>
      <c r="BV142" s="11"/>
      <c r="BW142" s="11"/>
      <c r="BX142" s="11"/>
      <c r="BY142" s="11"/>
      <c r="BZ142" s="11"/>
      <c r="CA142" s="11"/>
      <c r="CB142" s="11"/>
      <c r="CC142" s="11"/>
      <c r="CD142" s="11"/>
    </row>
  </sheetData>
  <sheetProtection algorithmName="SHA-512" hashValue="G0JmxjlW7yDDerUMAYTopVDWb2kSW1sauAmUwpjb3C+8U+zIKtFvDRdGbg8YrdJ/cbZLRGmdWUYv425viNE5kA==" saltValue="OhVku16WjL2jvtDTkgEw1g==" spinCount="100000" sheet="1" formatCells="0" formatColumns="0" formatRows="0" insertHyperlinks="0"/>
  <mergeCells count="428">
    <mergeCell ref="AA113:AG113"/>
    <mergeCell ref="AH113:AJ113"/>
    <mergeCell ref="B87:C107"/>
    <mergeCell ref="D111:I111"/>
    <mergeCell ref="J111:P111"/>
    <mergeCell ref="Q111:R111"/>
    <mergeCell ref="S111:Z111"/>
    <mergeCell ref="AA111:AG111"/>
    <mergeCell ref="B108:C118"/>
    <mergeCell ref="Q103:R103"/>
    <mergeCell ref="S103:Z103"/>
    <mergeCell ref="AA103:AG103"/>
    <mergeCell ref="D116:I116"/>
    <mergeCell ref="J116:P116"/>
    <mergeCell ref="Q116:R116"/>
    <mergeCell ref="S116:Z116"/>
    <mergeCell ref="AA116:AG116"/>
    <mergeCell ref="D101:I101"/>
    <mergeCell ref="J101:P101"/>
    <mergeCell ref="Q101:R101"/>
    <mergeCell ref="D95:I95"/>
    <mergeCell ref="J95:P95"/>
    <mergeCell ref="D104:I104"/>
    <mergeCell ref="J104:P104"/>
    <mergeCell ref="D129:AJ130"/>
    <mergeCell ref="D105:I105"/>
    <mergeCell ref="J105:P105"/>
    <mergeCell ref="D102:I102"/>
    <mergeCell ref="J102:P102"/>
    <mergeCell ref="D103:I103"/>
    <mergeCell ref="J103:P103"/>
    <mergeCell ref="D106:Z107"/>
    <mergeCell ref="AA106:AG107"/>
    <mergeCell ref="AH106:AJ107"/>
    <mergeCell ref="S108:Z108"/>
    <mergeCell ref="AA108:AG108"/>
    <mergeCell ref="AH108:AJ108"/>
    <mergeCell ref="D109:I109"/>
    <mergeCell ref="J109:P109"/>
    <mergeCell ref="D108:I108"/>
    <mergeCell ref="AH116:AJ116"/>
    <mergeCell ref="J114:P114"/>
    <mergeCell ref="D113:I113"/>
    <mergeCell ref="J113:P113"/>
    <mergeCell ref="B121:I122"/>
    <mergeCell ref="J121:P122"/>
    <mergeCell ref="Q113:R113"/>
    <mergeCell ref="S113:Z113"/>
    <mergeCell ref="Q121:R122"/>
    <mergeCell ref="S121:Z122"/>
    <mergeCell ref="H49:K50"/>
    <mergeCell ref="L49:N50"/>
    <mergeCell ref="U49:X49"/>
    <mergeCell ref="J96:P96"/>
    <mergeCell ref="Q96:R96"/>
    <mergeCell ref="S96:Z96"/>
    <mergeCell ref="D98:I98"/>
    <mergeCell ref="J98:P98"/>
    <mergeCell ref="Q98:R98"/>
    <mergeCell ref="S98:Z98"/>
    <mergeCell ref="B70:F70"/>
    <mergeCell ref="B71:C71"/>
    <mergeCell ref="D71:E71"/>
    <mergeCell ref="G71:H71"/>
    <mergeCell ref="J71:K71"/>
    <mergeCell ref="N71:O71"/>
    <mergeCell ref="P71:Q71"/>
    <mergeCell ref="B53:AB54"/>
    <mergeCell ref="S101:Z101"/>
    <mergeCell ref="AA101:AG101"/>
    <mergeCell ref="AA98:AG98"/>
    <mergeCell ref="AC53:AG54"/>
    <mergeCell ref="AA95:AG95"/>
    <mergeCell ref="AH95:AJ95"/>
    <mergeCell ref="D97:I97"/>
    <mergeCell ref="J97:P97"/>
    <mergeCell ref="Q97:R97"/>
    <mergeCell ref="S97:Z97"/>
    <mergeCell ref="AA97:AG97"/>
    <mergeCell ref="AH97:AJ97"/>
    <mergeCell ref="D100:I100"/>
    <mergeCell ref="J100:P100"/>
    <mergeCell ref="AA96:AG96"/>
    <mergeCell ref="AH96:AJ96"/>
    <mergeCell ref="D99:I99"/>
    <mergeCell ref="J99:P99"/>
    <mergeCell ref="D96:I96"/>
    <mergeCell ref="Q95:R95"/>
    <mergeCell ref="S95:Z95"/>
    <mergeCell ref="Q99:R99"/>
    <mergeCell ref="S99:Z99"/>
    <mergeCell ref="AC17:AJ17"/>
    <mergeCell ref="B11:R12"/>
    <mergeCell ref="B13:F13"/>
    <mergeCell ref="B14:C14"/>
    <mergeCell ref="D14:E14"/>
    <mergeCell ref="H18:K19"/>
    <mergeCell ref="G14:H14"/>
    <mergeCell ref="D47:G48"/>
    <mergeCell ref="AH101:AJ101"/>
    <mergeCell ref="H20:K21"/>
    <mergeCell ref="L20:N21"/>
    <mergeCell ref="H26:K27"/>
    <mergeCell ref="O20:Q21"/>
    <mergeCell ref="H30:K31"/>
    <mergeCell ref="D20:G21"/>
    <mergeCell ref="H28:K29"/>
    <mergeCell ref="AH98:AJ98"/>
    <mergeCell ref="AC15:AJ16"/>
    <mergeCell ref="H15:N16"/>
    <mergeCell ref="O15:AB15"/>
    <mergeCell ref="O16:T16"/>
    <mergeCell ref="U16:AB16"/>
    <mergeCell ref="U17:AB17"/>
    <mergeCell ref="H24:K25"/>
    <mergeCell ref="N6:X6"/>
    <mergeCell ref="B8:F8"/>
    <mergeCell ref="B9:C9"/>
    <mergeCell ref="D9:E9"/>
    <mergeCell ref="G9:H9"/>
    <mergeCell ref="J9:K9"/>
    <mergeCell ref="N9:O9"/>
    <mergeCell ref="P9:Q9"/>
    <mergeCell ref="S9:T9"/>
    <mergeCell ref="V9:W9"/>
    <mergeCell ref="D22:G23"/>
    <mergeCell ref="H22:K23"/>
    <mergeCell ref="L22:N23"/>
    <mergeCell ref="O22:Q23"/>
    <mergeCell ref="R22:T23"/>
    <mergeCell ref="O28:T29"/>
    <mergeCell ref="U28:X29"/>
    <mergeCell ref="J14:K14"/>
    <mergeCell ref="N14:O14"/>
    <mergeCell ref="P14:Q14"/>
    <mergeCell ref="S14:T14"/>
    <mergeCell ref="V14:W14"/>
    <mergeCell ref="B15:G17"/>
    <mergeCell ref="U21:X21"/>
    <mergeCell ref="D24:G25"/>
    <mergeCell ref="H17:N17"/>
    <mergeCell ref="O17:T17"/>
    <mergeCell ref="L18:N19"/>
    <mergeCell ref="O18:Q19"/>
    <mergeCell ref="B18:C41"/>
    <mergeCell ref="D18:G19"/>
    <mergeCell ref="D40:AB41"/>
    <mergeCell ref="Y18:AB19"/>
    <mergeCell ref="AC22:AG23"/>
    <mergeCell ref="U24:X24"/>
    <mergeCell ref="U25:X25"/>
    <mergeCell ref="AH18:AJ19"/>
    <mergeCell ref="AC20:AG21"/>
    <mergeCell ref="AH22:AJ23"/>
    <mergeCell ref="AC24:AG25"/>
    <mergeCell ref="L24:N25"/>
    <mergeCell ref="O24:Q25"/>
    <mergeCell ref="R24:T25"/>
    <mergeCell ref="Y20:AB21"/>
    <mergeCell ref="U20:X20"/>
    <mergeCell ref="R18:T19"/>
    <mergeCell ref="AC18:AG19"/>
    <mergeCell ref="R20:T21"/>
    <mergeCell ref="AH24:AJ25"/>
    <mergeCell ref="Y22:AB23"/>
    <mergeCell ref="U23:X23"/>
    <mergeCell ref="U18:X18"/>
    <mergeCell ref="U19:X19"/>
    <mergeCell ref="U22:X22"/>
    <mergeCell ref="Y24:AB25"/>
    <mergeCell ref="AH32:AJ33"/>
    <mergeCell ref="AH26:AJ27"/>
    <mergeCell ref="D28:G29"/>
    <mergeCell ref="AC28:AG29"/>
    <mergeCell ref="AH28:AJ29"/>
    <mergeCell ref="D26:G27"/>
    <mergeCell ref="L26:N27"/>
    <mergeCell ref="AC30:AG31"/>
    <mergeCell ref="AH30:AJ31"/>
    <mergeCell ref="AC26:AG27"/>
    <mergeCell ref="Y26:AB27"/>
    <mergeCell ref="U30:X31"/>
    <mergeCell ref="Y30:AB31"/>
    <mergeCell ref="Y32:AB33"/>
    <mergeCell ref="H32:K33"/>
    <mergeCell ref="L32:N33"/>
    <mergeCell ref="U32:X33"/>
    <mergeCell ref="U27:X27"/>
    <mergeCell ref="L30:N31"/>
    <mergeCell ref="L28:N29"/>
    <mergeCell ref="Y28:AB29"/>
    <mergeCell ref="AH47:AJ48"/>
    <mergeCell ref="U34:X35"/>
    <mergeCell ref="Y34:AB35"/>
    <mergeCell ref="U47:X47"/>
    <mergeCell ref="U48:X48"/>
    <mergeCell ref="O47:Q48"/>
    <mergeCell ref="R47:T48"/>
    <mergeCell ref="Y47:AB48"/>
    <mergeCell ref="AH20:AJ21"/>
    <mergeCell ref="U26:X26"/>
    <mergeCell ref="O26:Q27"/>
    <mergeCell ref="R26:T27"/>
    <mergeCell ref="AH36:AJ37"/>
    <mergeCell ref="AH38:AJ39"/>
    <mergeCell ref="U36:X37"/>
    <mergeCell ref="Y36:AB37"/>
    <mergeCell ref="AC36:AG37"/>
    <mergeCell ref="U38:X39"/>
    <mergeCell ref="Y38:AB39"/>
    <mergeCell ref="AC38:AG39"/>
    <mergeCell ref="AH40:AJ41"/>
    <mergeCell ref="AC42:AG44"/>
    <mergeCell ref="AH42:AJ44"/>
    <mergeCell ref="AC45:AG46"/>
    <mergeCell ref="AH45:AJ46"/>
    <mergeCell ref="AC34:AG35"/>
    <mergeCell ref="AH34:AJ35"/>
    <mergeCell ref="H34:K35"/>
    <mergeCell ref="L34:N35"/>
    <mergeCell ref="AC40:AG41"/>
    <mergeCell ref="R42:T44"/>
    <mergeCell ref="R45:T46"/>
    <mergeCell ref="H36:K37"/>
    <mergeCell ref="L36:N37"/>
    <mergeCell ref="H38:K39"/>
    <mergeCell ref="L38:N39"/>
    <mergeCell ref="B68:Z69"/>
    <mergeCell ref="D56:AJ56"/>
    <mergeCell ref="D57:AJ57"/>
    <mergeCell ref="B75:I76"/>
    <mergeCell ref="J75:P76"/>
    <mergeCell ref="Q75:R76"/>
    <mergeCell ref="S75:Z76"/>
    <mergeCell ref="AA75:AG76"/>
    <mergeCell ref="AH75:AJ76"/>
    <mergeCell ref="S71:T71"/>
    <mergeCell ref="V71:W71"/>
    <mergeCell ref="AA72:AJ73"/>
    <mergeCell ref="J74:R74"/>
    <mergeCell ref="S74:Z74"/>
    <mergeCell ref="AA74:AJ74"/>
    <mergeCell ref="B72:I74"/>
    <mergeCell ref="J72:R73"/>
    <mergeCell ref="S72:Z73"/>
    <mergeCell ref="AA79:AG80"/>
    <mergeCell ref="AH79:AJ80"/>
    <mergeCell ref="B77:I78"/>
    <mergeCell ref="J77:P78"/>
    <mergeCell ref="Q77:R78"/>
    <mergeCell ref="S77:Z78"/>
    <mergeCell ref="AA77:AG78"/>
    <mergeCell ref="AH77:AJ78"/>
    <mergeCell ref="B79:I80"/>
    <mergeCell ref="J79:P80"/>
    <mergeCell ref="Q79:R80"/>
    <mergeCell ref="S79:Z80"/>
    <mergeCell ref="B82:F82"/>
    <mergeCell ref="B83:C83"/>
    <mergeCell ref="D83:E83"/>
    <mergeCell ref="G83:H83"/>
    <mergeCell ref="J83:K83"/>
    <mergeCell ref="N83:O83"/>
    <mergeCell ref="P83:Q83"/>
    <mergeCell ref="S83:T83"/>
    <mergeCell ref="V83:W83"/>
    <mergeCell ref="D87:I87"/>
    <mergeCell ref="J87:P87"/>
    <mergeCell ref="Q87:R87"/>
    <mergeCell ref="D89:I89"/>
    <mergeCell ref="J89:P89"/>
    <mergeCell ref="Q89:R89"/>
    <mergeCell ref="D88:I88"/>
    <mergeCell ref="AA87:AG87"/>
    <mergeCell ref="AA84:AJ85"/>
    <mergeCell ref="J86:R86"/>
    <mergeCell ref="S86:Z86"/>
    <mergeCell ref="AA86:AJ86"/>
    <mergeCell ref="S87:Z87"/>
    <mergeCell ref="AH87:AJ87"/>
    <mergeCell ref="J88:P88"/>
    <mergeCell ref="Q88:R88"/>
    <mergeCell ref="S88:Z88"/>
    <mergeCell ref="AA88:AG88"/>
    <mergeCell ref="AH88:AJ88"/>
    <mergeCell ref="B84:I86"/>
    <mergeCell ref="J84:R85"/>
    <mergeCell ref="S84:Z85"/>
    <mergeCell ref="D90:I90"/>
    <mergeCell ref="J90:P90"/>
    <mergeCell ref="Q90:R90"/>
    <mergeCell ref="S90:Z90"/>
    <mergeCell ref="AA90:AG90"/>
    <mergeCell ref="AH90:AJ90"/>
    <mergeCell ref="D91:I91"/>
    <mergeCell ref="J91:P91"/>
    <mergeCell ref="AA89:AG89"/>
    <mergeCell ref="AH89:AJ89"/>
    <mergeCell ref="S89:Z89"/>
    <mergeCell ref="AA94:AG94"/>
    <mergeCell ref="AH94:AJ94"/>
    <mergeCell ref="S91:Z91"/>
    <mergeCell ref="AA93:AG93"/>
    <mergeCell ref="AH93:AJ93"/>
    <mergeCell ref="AA91:AG91"/>
    <mergeCell ref="AH91:AJ91"/>
    <mergeCell ref="S92:Z92"/>
    <mergeCell ref="AA92:AG92"/>
    <mergeCell ref="AH92:AJ92"/>
    <mergeCell ref="D94:I94"/>
    <mergeCell ref="J94:P94"/>
    <mergeCell ref="Q94:R94"/>
    <mergeCell ref="S94:Z94"/>
    <mergeCell ref="Q93:R93"/>
    <mergeCell ref="S93:Z93"/>
    <mergeCell ref="D93:I93"/>
    <mergeCell ref="J93:P93"/>
    <mergeCell ref="Q91:R91"/>
    <mergeCell ref="D92:I92"/>
    <mergeCell ref="J92:P92"/>
    <mergeCell ref="Q92:R92"/>
    <mergeCell ref="AA105:AG105"/>
    <mergeCell ref="AH105:AJ105"/>
    <mergeCell ref="AA102:AG102"/>
    <mergeCell ref="AH102:AJ102"/>
    <mergeCell ref="AA99:AG99"/>
    <mergeCell ref="AH99:AJ99"/>
    <mergeCell ref="Q100:R100"/>
    <mergeCell ref="S100:Z100"/>
    <mergeCell ref="AA100:AG100"/>
    <mergeCell ref="AH100:AJ100"/>
    <mergeCell ref="Q105:R105"/>
    <mergeCell ref="S105:Z105"/>
    <mergeCell ref="Q102:R102"/>
    <mergeCell ref="S102:Z102"/>
    <mergeCell ref="AH103:AJ103"/>
    <mergeCell ref="Q104:R104"/>
    <mergeCell ref="S104:Z104"/>
    <mergeCell ref="AA104:AG104"/>
    <mergeCell ref="AH104:AJ104"/>
    <mergeCell ref="J108:P108"/>
    <mergeCell ref="Q108:R108"/>
    <mergeCell ref="Q109:R109"/>
    <mergeCell ref="S109:Z109"/>
    <mergeCell ref="AA112:AG112"/>
    <mergeCell ref="AH112:AJ112"/>
    <mergeCell ref="D110:I110"/>
    <mergeCell ref="J110:P110"/>
    <mergeCell ref="Q110:R110"/>
    <mergeCell ref="S110:Z110"/>
    <mergeCell ref="AA110:AG110"/>
    <mergeCell ref="AH110:AJ110"/>
    <mergeCell ref="D112:I112"/>
    <mergeCell ref="AA109:AG109"/>
    <mergeCell ref="AH109:AJ109"/>
    <mergeCell ref="J112:P112"/>
    <mergeCell ref="Q112:R112"/>
    <mergeCell ref="AH111:AJ111"/>
    <mergeCell ref="S112:Z112"/>
    <mergeCell ref="D114:I114"/>
    <mergeCell ref="S114:Z114"/>
    <mergeCell ref="D124:AJ125"/>
    <mergeCell ref="D126:AJ128"/>
    <mergeCell ref="D117:Z118"/>
    <mergeCell ref="AA117:AG118"/>
    <mergeCell ref="AH117:AJ118"/>
    <mergeCell ref="B119:I120"/>
    <mergeCell ref="J119:P120"/>
    <mergeCell ref="Q119:R120"/>
    <mergeCell ref="S119:Z120"/>
    <mergeCell ref="AA119:AG120"/>
    <mergeCell ref="AH119:AJ120"/>
    <mergeCell ref="AA121:AG122"/>
    <mergeCell ref="AH121:AJ122"/>
    <mergeCell ref="D115:I115"/>
    <mergeCell ref="J115:P115"/>
    <mergeCell ref="Q115:R115"/>
    <mergeCell ref="S115:Z115"/>
    <mergeCell ref="AA115:AG115"/>
    <mergeCell ref="AH115:AJ115"/>
    <mergeCell ref="AA114:AG114"/>
    <mergeCell ref="AH114:AJ114"/>
    <mergeCell ref="Q114:R114"/>
    <mergeCell ref="AH49:AJ50"/>
    <mergeCell ref="AH53:AJ54"/>
    <mergeCell ref="D51:AB52"/>
    <mergeCell ref="AC51:AG52"/>
    <mergeCell ref="AH51:AJ52"/>
    <mergeCell ref="B42:C52"/>
    <mergeCell ref="D42:G44"/>
    <mergeCell ref="D45:G46"/>
    <mergeCell ref="Y42:AB44"/>
    <mergeCell ref="H42:K44"/>
    <mergeCell ref="L42:N44"/>
    <mergeCell ref="O42:Q44"/>
    <mergeCell ref="U50:X50"/>
    <mergeCell ref="U46:X46"/>
    <mergeCell ref="U45:X45"/>
    <mergeCell ref="U44:X44"/>
    <mergeCell ref="U42:X43"/>
    <mergeCell ref="AC47:AG48"/>
    <mergeCell ref="O45:Q46"/>
    <mergeCell ref="H45:K46"/>
    <mergeCell ref="L45:N46"/>
    <mergeCell ref="Y49:AB50"/>
    <mergeCell ref="H47:K48"/>
    <mergeCell ref="Y45:AB46"/>
    <mergeCell ref="O49:Q50"/>
    <mergeCell ref="R49:T50"/>
    <mergeCell ref="O30:T31"/>
    <mergeCell ref="O32:T33"/>
    <mergeCell ref="O34:T35"/>
    <mergeCell ref="O36:T37"/>
    <mergeCell ref="O38:T39"/>
    <mergeCell ref="D49:G50"/>
    <mergeCell ref="AC49:AG50"/>
    <mergeCell ref="L47:N48"/>
    <mergeCell ref="D30:E35"/>
    <mergeCell ref="F30:G30"/>
    <mergeCell ref="F31:G31"/>
    <mergeCell ref="F32:G32"/>
    <mergeCell ref="F33:G33"/>
    <mergeCell ref="F34:G34"/>
    <mergeCell ref="F35:G35"/>
    <mergeCell ref="D36:G37"/>
    <mergeCell ref="D38:G38"/>
    <mergeCell ref="D39:G39"/>
    <mergeCell ref="AC32:AG33"/>
  </mergeCells>
  <phoneticPr fontId="34"/>
  <printOptions horizontalCentered="1" verticalCentered="1"/>
  <pageMargins left="0.70866141732283472" right="0.70866141732283472" top="0.74803149606299213" bottom="0.74803149606299213" header="0.31496062992125984" footer="0.31496062992125984"/>
  <pageSetup paperSize="9" scale="94" orientation="portrait" blackAndWhite="1" r:id="rId1"/>
  <rowBreaks count="1" manualBreakCount="1">
    <brk id="67" min="1" max="35"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6600FF"/>
  </sheetPr>
  <dimension ref="B7:AY72"/>
  <sheetViews>
    <sheetView showGridLines="0" view="pageBreakPreview" zoomScale="115" zoomScaleNormal="100" zoomScaleSheetLayoutView="115" workbookViewId="0">
      <pane xSplit="1" ySplit="6" topLeftCell="B7" activePane="bottomRight" state="frozen"/>
      <selection activeCell="D49" sqref="D49:AJ50"/>
      <selection pane="topRight" activeCell="D49" sqref="D49:AJ50"/>
      <selection pane="bottomLeft" activeCell="D49" sqref="D49:AJ50"/>
      <selection pane="bottomRight" activeCell="AB28" sqref="AB28:AG31"/>
    </sheetView>
  </sheetViews>
  <sheetFormatPr defaultColWidth="2.5" defaultRowHeight="13.5" customHeight="1"/>
  <cols>
    <col min="1" max="50" width="2.5" style="1" customWidth="1"/>
    <col min="51" max="51" width="9" customWidth="1"/>
    <col min="52" max="16384" width="2.5" style="1"/>
  </cols>
  <sheetData>
    <row r="7" spans="2:35" ht="13.5" customHeight="1">
      <c r="B7" s="435" t="s">
        <v>334</v>
      </c>
      <c r="C7" s="435"/>
      <c r="D7" s="435"/>
    </row>
    <row r="8" spans="2:35" ht="13.5" customHeight="1">
      <c r="M8" s="1278" t="s">
        <v>1</v>
      </c>
      <c r="N8" s="1278"/>
      <c r="O8" s="1278"/>
      <c r="P8" s="1278"/>
      <c r="Q8" s="1278"/>
      <c r="R8" s="1278"/>
      <c r="S8" s="1278"/>
      <c r="T8" s="1278"/>
      <c r="U8" s="435" t="s">
        <v>281</v>
      </c>
      <c r="V8" s="435"/>
      <c r="W8" s="435"/>
      <c r="X8" s="435"/>
      <c r="Y8" s="435"/>
    </row>
    <row r="9" spans="2:35" ht="13.5" customHeight="1">
      <c r="M9" s="1278" t="s">
        <v>282</v>
      </c>
      <c r="N9" s="1278"/>
      <c r="O9" s="1278"/>
      <c r="P9" s="1278"/>
      <c r="Q9" s="1278"/>
      <c r="R9" s="1278"/>
      <c r="S9" s="1278"/>
      <c r="T9" s="1278"/>
      <c r="U9" s="435"/>
      <c r="V9" s="435"/>
      <c r="W9" s="435"/>
      <c r="X9" s="435"/>
      <c r="Y9" s="435"/>
    </row>
    <row r="10" spans="2:35">
      <c r="Y10" s="306"/>
      <c r="Z10" s="1298"/>
      <c r="AA10" s="1307">
        <f>IF(計画提出書!N47="","",計画提出書!N47+3)</f>
        <v>2027</v>
      </c>
      <c r="AB10" s="1308"/>
      <c r="AC10" s="435" t="s">
        <v>4</v>
      </c>
      <c r="AD10" s="230"/>
      <c r="AE10" s="231"/>
      <c r="AF10" s="435" t="s">
        <v>5</v>
      </c>
      <c r="AG10" s="230"/>
      <c r="AH10" s="231"/>
      <c r="AI10" s="435" t="s">
        <v>6</v>
      </c>
    </row>
    <row r="11" spans="2:35" ht="13.5" customHeight="1">
      <c r="Y11" s="306"/>
      <c r="Z11" s="1298"/>
      <c r="AA11" s="1309"/>
      <c r="AB11" s="1310"/>
      <c r="AC11" s="435"/>
      <c r="AD11" s="230"/>
      <c r="AE11" s="231"/>
      <c r="AF11" s="435"/>
      <c r="AG11" s="230"/>
      <c r="AH11" s="231"/>
      <c r="AI11" s="435"/>
    </row>
    <row r="12" spans="2:35" ht="13.5" customHeight="1">
      <c r="D12" s="602" t="s">
        <v>416</v>
      </c>
      <c r="E12" s="602"/>
      <c r="F12" s="602"/>
      <c r="G12" s="602"/>
      <c r="H12" s="602"/>
      <c r="I12" s="602"/>
      <c r="J12" s="602"/>
      <c r="K12" s="602"/>
    </row>
    <row r="13" spans="2:35" ht="16.5" customHeight="1">
      <c r="N13" s="435" t="s">
        <v>8</v>
      </c>
      <c r="O13" s="435"/>
      <c r="P13" s="435"/>
      <c r="Q13" s="435" t="s">
        <v>227</v>
      </c>
      <c r="R13" s="435"/>
      <c r="S13" s="435"/>
      <c r="T13" s="435"/>
      <c r="U13" s="2" t="s">
        <v>7</v>
      </c>
      <c r="V13" s="1313" t="str">
        <f>IF(報告提出書【2年目】!V13="","",報告提出書【2年目】!V13)</f>
        <v/>
      </c>
      <c r="W13" s="1313"/>
      <c r="X13" s="1313"/>
      <c r="Y13" s="1313"/>
      <c r="Z13" s="1313"/>
      <c r="AA13" s="1313"/>
      <c r="AB13" s="1313"/>
      <c r="AC13" s="1313"/>
      <c r="AD13" s="1313"/>
      <c r="AE13" s="1313"/>
      <c r="AF13" s="1313"/>
      <c r="AG13" s="1313"/>
      <c r="AH13" s="1313"/>
      <c r="AI13" s="1314"/>
    </row>
    <row r="14" spans="2:35">
      <c r="N14" s="435"/>
      <c r="O14" s="435"/>
      <c r="P14" s="435"/>
      <c r="Q14" s="435"/>
      <c r="R14" s="435"/>
      <c r="S14" s="435"/>
      <c r="T14" s="435"/>
      <c r="U14" s="1249" t="str">
        <f>IF(報告提出書【2年目】!U14="","",報告提出書【2年目】!U14)</f>
        <v/>
      </c>
      <c r="V14" s="1250"/>
      <c r="W14" s="1250"/>
      <c r="X14" s="1250"/>
      <c r="Y14" s="1250"/>
      <c r="Z14" s="1250"/>
      <c r="AA14" s="1250"/>
      <c r="AB14" s="1250"/>
      <c r="AC14" s="1250"/>
      <c r="AD14" s="1250"/>
      <c r="AE14" s="1250"/>
      <c r="AF14" s="1250"/>
      <c r="AG14" s="1250"/>
      <c r="AH14" s="1250"/>
      <c r="AI14" s="1251"/>
    </row>
    <row r="15" spans="2:35">
      <c r="N15" s="435"/>
      <c r="O15" s="435"/>
      <c r="P15" s="435"/>
      <c r="Q15" s="435"/>
      <c r="R15" s="435"/>
      <c r="S15" s="435"/>
      <c r="T15" s="435"/>
      <c r="U15" s="1315"/>
      <c r="V15" s="1316"/>
      <c r="W15" s="1316"/>
      <c r="X15" s="1316"/>
      <c r="Y15" s="1316"/>
      <c r="Z15" s="1316"/>
      <c r="AA15" s="1316"/>
      <c r="AB15" s="1316"/>
      <c r="AC15" s="1316"/>
      <c r="AD15" s="1316"/>
      <c r="AE15" s="1316"/>
      <c r="AF15" s="1316"/>
      <c r="AG15" s="1316"/>
      <c r="AH15" s="1316"/>
      <c r="AI15" s="1317"/>
    </row>
    <row r="16" spans="2:35">
      <c r="Q16" s="435" t="s">
        <v>226</v>
      </c>
      <c r="R16" s="435"/>
      <c r="S16" s="435"/>
      <c r="T16" s="1298"/>
      <c r="U16" s="1318" t="str">
        <f>IF(報告提出書【2年目】!U16="","",報告提出書【2年目】!U16)</f>
        <v/>
      </c>
      <c r="V16" s="1313"/>
      <c r="W16" s="1313"/>
      <c r="X16" s="1313"/>
      <c r="Y16" s="1313"/>
      <c r="Z16" s="1313"/>
      <c r="AA16" s="1313"/>
      <c r="AB16" s="1313"/>
      <c r="AC16" s="1313"/>
      <c r="AD16" s="1313"/>
      <c r="AE16" s="1313"/>
      <c r="AF16" s="1313"/>
      <c r="AG16" s="1313"/>
      <c r="AH16" s="1313"/>
      <c r="AI16" s="1314"/>
    </row>
    <row r="17" spans="3:51">
      <c r="Q17" s="435"/>
      <c r="R17" s="435"/>
      <c r="S17" s="435"/>
      <c r="T17" s="1298"/>
      <c r="U17" s="1272"/>
      <c r="V17" s="1273"/>
      <c r="W17" s="1273"/>
      <c r="X17" s="1273"/>
      <c r="Y17" s="1273"/>
      <c r="Z17" s="1273"/>
      <c r="AA17" s="1273"/>
      <c r="AB17" s="1273"/>
      <c r="AC17" s="1273"/>
      <c r="AD17" s="1273"/>
      <c r="AE17" s="1273"/>
      <c r="AF17" s="1273"/>
      <c r="AG17" s="1273"/>
      <c r="AH17" s="1273"/>
      <c r="AI17" s="1274"/>
    </row>
    <row r="18" spans="3:51">
      <c r="Q18" s="435" t="s">
        <v>225</v>
      </c>
      <c r="R18" s="435"/>
      <c r="S18" s="435"/>
      <c r="T18" s="435"/>
      <c r="U18" s="1272" t="str">
        <f>IF(報告提出書【2年目】!U18="","",報告提出書【2年目】!U18)</f>
        <v/>
      </c>
      <c r="V18" s="1273"/>
      <c r="W18" s="1273"/>
      <c r="X18" s="1273"/>
      <c r="Y18" s="1273"/>
      <c r="Z18" s="1273"/>
      <c r="AA18" s="1273"/>
      <c r="AB18" s="1273"/>
      <c r="AC18" s="1273"/>
      <c r="AD18" s="1273"/>
      <c r="AE18" s="1273"/>
      <c r="AF18" s="1273"/>
      <c r="AG18" s="1273"/>
      <c r="AH18" s="1273"/>
      <c r="AI18" s="1274"/>
    </row>
    <row r="19" spans="3:51">
      <c r="Q19" s="435"/>
      <c r="R19" s="435"/>
      <c r="S19" s="435"/>
      <c r="T19" s="435"/>
      <c r="U19" s="1275"/>
      <c r="V19" s="1276"/>
      <c r="W19" s="1276"/>
      <c r="X19" s="1276"/>
      <c r="Y19" s="1276"/>
      <c r="Z19" s="1276"/>
      <c r="AA19" s="1276"/>
      <c r="AB19" s="1276"/>
      <c r="AC19" s="1276"/>
      <c r="AD19" s="1276"/>
      <c r="AE19" s="1276"/>
      <c r="AF19" s="1276"/>
      <c r="AG19" s="1276"/>
      <c r="AH19" s="1276"/>
      <c r="AI19" s="1277"/>
    </row>
    <row r="20" spans="3:51" ht="13.5" customHeight="1">
      <c r="S20" s="602" t="s">
        <v>9</v>
      </c>
      <c r="T20" s="602"/>
      <c r="U20" s="602"/>
      <c r="V20" s="602"/>
      <c r="W20" s="602"/>
      <c r="X20" s="602"/>
      <c r="Y20" s="602"/>
      <c r="Z20" s="602"/>
      <c r="AA20" s="602"/>
      <c r="AB20" s="602"/>
      <c r="AC20" s="602"/>
      <c r="AD20" s="602"/>
      <c r="AE20" s="602"/>
      <c r="AF20" s="602"/>
      <c r="AG20" s="602"/>
      <c r="AH20" s="602"/>
      <c r="AI20" s="602"/>
    </row>
    <row r="22" spans="3:51" ht="13.5" customHeight="1">
      <c r="C22" s="602" t="s">
        <v>283</v>
      </c>
      <c r="D22" s="602"/>
      <c r="E22" s="602"/>
      <c r="F22" s="602"/>
      <c r="G22" s="602"/>
      <c r="H22" s="602"/>
      <c r="I22" s="602"/>
      <c r="J22" s="602"/>
      <c r="K22" s="602"/>
      <c r="L22" s="602"/>
      <c r="M22" s="602"/>
      <c r="N22" s="602"/>
      <c r="O22" s="602"/>
      <c r="P22" s="602"/>
      <c r="Q22" s="435" t="s">
        <v>284</v>
      </c>
      <c r="R22" s="435"/>
      <c r="S22" s="435"/>
      <c r="T22" s="435"/>
      <c r="U22" s="435"/>
      <c r="V22" s="435"/>
      <c r="W22" s="1306" t="s">
        <v>286</v>
      </c>
      <c r="X22" s="1306"/>
      <c r="Y22" s="1306"/>
      <c r="Z22" s="1306"/>
      <c r="AA22" s="1306"/>
      <c r="AB22" s="1278" t="s">
        <v>1</v>
      </c>
      <c r="AC22" s="1278"/>
      <c r="AD22" s="1278"/>
      <c r="AE22" s="1278"/>
      <c r="AF22" s="1278"/>
      <c r="AG22" s="1278"/>
      <c r="AH22" s="1278"/>
      <c r="AI22" s="1278"/>
    </row>
    <row r="23" spans="3:51" ht="13.5" customHeight="1">
      <c r="C23" s="602"/>
      <c r="D23" s="602"/>
      <c r="E23" s="602"/>
      <c r="F23" s="602"/>
      <c r="G23" s="602"/>
      <c r="H23" s="602"/>
      <c r="I23" s="602"/>
      <c r="J23" s="602"/>
      <c r="K23" s="602"/>
      <c r="L23" s="602"/>
      <c r="M23" s="602"/>
      <c r="N23" s="602"/>
      <c r="O23" s="602"/>
      <c r="P23" s="602"/>
      <c r="Q23" s="435" t="s">
        <v>285</v>
      </c>
      <c r="R23" s="435"/>
      <c r="S23" s="435"/>
      <c r="T23" s="435"/>
      <c r="U23" s="435"/>
      <c r="V23" s="435"/>
      <c r="W23" s="1306"/>
      <c r="X23" s="1306"/>
      <c r="Y23" s="1306"/>
      <c r="Z23" s="1306"/>
      <c r="AA23" s="1306"/>
      <c r="AB23" s="1278" t="s">
        <v>282</v>
      </c>
      <c r="AC23" s="1278"/>
      <c r="AD23" s="1278"/>
      <c r="AE23" s="1278"/>
      <c r="AF23" s="1278"/>
      <c r="AG23" s="1278"/>
      <c r="AH23" s="1278"/>
      <c r="AI23" s="1278"/>
    </row>
    <row r="24" spans="3:51" ht="13.5" customHeight="1">
      <c r="C24" s="602" t="s">
        <v>287</v>
      </c>
      <c r="D24" s="602"/>
      <c r="E24" s="602"/>
      <c r="F24" s="602"/>
      <c r="G24" s="602"/>
      <c r="H24" s="602"/>
      <c r="I24" s="602"/>
      <c r="J24" s="602"/>
      <c r="K24" s="602"/>
    </row>
    <row r="25" spans="3:51" ht="13.5" customHeight="1">
      <c r="C25" s="1196"/>
      <c r="D25" s="1196"/>
      <c r="E25" s="1196"/>
      <c r="F25" s="1196"/>
      <c r="G25" s="1196"/>
      <c r="H25" s="1196"/>
      <c r="I25" s="1196"/>
      <c r="J25" s="1196"/>
      <c r="K25" s="1196"/>
      <c r="L25" s="11"/>
      <c r="M25" s="11"/>
      <c r="N25" s="11"/>
      <c r="O25" s="11"/>
      <c r="P25" s="11"/>
      <c r="Q25" s="11"/>
      <c r="R25" s="11"/>
      <c r="S25" s="11"/>
      <c r="T25" s="11"/>
      <c r="U25" s="11"/>
    </row>
    <row r="26" spans="3:51" ht="13.5" customHeight="1">
      <c r="C26" s="302" t="s">
        <v>288</v>
      </c>
      <c r="D26" s="303"/>
      <c r="E26" s="303"/>
      <c r="F26" s="303"/>
      <c r="G26" s="303"/>
      <c r="H26" s="303"/>
      <c r="I26" s="303"/>
      <c r="J26" s="303"/>
      <c r="K26" s="304"/>
      <c r="L26" s="708"/>
      <c r="M26" s="709"/>
      <c r="N26" s="1279">
        <f>IF(計画提出書!N47="","",計画提出書!N47+2)</f>
        <v>2026</v>
      </c>
      <c r="O26" s="1279"/>
      <c r="P26" s="709" t="s">
        <v>289</v>
      </c>
      <c r="Q26" s="1279">
        <f>IF(計画提出書!N47="","",4)</f>
        <v>4</v>
      </c>
      <c r="R26" s="1279"/>
      <c r="S26" s="709" t="s">
        <v>290</v>
      </c>
      <c r="T26" s="1279">
        <f>IF(計画提出書!N47="","",1)</f>
        <v>1</v>
      </c>
      <c r="U26" s="1279"/>
      <c r="V26" s="709" t="s">
        <v>291</v>
      </c>
      <c r="W26" s="709" t="s">
        <v>292</v>
      </c>
      <c r="X26" s="709"/>
      <c r="Y26" s="709"/>
      <c r="Z26" s="709"/>
      <c r="AA26" s="1279">
        <f>IF(計画提出書!N47="","",計画提出書!N47+3)</f>
        <v>2027</v>
      </c>
      <c r="AB26" s="1279"/>
      <c r="AC26" s="709" t="s">
        <v>289</v>
      </c>
      <c r="AD26" s="1279">
        <f>IF(計画提出書!N47="","",3)</f>
        <v>3</v>
      </c>
      <c r="AE26" s="1279"/>
      <c r="AF26" s="303" t="s">
        <v>290</v>
      </c>
      <c r="AG26" s="1311">
        <f>IF(計画提出書!N47="","",31)</f>
        <v>31</v>
      </c>
      <c r="AH26" s="1311"/>
      <c r="AI26" s="1214" t="s">
        <v>291</v>
      </c>
      <c r="AY26" s="5"/>
    </row>
    <row r="27" spans="3:51" ht="13.5" customHeight="1">
      <c r="C27" s="308"/>
      <c r="D27" s="309"/>
      <c r="E27" s="309"/>
      <c r="F27" s="309"/>
      <c r="G27" s="309"/>
      <c r="H27" s="309"/>
      <c r="I27" s="309"/>
      <c r="J27" s="309"/>
      <c r="K27" s="310"/>
      <c r="L27" s="834"/>
      <c r="M27" s="835"/>
      <c r="N27" s="1280"/>
      <c r="O27" s="1280"/>
      <c r="P27" s="835"/>
      <c r="Q27" s="1280"/>
      <c r="R27" s="1280"/>
      <c r="S27" s="835"/>
      <c r="T27" s="1280"/>
      <c r="U27" s="1280"/>
      <c r="V27" s="835"/>
      <c r="W27" s="835"/>
      <c r="X27" s="835"/>
      <c r="Y27" s="835"/>
      <c r="Z27" s="835"/>
      <c r="AA27" s="1280"/>
      <c r="AB27" s="1280"/>
      <c r="AC27" s="835"/>
      <c r="AD27" s="1280"/>
      <c r="AE27" s="1280"/>
      <c r="AF27" s="309"/>
      <c r="AG27" s="1312"/>
      <c r="AH27" s="1312"/>
      <c r="AI27" s="1218"/>
      <c r="AY27" s="5"/>
    </row>
    <row r="28" spans="3:51" ht="13.5" customHeight="1">
      <c r="C28" s="1256" t="s">
        <v>33</v>
      </c>
      <c r="D28" s="1256"/>
      <c r="E28" s="407" t="s">
        <v>12</v>
      </c>
      <c r="F28" s="407"/>
      <c r="G28" s="407"/>
      <c r="H28" s="407"/>
      <c r="I28" s="407"/>
      <c r="J28" s="407"/>
      <c r="K28" s="407"/>
      <c r="L28" s="1493" t="str">
        <f>IF(報告提出書【2年目】!L28="","",報告提出書【2年目】!L28)</f>
        <v/>
      </c>
      <c r="M28" s="1494"/>
      <c r="N28" s="1494"/>
      <c r="O28" s="1494"/>
      <c r="P28" s="1494"/>
      <c r="Q28" s="1494"/>
      <c r="R28" s="1495"/>
      <c r="S28" s="709" t="s">
        <v>34</v>
      </c>
      <c r="T28" s="1299" t="s">
        <v>47</v>
      </c>
      <c r="U28" s="1300"/>
      <c r="V28" s="1300"/>
      <c r="W28" s="1300"/>
      <c r="X28" s="1300"/>
      <c r="Y28" s="1300"/>
      <c r="Z28" s="1300"/>
      <c r="AA28" s="774"/>
      <c r="AB28" s="1207" t="str">
        <f>IF('（別紙１）原油換算シート【3年目報告用】'!AD46="","",'（別紙１）原油換算シート【3年目報告用】'!AD46)</f>
        <v/>
      </c>
      <c r="AC28" s="1208"/>
      <c r="AD28" s="1208"/>
      <c r="AE28" s="1208"/>
      <c r="AF28" s="1208"/>
      <c r="AG28" s="1208"/>
      <c r="AH28" s="1213" t="s">
        <v>37</v>
      </c>
      <c r="AI28" s="1214"/>
    </row>
    <row r="29" spans="3:51" ht="13.5" customHeight="1">
      <c r="C29" s="1256"/>
      <c r="D29" s="1256"/>
      <c r="E29" s="407"/>
      <c r="F29" s="407"/>
      <c r="G29" s="407"/>
      <c r="H29" s="407"/>
      <c r="I29" s="407"/>
      <c r="J29" s="407"/>
      <c r="K29" s="407"/>
      <c r="L29" s="1496"/>
      <c r="M29" s="1497"/>
      <c r="N29" s="1497"/>
      <c r="O29" s="1497"/>
      <c r="P29" s="1497"/>
      <c r="Q29" s="1497"/>
      <c r="R29" s="1498"/>
      <c r="S29" s="835"/>
      <c r="T29" s="1301"/>
      <c r="U29" s="1302"/>
      <c r="V29" s="1302"/>
      <c r="W29" s="1302"/>
      <c r="X29" s="1302"/>
      <c r="Y29" s="1302"/>
      <c r="Z29" s="1302"/>
      <c r="AA29" s="1303"/>
      <c r="AB29" s="1209"/>
      <c r="AC29" s="1210"/>
      <c r="AD29" s="1210"/>
      <c r="AE29" s="1210"/>
      <c r="AF29" s="1210"/>
      <c r="AG29" s="1210"/>
      <c r="AH29" s="1215"/>
      <c r="AI29" s="1216"/>
    </row>
    <row r="30" spans="3:51" ht="13.5" customHeight="1">
      <c r="C30" s="1256"/>
      <c r="D30" s="1256"/>
      <c r="E30" s="407" t="s">
        <v>13</v>
      </c>
      <c r="F30" s="407"/>
      <c r="G30" s="407"/>
      <c r="H30" s="407"/>
      <c r="I30" s="407"/>
      <c r="J30" s="407"/>
      <c r="K30" s="407"/>
      <c r="L30" s="1493" t="str">
        <f>IF(報告提出書【2年目】!L30="","",報告提出書【2年目】!L30)</f>
        <v/>
      </c>
      <c r="M30" s="1494"/>
      <c r="N30" s="1494"/>
      <c r="O30" s="1494"/>
      <c r="P30" s="1494"/>
      <c r="Q30" s="1494"/>
      <c r="R30" s="1495"/>
      <c r="S30" s="709" t="s">
        <v>35</v>
      </c>
      <c r="T30" s="1301"/>
      <c r="U30" s="1302"/>
      <c r="V30" s="1302"/>
      <c r="W30" s="1302"/>
      <c r="X30" s="1302"/>
      <c r="Y30" s="1302"/>
      <c r="Z30" s="1302"/>
      <c r="AA30" s="1303"/>
      <c r="AB30" s="1209"/>
      <c r="AC30" s="1210"/>
      <c r="AD30" s="1210"/>
      <c r="AE30" s="1210"/>
      <c r="AF30" s="1210"/>
      <c r="AG30" s="1210"/>
      <c r="AH30" s="1215"/>
      <c r="AI30" s="1216"/>
    </row>
    <row r="31" spans="3:51" ht="13.5" customHeight="1">
      <c r="C31" s="1256"/>
      <c r="D31" s="1256"/>
      <c r="E31" s="407"/>
      <c r="F31" s="407"/>
      <c r="G31" s="407"/>
      <c r="H31" s="407"/>
      <c r="I31" s="407"/>
      <c r="J31" s="407"/>
      <c r="K31" s="407"/>
      <c r="L31" s="1496"/>
      <c r="M31" s="1497"/>
      <c r="N31" s="1497"/>
      <c r="O31" s="1497"/>
      <c r="P31" s="1497"/>
      <c r="Q31" s="1497"/>
      <c r="R31" s="1498"/>
      <c r="S31" s="835"/>
      <c r="T31" s="1304"/>
      <c r="U31" s="831"/>
      <c r="V31" s="831"/>
      <c r="W31" s="831"/>
      <c r="X31" s="831"/>
      <c r="Y31" s="831"/>
      <c r="Z31" s="831"/>
      <c r="AA31" s="1305"/>
      <c r="AB31" s="1211"/>
      <c r="AC31" s="1212"/>
      <c r="AD31" s="1212"/>
      <c r="AE31" s="1212"/>
      <c r="AF31" s="1212"/>
      <c r="AG31" s="1212"/>
      <c r="AH31" s="1217"/>
      <c r="AI31" s="1218"/>
    </row>
    <row r="32" spans="3:51" ht="13.5" customHeight="1">
      <c r="C32" s="1256"/>
      <c r="D32" s="1256"/>
      <c r="E32" s="407" t="s">
        <v>14</v>
      </c>
      <c r="F32" s="407"/>
      <c r="G32" s="407"/>
      <c r="H32" s="407"/>
      <c r="I32" s="407"/>
      <c r="J32" s="407"/>
      <c r="K32" s="407"/>
      <c r="L32" s="1493" t="str">
        <f>IF(報告提出書【2年目】!L32="","",報告提出書【2年目】!L32)</f>
        <v/>
      </c>
      <c r="M32" s="1494"/>
      <c r="N32" s="1494"/>
      <c r="O32" s="1494"/>
      <c r="P32" s="1494"/>
      <c r="Q32" s="1296" t="s">
        <v>36</v>
      </c>
      <c r="R32" s="709"/>
      <c r="S32" s="1214"/>
      <c r="T32" s="1260" t="s">
        <v>15</v>
      </c>
      <c r="U32" s="1260"/>
      <c r="V32" s="1260"/>
      <c r="W32" s="1260"/>
      <c r="X32" s="1260"/>
      <c r="Y32" s="1260"/>
      <c r="Z32" s="1260"/>
      <c r="AA32" s="1260"/>
      <c r="AB32" s="1501" t="str">
        <f>IF(報告提出書【2年目】!AB32="","",報告提出書【2年目】!AB32)</f>
        <v/>
      </c>
      <c r="AC32" s="1501"/>
      <c r="AD32" s="1501"/>
      <c r="AE32" s="1501"/>
      <c r="AF32" s="1501"/>
      <c r="AG32" s="1496"/>
      <c r="AH32" s="1270" t="s">
        <v>38</v>
      </c>
      <c r="AI32" s="1260"/>
    </row>
    <row r="33" spans="3:36" ht="13.5" customHeight="1">
      <c r="C33" s="1256"/>
      <c r="D33" s="1256"/>
      <c r="E33" s="426"/>
      <c r="F33" s="426"/>
      <c r="G33" s="426"/>
      <c r="H33" s="426"/>
      <c r="I33" s="426"/>
      <c r="J33" s="426"/>
      <c r="K33" s="426"/>
      <c r="L33" s="1499"/>
      <c r="M33" s="1500"/>
      <c r="N33" s="1500"/>
      <c r="O33" s="1500"/>
      <c r="P33" s="1500"/>
      <c r="Q33" s="1215"/>
      <c r="R33" s="1297"/>
      <c r="S33" s="1216"/>
      <c r="T33" s="1261"/>
      <c r="U33" s="1261"/>
      <c r="V33" s="1261"/>
      <c r="W33" s="1261"/>
      <c r="X33" s="1261"/>
      <c r="Y33" s="1261"/>
      <c r="Z33" s="1261"/>
      <c r="AA33" s="1261"/>
      <c r="AB33" s="1502"/>
      <c r="AC33" s="1502"/>
      <c r="AD33" s="1502"/>
      <c r="AE33" s="1502"/>
      <c r="AF33" s="1502"/>
      <c r="AG33" s="1493"/>
      <c r="AH33" s="1271"/>
      <c r="AI33" s="1261"/>
    </row>
    <row r="34" spans="3:36" ht="13.5" customHeight="1">
      <c r="C34" s="1256"/>
      <c r="D34" s="1257"/>
      <c r="E34" s="328" t="s">
        <v>218</v>
      </c>
      <c r="F34" s="1281"/>
      <c r="G34" s="1281"/>
      <c r="H34" s="1281"/>
      <c r="I34" s="1281"/>
      <c r="J34" s="1281"/>
      <c r="K34" s="1282"/>
      <c r="L34" s="1252" t="s">
        <v>458</v>
      </c>
      <c r="M34" s="1292"/>
      <c r="N34" s="1292"/>
      <c r="O34" s="1292"/>
      <c r="P34" s="1292"/>
      <c r="Q34" s="1293"/>
      <c r="R34" s="1252" t="s">
        <v>72</v>
      </c>
      <c r="S34" s="1253"/>
      <c r="T34" s="1253"/>
      <c r="U34" s="1253"/>
      <c r="V34" s="1253"/>
      <c r="W34" s="1254"/>
      <c r="X34" s="1252" t="s">
        <v>459</v>
      </c>
      <c r="Y34" s="1253"/>
      <c r="Z34" s="1253"/>
      <c r="AA34" s="1253"/>
      <c r="AB34" s="1253"/>
      <c r="AC34" s="1254"/>
      <c r="AD34" s="1252" t="s">
        <v>45</v>
      </c>
      <c r="AE34" s="1253"/>
      <c r="AF34" s="1253"/>
      <c r="AG34" s="1253"/>
      <c r="AH34" s="1253"/>
      <c r="AI34" s="1254"/>
    </row>
    <row r="35" spans="3:36" ht="13.5" customHeight="1">
      <c r="C35" s="1256"/>
      <c r="D35" s="1257"/>
      <c r="E35" s="1283"/>
      <c r="F35" s="1284"/>
      <c r="G35" s="1284"/>
      <c r="H35" s="1284"/>
      <c r="I35" s="1284"/>
      <c r="J35" s="1284"/>
      <c r="K35" s="1285"/>
      <c r="L35" s="1219" t="str">
        <f>IF('（別紙２）二酸化炭素排出量計算シート【3年目報告用】'!AC53="","",'（別紙２）二酸化炭素排出量計算シート【3年目報告用】'!AC53)</f>
        <v/>
      </c>
      <c r="M35" s="1220"/>
      <c r="N35" s="1220"/>
      <c r="O35" s="1220"/>
      <c r="P35" s="1223" t="s">
        <v>461</v>
      </c>
      <c r="Q35" s="1224"/>
      <c r="R35" s="1219" t="str">
        <f>IF('（別紙２）二酸化炭素排出量計算シート【3年目報告用】'!AA77="","",'（別紙２）二酸化炭素排出量計算シート【3年目報告用】'!AA77)</f>
        <v/>
      </c>
      <c r="S35" s="1220"/>
      <c r="T35" s="1220"/>
      <c r="U35" s="1220"/>
      <c r="V35" s="1223" t="s">
        <v>460</v>
      </c>
      <c r="W35" s="1224"/>
      <c r="X35" s="1219" t="str">
        <f>IF('（別紙２）二酸化炭素排出量計算シート【3年目報告用】'!AA79="","",'（別紙２）二酸化炭素排出量計算シート【3年目報告用】'!AA79)</f>
        <v/>
      </c>
      <c r="Y35" s="1220"/>
      <c r="Z35" s="1220"/>
      <c r="AA35" s="1220"/>
      <c r="AB35" s="1223" t="s">
        <v>453</v>
      </c>
      <c r="AC35" s="1224"/>
      <c r="AD35" s="1219" t="str">
        <f>IF('（別紙２）二酸化炭素排出量計算シート【3年目報告用】'!AA106="","",'（別紙２）二酸化炭素排出量計算シート【3年目報告用】'!AA106)</f>
        <v/>
      </c>
      <c r="AE35" s="1220"/>
      <c r="AF35" s="1220"/>
      <c r="AG35" s="1220"/>
      <c r="AH35" s="1223" t="s">
        <v>460</v>
      </c>
      <c r="AI35" s="1224"/>
    </row>
    <row r="36" spans="3:36" ht="13.5" customHeight="1">
      <c r="C36" s="1256"/>
      <c r="D36" s="1257"/>
      <c r="E36" s="1283"/>
      <c r="F36" s="1284"/>
      <c r="G36" s="1284"/>
      <c r="H36" s="1284"/>
      <c r="I36" s="1284"/>
      <c r="J36" s="1284"/>
      <c r="K36" s="1285"/>
      <c r="L36" s="1221"/>
      <c r="M36" s="1222"/>
      <c r="N36" s="1222"/>
      <c r="O36" s="1222"/>
      <c r="P36" s="1225"/>
      <c r="Q36" s="1226"/>
      <c r="R36" s="1221"/>
      <c r="S36" s="1222"/>
      <c r="T36" s="1222"/>
      <c r="U36" s="1222"/>
      <c r="V36" s="1225"/>
      <c r="W36" s="1226"/>
      <c r="X36" s="1221"/>
      <c r="Y36" s="1222"/>
      <c r="Z36" s="1222"/>
      <c r="AA36" s="1222"/>
      <c r="AB36" s="1225"/>
      <c r="AC36" s="1226"/>
      <c r="AD36" s="1221"/>
      <c r="AE36" s="1222"/>
      <c r="AF36" s="1222"/>
      <c r="AG36" s="1222"/>
      <c r="AH36" s="1225"/>
      <c r="AI36" s="1226"/>
    </row>
    <row r="37" spans="3:36" ht="13.5" customHeight="1">
      <c r="C37" s="1256"/>
      <c r="D37" s="1257"/>
      <c r="E37" s="1283"/>
      <c r="F37" s="1284"/>
      <c r="G37" s="1284"/>
      <c r="H37" s="1284"/>
      <c r="I37" s="1284"/>
      <c r="J37" s="1284"/>
      <c r="K37" s="1285"/>
      <c r="L37" s="1289" t="s">
        <v>457</v>
      </c>
      <c r="M37" s="1290"/>
      <c r="N37" s="1290"/>
      <c r="O37" s="1290"/>
      <c r="P37" s="1290"/>
      <c r="Q37" s="1291"/>
      <c r="R37" s="1252" t="s">
        <v>46</v>
      </c>
      <c r="S37" s="1253"/>
      <c r="T37" s="1253"/>
      <c r="U37" s="1253"/>
      <c r="V37" s="1253"/>
      <c r="W37" s="1254"/>
      <c r="X37" s="1252" t="s">
        <v>454</v>
      </c>
      <c r="Y37" s="1253"/>
      <c r="Z37" s="1253"/>
      <c r="AA37" s="1253"/>
      <c r="AB37" s="1253"/>
      <c r="AC37" s="1254"/>
      <c r="AD37" s="1252" t="s">
        <v>452</v>
      </c>
      <c r="AE37" s="1253"/>
      <c r="AF37" s="1253"/>
      <c r="AG37" s="1253"/>
      <c r="AH37" s="1253"/>
      <c r="AI37" s="1254"/>
    </row>
    <row r="38" spans="3:36" ht="13.5" customHeight="1">
      <c r="C38" s="1256"/>
      <c r="D38" s="1257"/>
      <c r="E38" s="1283"/>
      <c r="F38" s="1284"/>
      <c r="G38" s="1284"/>
      <c r="H38" s="1284"/>
      <c r="I38" s="1284"/>
      <c r="J38" s="1284"/>
      <c r="K38" s="1285"/>
      <c r="L38" s="1219" t="str">
        <f>IF('（別紙２）二酸化炭素排出量計算シート【3年目報告用】'!AA75="","",'（別紙２）二酸化炭素排出量計算シート【3年目報告用】'!AA75)</f>
        <v/>
      </c>
      <c r="M38" s="1220"/>
      <c r="N38" s="1220"/>
      <c r="O38" s="1220"/>
      <c r="P38" s="1223" t="s">
        <v>456</v>
      </c>
      <c r="Q38" s="1224"/>
      <c r="R38" s="1219" t="str">
        <f>IF('（別紙２）二酸化炭素排出量計算シート【3年目報告用】'!AA117="","",'（別紙２）二酸化炭素排出量計算シート【3年目報告用】'!AA117)</f>
        <v/>
      </c>
      <c r="S38" s="1220"/>
      <c r="T38" s="1220"/>
      <c r="U38" s="1220"/>
      <c r="V38" s="1223" t="s">
        <v>456</v>
      </c>
      <c r="W38" s="1224"/>
      <c r="X38" s="1219" t="str">
        <f>IF('（別紙２）二酸化炭素排出量計算シート【3年目報告用】'!AA119="","",'（別紙２）二酸化炭素排出量計算シート【3年目報告用】'!AA119)</f>
        <v/>
      </c>
      <c r="Y38" s="1220"/>
      <c r="Z38" s="1220"/>
      <c r="AA38" s="1220"/>
      <c r="AB38" s="1223" t="s">
        <v>455</v>
      </c>
      <c r="AC38" s="1224"/>
      <c r="AD38" s="1219" t="str">
        <f>IF('（別紙２）二酸化炭素排出量計算シート【3年目報告用】'!AA121="","",'（別紙２）二酸化炭素排出量計算シート【3年目報告用】'!AA121)</f>
        <v/>
      </c>
      <c r="AE38" s="1220"/>
      <c r="AF38" s="1220"/>
      <c r="AG38" s="1220"/>
      <c r="AH38" s="1223" t="s">
        <v>453</v>
      </c>
      <c r="AI38" s="1224"/>
    </row>
    <row r="39" spans="3:36" ht="13.5" customHeight="1">
      <c r="C39" s="1256"/>
      <c r="D39" s="1257"/>
      <c r="E39" s="1286"/>
      <c r="F39" s="1287"/>
      <c r="G39" s="1287"/>
      <c r="H39" s="1287"/>
      <c r="I39" s="1287"/>
      <c r="J39" s="1287"/>
      <c r="K39" s="1288"/>
      <c r="L39" s="1221"/>
      <c r="M39" s="1222"/>
      <c r="N39" s="1222"/>
      <c r="O39" s="1222"/>
      <c r="P39" s="1225"/>
      <c r="Q39" s="1226"/>
      <c r="R39" s="1221"/>
      <c r="S39" s="1222"/>
      <c r="T39" s="1222"/>
      <c r="U39" s="1222"/>
      <c r="V39" s="1225"/>
      <c r="W39" s="1226"/>
      <c r="X39" s="1221"/>
      <c r="Y39" s="1222"/>
      <c r="Z39" s="1222"/>
      <c r="AA39" s="1222"/>
      <c r="AB39" s="1225"/>
      <c r="AC39" s="1226"/>
      <c r="AD39" s="1221"/>
      <c r="AE39" s="1222"/>
      <c r="AF39" s="1222"/>
      <c r="AG39" s="1222"/>
      <c r="AH39" s="1225"/>
      <c r="AI39" s="1226"/>
    </row>
    <row r="40" spans="3:36" ht="16.5" customHeight="1">
      <c r="C40" s="407" t="s">
        <v>293</v>
      </c>
      <c r="D40" s="407"/>
      <c r="E40" s="407"/>
      <c r="F40" s="407"/>
      <c r="G40" s="407"/>
      <c r="H40" s="407"/>
      <c r="I40" s="407"/>
      <c r="J40" s="407"/>
      <c r="K40" s="407"/>
      <c r="L40" s="407"/>
      <c r="M40" s="407"/>
      <c r="N40" s="1227" t="s">
        <v>20</v>
      </c>
      <c r="O40" s="1117"/>
      <c r="P40" s="1117"/>
      <c r="Q40" s="1117"/>
      <c r="R40" s="1117"/>
      <c r="S40" s="1117"/>
      <c r="T40" s="1117"/>
      <c r="U40" s="1264" t="str">
        <f>IF(報告提出書【2年目】!U40="","",報告提出書【2年目】!U40)</f>
        <v/>
      </c>
      <c r="V40" s="1265"/>
      <c r="W40" s="1265"/>
      <c r="X40" s="1265"/>
      <c r="Y40" s="1265"/>
      <c r="Z40" s="1265"/>
      <c r="AA40" s="1265"/>
      <c r="AB40" s="1265"/>
      <c r="AC40" s="1265"/>
      <c r="AD40" s="1265"/>
      <c r="AE40" s="1265"/>
      <c r="AF40" s="1265"/>
      <c r="AG40" s="1265"/>
      <c r="AH40" s="1265"/>
      <c r="AI40" s="1266"/>
      <c r="AJ40" s="11"/>
    </row>
    <row r="41" spans="3:36" ht="16.5" customHeight="1">
      <c r="C41" s="407"/>
      <c r="D41" s="407"/>
      <c r="E41" s="407"/>
      <c r="F41" s="407"/>
      <c r="G41" s="407"/>
      <c r="H41" s="407"/>
      <c r="I41" s="407"/>
      <c r="J41" s="407"/>
      <c r="K41" s="407"/>
      <c r="L41" s="407"/>
      <c r="M41" s="407"/>
      <c r="N41" s="1198" t="s">
        <v>21</v>
      </c>
      <c r="O41" s="313"/>
      <c r="P41" s="313"/>
      <c r="Q41" s="313"/>
      <c r="R41" s="313"/>
      <c r="S41" s="313"/>
      <c r="T41" s="313"/>
      <c r="U41" s="1465" t="str">
        <f>IF(報告提出書【2年目】!U41="","",報告提出書【2年目】!U41)</f>
        <v/>
      </c>
      <c r="V41" s="1466"/>
      <c r="W41" s="1466"/>
      <c r="X41" s="1466"/>
      <c r="Y41" s="1466"/>
      <c r="Z41" s="1466"/>
      <c r="AA41" s="1466"/>
      <c r="AB41" s="1466"/>
      <c r="AC41" s="1466"/>
      <c r="AD41" s="1466"/>
      <c r="AE41" s="1466"/>
      <c r="AF41" s="1466"/>
      <c r="AG41" s="1466"/>
      <c r="AH41" s="1466"/>
      <c r="AI41" s="1467"/>
      <c r="AJ41" s="11"/>
    </row>
    <row r="42" spans="3:36" ht="16.5" customHeight="1">
      <c r="C42" s="407"/>
      <c r="D42" s="407"/>
      <c r="E42" s="407"/>
      <c r="F42" s="407"/>
      <c r="G42" s="407"/>
      <c r="H42" s="407"/>
      <c r="I42" s="407"/>
      <c r="J42" s="407"/>
      <c r="K42" s="407"/>
      <c r="L42" s="407"/>
      <c r="M42" s="407"/>
      <c r="N42" s="1198" t="s">
        <v>22</v>
      </c>
      <c r="O42" s="313"/>
      <c r="P42" s="313"/>
      <c r="Q42" s="313"/>
      <c r="R42" s="313"/>
      <c r="S42" s="313"/>
      <c r="T42" s="313"/>
      <c r="U42" s="1249" t="str">
        <f>IF(報告提出書【2年目】!U42="","",報告提出書【2年目】!U42)</f>
        <v/>
      </c>
      <c r="V42" s="1250"/>
      <c r="W42" s="1250"/>
      <c r="X42" s="1250"/>
      <c r="Y42" s="1250"/>
      <c r="Z42" s="1250"/>
      <c r="AA42" s="1250"/>
      <c r="AB42" s="1251"/>
      <c r="AC42" s="1250" t="str">
        <f>IF(報告提出書【2年目】!AC42="","",報告提出書【2年目】!AC42)</f>
        <v/>
      </c>
      <c r="AD42" s="1250"/>
      <c r="AE42" s="1250"/>
      <c r="AF42" s="1250"/>
      <c r="AG42" s="1250"/>
      <c r="AH42" s="1250"/>
      <c r="AI42" s="1255"/>
      <c r="AJ42" s="11"/>
    </row>
    <row r="43" spans="3:36" ht="16.5" customHeight="1">
      <c r="C43" s="407"/>
      <c r="D43" s="407"/>
      <c r="E43" s="407"/>
      <c r="F43" s="407"/>
      <c r="G43" s="407"/>
      <c r="H43" s="407"/>
      <c r="I43" s="407"/>
      <c r="J43" s="407"/>
      <c r="K43" s="407"/>
      <c r="L43" s="407"/>
      <c r="M43" s="407"/>
      <c r="N43" s="1258" t="s">
        <v>23</v>
      </c>
      <c r="O43" s="1259"/>
      <c r="P43" s="1259"/>
      <c r="Q43" s="1259"/>
      <c r="R43" s="1259"/>
      <c r="S43" s="1259"/>
      <c r="T43" s="1259"/>
      <c r="U43" s="1465" t="str">
        <f>IF(報告提出書【2年目】!U43="","",報告提出書【2年目】!U43)</f>
        <v/>
      </c>
      <c r="V43" s="1466"/>
      <c r="W43" s="1466"/>
      <c r="X43" s="1466"/>
      <c r="Y43" s="1466"/>
      <c r="Z43" s="1466"/>
      <c r="AA43" s="1466"/>
      <c r="AB43" s="1466"/>
      <c r="AC43" s="1466"/>
      <c r="AD43" s="1466"/>
      <c r="AE43" s="1466"/>
      <c r="AF43" s="1466"/>
      <c r="AG43" s="1466"/>
      <c r="AH43" s="1466"/>
      <c r="AI43" s="1467"/>
      <c r="AJ43" s="11"/>
    </row>
    <row r="44" spans="3:36" ht="13.5" customHeight="1">
      <c r="C44" s="407" t="s">
        <v>294</v>
      </c>
      <c r="D44" s="407"/>
      <c r="E44" s="1236"/>
      <c r="F44" s="1236"/>
      <c r="G44" s="1236"/>
      <c r="H44" s="1236"/>
      <c r="I44" s="1236"/>
      <c r="J44" s="1236"/>
      <c r="K44" s="1236"/>
      <c r="L44" s="1236"/>
      <c r="M44" s="1236"/>
      <c r="N44" s="1227" t="s">
        <v>17</v>
      </c>
      <c r="O44" s="1117"/>
      <c r="P44" s="1117"/>
      <c r="Q44" s="1117"/>
      <c r="R44" s="1117"/>
      <c r="S44" s="1117"/>
      <c r="T44" s="1117"/>
      <c r="U44" s="1117"/>
      <c r="V44" s="1117"/>
      <c r="W44" s="1117"/>
      <c r="X44" s="1117"/>
      <c r="Y44" s="1117"/>
      <c r="Z44" s="1117"/>
      <c r="AA44" s="1117"/>
      <c r="AB44" s="1231" t="s">
        <v>41</v>
      </c>
      <c r="AC44" s="303"/>
      <c r="AD44" s="303"/>
      <c r="AE44" s="303"/>
      <c r="AF44" s="303"/>
      <c r="AG44" s="303"/>
      <c r="AH44" s="303"/>
      <c r="AI44" s="304"/>
      <c r="AJ44" s="11"/>
    </row>
    <row r="45" spans="3:36" ht="13.5" customHeight="1">
      <c r="C45" s="407"/>
      <c r="D45" s="407"/>
      <c r="E45" s="407"/>
      <c r="F45" s="407"/>
      <c r="G45" s="407"/>
      <c r="H45" s="407"/>
      <c r="I45" s="407"/>
      <c r="J45" s="407"/>
      <c r="K45" s="407"/>
      <c r="L45" s="407"/>
      <c r="M45" s="407"/>
      <c r="N45" s="1200"/>
      <c r="O45" s="1196"/>
      <c r="P45" s="1196"/>
      <c r="Q45" s="1196"/>
      <c r="R45" s="1196"/>
      <c r="S45" s="1196"/>
      <c r="T45" s="1196"/>
      <c r="U45" s="1196"/>
      <c r="V45" s="1196"/>
      <c r="W45" s="1196"/>
      <c r="X45" s="1196"/>
      <c r="Y45" s="1196"/>
      <c r="Z45" s="1196"/>
      <c r="AA45" s="1196"/>
      <c r="AB45" s="1232"/>
      <c r="AC45" s="309"/>
      <c r="AD45" s="309"/>
      <c r="AE45" s="309"/>
      <c r="AF45" s="309"/>
      <c r="AG45" s="309"/>
      <c r="AH45" s="309"/>
      <c r="AI45" s="310"/>
      <c r="AJ45" s="11"/>
    </row>
    <row r="46" spans="3:36" ht="13.5" customHeight="1">
      <c r="C46" s="407"/>
      <c r="D46" s="407"/>
      <c r="E46" s="407"/>
      <c r="F46" s="407"/>
      <c r="G46" s="407"/>
      <c r="H46" s="407"/>
      <c r="I46" s="407"/>
      <c r="J46" s="407"/>
      <c r="K46" s="407"/>
      <c r="L46" s="407"/>
      <c r="M46" s="407"/>
      <c r="N46" s="1227" t="s">
        <v>18</v>
      </c>
      <c r="O46" s="1117"/>
      <c r="P46" s="1117"/>
      <c r="Q46" s="1117"/>
      <c r="R46" s="1117"/>
      <c r="S46" s="1117"/>
      <c r="T46" s="1117"/>
      <c r="U46" s="1117"/>
      <c r="V46" s="1117"/>
      <c r="W46" s="1117"/>
      <c r="X46" s="1117"/>
      <c r="Y46" s="1117"/>
      <c r="Z46" s="1117"/>
      <c r="AA46" s="1117"/>
      <c r="AB46" s="1231" t="s">
        <v>40</v>
      </c>
      <c r="AC46" s="303"/>
      <c r="AD46" s="303"/>
      <c r="AE46" s="303"/>
      <c r="AF46" s="303"/>
      <c r="AG46" s="303"/>
      <c r="AH46" s="303"/>
      <c r="AI46" s="304"/>
      <c r="AJ46" s="11"/>
    </row>
    <row r="47" spans="3:36" ht="13.5" customHeight="1">
      <c r="C47" s="407"/>
      <c r="D47" s="407"/>
      <c r="E47" s="407"/>
      <c r="F47" s="407"/>
      <c r="G47" s="407"/>
      <c r="H47" s="407"/>
      <c r="I47" s="407"/>
      <c r="J47" s="407"/>
      <c r="K47" s="407"/>
      <c r="L47" s="407"/>
      <c r="M47" s="407"/>
      <c r="N47" s="1198"/>
      <c r="O47" s="313"/>
      <c r="P47" s="313"/>
      <c r="Q47" s="313"/>
      <c r="R47" s="313"/>
      <c r="S47" s="313"/>
      <c r="T47" s="313"/>
      <c r="U47" s="313"/>
      <c r="V47" s="313"/>
      <c r="W47" s="313"/>
      <c r="X47" s="313"/>
      <c r="Y47" s="313"/>
      <c r="Z47" s="313"/>
      <c r="AA47" s="313"/>
      <c r="AB47" s="1232"/>
      <c r="AC47" s="309"/>
      <c r="AD47" s="309"/>
      <c r="AE47" s="309"/>
      <c r="AF47" s="309"/>
      <c r="AG47" s="309"/>
      <c r="AH47" s="309"/>
      <c r="AI47" s="310"/>
      <c r="AJ47" s="11"/>
    </row>
    <row r="48" spans="3:36" ht="13.5" customHeight="1">
      <c r="C48" s="407" t="s">
        <v>24</v>
      </c>
      <c r="D48" s="407"/>
      <c r="E48" s="407"/>
      <c r="F48" s="407"/>
      <c r="G48" s="407"/>
      <c r="H48" s="407"/>
      <c r="I48" s="407"/>
      <c r="J48" s="407"/>
      <c r="K48" s="407"/>
      <c r="L48" s="407"/>
      <c r="M48" s="556"/>
      <c r="N48" s="1247"/>
      <c r="O48" s="686"/>
      <c r="P48" s="1233">
        <f>IF(計画提出書!N47="","",計画提出書!N47)</f>
        <v>2024</v>
      </c>
      <c r="Q48" s="1233"/>
      <c r="R48" s="686" t="s">
        <v>4</v>
      </c>
      <c r="S48" s="1233">
        <f>IF(計画提出書!S47="","",計画提出書!S47)</f>
        <v>4</v>
      </c>
      <c r="T48" s="1233"/>
      <c r="U48" s="686" t="s">
        <v>5</v>
      </c>
      <c r="V48" s="1233">
        <f>IF(計画提出書!V47="","",計画提出書!V47)</f>
        <v>1</v>
      </c>
      <c r="W48" s="1233"/>
      <c r="X48" s="686" t="s">
        <v>492</v>
      </c>
      <c r="Y48" s="686"/>
      <c r="Z48" s="686"/>
      <c r="AA48" s="1233">
        <f>IF(計画提出書!AA47="","",計画提出書!AA47)</f>
        <v>2027</v>
      </c>
      <c r="AB48" s="1233"/>
      <c r="AC48" s="686" t="s">
        <v>4</v>
      </c>
      <c r="AD48" s="1233">
        <f>IF(計画提出書!AD47="","",計画提出書!AD47)</f>
        <v>3</v>
      </c>
      <c r="AE48" s="1233"/>
      <c r="AF48" s="686" t="s">
        <v>5</v>
      </c>
      <c r="AG48" s="1233">
        <f>IF(計画提出書!AG47="","",計画提出書!AG47)</f>
        <v>31</v>
      </c>
      <c r="AH48" s="1233"/>
      <c r="AI48" s="1194" t="s">
        <v>6</v>
      </c>
    </row>
    <row r="49" spans="3:51" ht="13.5" customHeight="1">
      <c r="C49" s="407"/>
      <c r="D49" s="407"/>
      <c r="E49" s="407"/>
      <c r="F49" s="407"/>
      <c r="G49" s="407"/>
      <c r="H49" s="407"/>
      <c r="I49" s="407"/>
      <c r="J49" s="407"/>
      <c r="K49" s="407"/>
      <c r="L49" s="407"/>
      <c r="M49" s="556"/>
      <c r="N49" s="1248"/>
      <c r="O49" s="901"/>
      <c r="P49" s="1234"/>
      <c r="Q49" s="1234"/>
      <c r="R49" s="901"/>
      <c r="S49" s="1234"/>
      <c r="T49" s="1234"/>
      <c r="U49" s="901"/>
      <c r="V49" s="1234"/>
      <c r="W49" s="1234"/>
      <c r="X49" s="901"/>
      <c r="Y49" s="901"/>
      <c r="Z49" s="901"/>
      <c r="AA49" s="1234"/>
      <c r="AB49" s="1234"/>
      <c r="AC49" s="901"/>
      <c r="AD49" s="1234"/>
      <c r="AE49" s="1234"/>
      <c r="AF49" s="901"/>
      <c r="AG49" s="1234"/>
      <c r="AH49" s="1234"/>
      <c r="AI49" s="902"/>
    </row>
    <row r="50" spans="3:51" ht="13.5" customHeight="1">
      <c r="C50" s="1239" t="s">
        <v>1</v>
      </c>
      <c r="D50" s="1240"/>
      <c r="E50" s="1240"/>
      <c r="F50" s="1240"/>
      <c r="G50" s="1240"/>
      <c r="H50" s="1240"/>
      <c r="I50" s="1240"/>
      <c r="J50" s="1117" t="s">
        <v>295</v>
      </c>
      <c r="K50" s="1117"/>
      <c r="L50" s="1117"/>
      <c r="M50" s="1195"/>
      <c r="N50" s="1198" t="s">
        <v>26</v>
      </c>
      <c r="O50" s="313"/>
      <c r="P50" s="313"/>
      <c r="Q50" s="313"/>
      <c r="R50" s="313"/>
      <c r="S50" s="313"/>
      <c r="T50" s="313"/>
      <c r="U50" s="313"/>
      <c r="V50" s="313"/>
      <c r="W50" s="313"/>
      <c r="X50" s="313"/>
      <c r="Y50" s="313"/>
      <c r="Z50" s="313"/>
      <c r="AA50" s="313"/>
      <c r="AB50" s="313"/>
      <c r="AC50" s="313"/>
      <c r="AD50" s="313"/>
      <c r="AE50" s="313"/>
      <c r="AF50" s="313"/>
      <c r="AG50" s="313"/>
      <c r="AH50" s="313"/>
      <c r="AI50" s="1199"/>
    </row>
    <row r="51" spans="3:51" ht="13.5" customHeight="1">
      <c r="C51" s="1237" t="s">
        <v>282</v>
      </c>
      <c r="D51" s="1238"/>
      <c r="E51" s="1238"/>
      <c r="F51" s="1238"/>
      <c r="G51" s="1238"/>
      <c r="H51" s="1238"/>
      <c r="I51" s="1238"/>
      <c r="J51" s="1196"/>
      <c r="K51" s="1196"/>
      <c r="L51" s="1196"/>
      <c r="M51" s="1197"/>
      <c r="N51" s="1200"/>
      <c r="O51" s="1196"/>
      <c r="P51" s="1196"/>
      <c r="Q51" s="1196"/>
      <c r="R51" s="1196"/>
      <c r="S51" s="1196"/>
      <c r="T51" s="1196"/>
      <c r="U51" s="1196"/>
      <c r="V51" s="1196"/>
      <c r="W51" s="1196"/>
      <c r="X51" s="1196"/>
      <c r="Y51" s="1196"/>
      <c r="Z51" s="1196"/>
      <c r="AA51" s="1196"/>
      <c r="AB51" s="1196"/>
      <c r="AC51" s="1196"/>
      <c r="AD51" s="1196"/>
      <c r="AE51" s="1196"/>
      <c r="AF51" s="1196"/>
      <c r="AG51" s="1196"/>
      <c r="AH51" s="1196"/>
      <c r="AI51" s="1197"/>
    </row>
    <row r="52" spans="3:51" ht="13.5" customHeight="1">
      <c r="C52" s="302" t="s">
        <v>296</v>
      </c>
      <c r="D52" s="303"/>
      <c r="E52" s="303"/>
      <c r="F52" s="303"/>
      <c r="G52" s="303"/>
      <c r="H52" s="303"/>
      <c r="I52" s="303"/>
      <c r="J52" s="303"/>
      <c r="K52" s="303"/>
      <c r="L52" s="303"/>
      <c r="M52" s="304"/>
      <c r="N52" s="1241"/>
      <c r="O52" s="1242"/>
      <c r="P52" s="1242"/>
      <c r="Q52" s="1242"/>
      <c r="R52" s="1242"/>
      <c r="S52" s="1242"/>
      <c r="T52" s="1242"/>
      <c r="U52" s="1242"/>
      <c r="V52" s="1242"/>
      <c r="W52" s="1242"/>
      <c r="X52" s="1242"/>
      <c r="Y52" s="1242"/>
      <c r="Z52" s="1242"/>
      <c r="AA52" s="1242"/>
      <c r="AB52" s="1242"/>
      <c r="AC52" s="1242"/>
      <c r="AD52" s="1242"/>
      <c r="AE52" s="1242"/>
      <c r="AF52" s="1242"/>
      <c r="AG52" s="1242"/>
      <c r="AH52" s="1242"/>
      <c r="AI52" s="1243"/>
    </row>
    <row r="53" spans="3:51" ht="13.5" customHeight="1">
      <c r="C53" s="308"/>
      <c r="D53" s="309"/>
      <c r="E53" s="309"/>
      <c r="F53" s="309"/>
      <c r="G53" s="309"/>
      <c r="H53" s="309"/>
      <c r="I53" s="309"/>
      <c r="J53" s="309"/>
      <c r="K53" s="309"/>
      <c r="L53" s="309"/>
      <c r="M53" s="310"/>
      <c r="N53" s="1244"/>
      <c r="O53" s="1245"/>
      <c r="P53" s="1245"/>
      <c r="Q53" s="1245"/>
      <c r="R53" s="1245"/>
      <c r="S53" s="1245"/>
      <c r="T53" s="1245"/>
      <c r="U53" s="1245"/>
      <c r="V53" s="1245"/>
      <c r="W53" s="1245"/>
      <c r="X53" s="1245"/>
      <c r="Y53" s="1245"/>
      <c r="Z53" s="1245"/>
      <c r="AA53" s="1245"/>
      <c r="AB53" s="1245"/>
      <c r="AC53" s="1245"/>
      <c r="AD53" s="1245"/>
      <c r="AE53" s="1245"/>
      <c r="AF53" s="1245"/>
      <c r="AG53" s="1245"/>
      <c r="AH53" s="1245"/>
      <c r="AI53" s="1246"/>
    </row>
    <row r="55" spans="3:51" ht="13.5" customHeight="1">
      <c r="C55" s="1" t="s">
        <v>28</v>
      </c>
      <c r="D55" s="1">
        <v>1</v>
      </c>
      <c r="E55" s="587" t="s">
        <v>301</v>
      </c>
      <c r="F55" s="587"/>
      <c r="G55" s="587"/>
      <c r="H55" s="587"/>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Y55" s="29"/>
    </row>
    <row r="56" spans="3:51" ht="13.5" customHeight="1">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Y56" s="29"/>
    </row>
    <row r="57" spans="3:51" ht="13.5" customHeight="1">
      <c r="D57" s="1">
        <v>2</v>
      </c>
      <c r="E57" s="587" t="s">
        <v>308</v>
      </c>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Y57" s="29"/>
    </row>
    <row r="58" spans="3:51" ht="13.5" customHeight="1">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Y58" s="29"/>
    </row>
    <row r="59" spans="3:51" ht="13.5" customHeight="1">
      <c r="D59" s="1">
        <v>3</v>
      </c>
      <c r="E59" s="587" t="s">
        <v>389</v>
      </c>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Y59" s="29"/>
    </row>
    <row r="60" spans="3:51" ht="13.5" customHeight="1">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Y60" s="29"/>
    </row>
    <row r="61" spans="3:51" ht="13.5" customHeight="1">
      <c r="D61" s="1">
        <v>4</v>
      </c>
      <c r="E61" s="587" t="s">
        <v>495</v>
      </c>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Y61" s="29"/>
    </row>
    <row r="62" spans="3:51" ht="13.5" customHeight="1">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Y62" s="29"/>
    </row>
    <row r="63" spans="3:51" ht="13.5" customHeight="1">
      <c r="D63" s="1">
        <v>5</v>
      </c>
      <c r="E63" s="587" t="s">
        <v>309</v>
      </c>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Y63" s="29"/>
    </row>
    <row r="64" spans="3:51" ht="13.5" customHeight="1">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Y64" s="29"/>
    </row>
    <row r="65" spans="3:51" ht="13.5" customHeight="1">
      <c r="D65" s="1">
        <v>6</v>
      </c>
      <c r="E65" s="602" t="s">
        <v>310</v>
      </c>
      <c r="F65" s="602"/>
      <c r="G65" s="602"/>
      <c r="H65" s="602"/>
      <c r="I65" s="602"/>
      <c r="J65" s="602"/>
      <c r="K65" s="602"/>
      <c r="L65" s="602"/>
      <c r="M65" s="602"/>
      <c r="N65" s="602"/>
      <c r="O65" s="602"/>
      <c r="P65" s="602"/>
      <c r="Q65" s="602"/>
      <c r="R65" s="602"/>
      <c r="S65" s="602"/>
      <c r="T65" s="602"/>
      <c r="U65" s="602"/>
      <c r="V65" s="602"/>
      <c r="W65" s="602"/>
      <c r="X65" s="602"/>
      <c r="Y65" s="602"/>
      <c r="Z65" s="602"/>
      <c r="AA65" s="602"/>
      <c r="AB65" s="602"/>
      <c r="AC65" s="602"/>
      <c r="AD65" s="602"/>
      <c r="AE65" s="602"/>
      <c r="AF65" s="602"/>
      <c r="AG65" s="602"/>
      <c r="AH65" s="602"/>
      <c r="AI65" s="602"/>
      <c r="AY65" s="29"/>
    </row>
    <row r="66" spans="3:51" ht="13.5" customHeight="1">
      <c r="C66" s="1235" t="s">
        <v>31</v>
      </c>
      <c r="D66" s="1235"/>
      <c r="E66" s="602" t="s">
        <v>311</v>
      </c>
      <c r="F66" s="602"/>
      <c r="G66" s="602"/>
      <c r="H66" s="602"/>
      <c r="I66" s="602"/>
      <c r="J66" s="602"/>
      <c r="K66" s="602"/>
      <c r="L66" s="602"/>
      <c r="M66" s="602"/>
      <c r="N66" s="602"/>
      <c r="O66" s="602"/>
      <c r="P66" s="602"/>
      <c r="Q66" s="602"/>
      <c r="R66" s="602"/>
      <c r="S66" s="602"/>
      <c r="T66" s="602"/>
      <c r="U66" s="602"/>
      <c r="V66" s="602"/>
      <c r="W66" s="602"/>
      <c r="X66" s="602"/>
      <c r="Y66" s="602"/>
      <c r="Z66" s="602"/>
      <c r="AA66" s="602"/>
      <c r="AB66" s="602"/>
      <c r="AC66" s="602"/>
      <c r="AD66" s="602"/>
      <c r="AE66" s="602"/>
      <c r="AF66" s="602"/>
      <c r="AG66" s="602"/>
      <c r="AH66" s="602"/>
      <c r="AI66" s="602"/>
      <c r="AY66" s="29"/>
    </row>
    <row r="67" spans="3:51" ht="13.5" customHeight="1">
      <c r="AY67" s="29"/>
    </row>
    <row r="68" spans="3:51" ht="13.5" customHeight="1">
      <c r="AY68" s="29"/>
    </row>
    <row r="69" spans="3:51" ht="13.5" customHeight="1">
      <c r="AY69" s="29"/>
    </row>
    <row r="70" spans="3:51" ht="13.5" customHeight="1">
      <c r="AY70" s="29"/>
    </row>
    <row r="71" spans="3:51" ht="13.5" customHeight="1">
      <c r="AY71" s="29"/>
    </row>
    <row r="72" spans="3:51" ht="13.5" customHeight="1">
      <c r="AY72" s="29"/>
    </row>
  </sheetData>
  <sheetProtection algorithmName="SHA-512" hashValue="ZaftbJKaCUFmp+K64ddP35gra48aYXEZzDKGI9DdQ8dbQD4zgfygIo9q46y38dORy9Qw+/zls0i1Qk1uY1hS9g==" saltValue="ivHApm23v+Zbk+iMaLjmFg==" spinCount="100000" sheet="1" formatCells="0" formatColumns="0" formatRows="0" insertHyperlinks="0"/>
  <mergeCells count="128">
    <mergeCell ref="E57:AI58"/>
    <mergeCell ref="E63:AI64"/>
    <mergeCell ref="E65:AI65"/>
    <mergeCell ref="C66:D66"/>
    <mergeCell ref="E66:AI66"/>
    <mergeCell ref="E59:AI60"/>
    <mergeCell ref="E61:AI62"/>
    <mergeCell ref="AD37:AI37"/>
    <mergeCell ref="AD38:AG39"/>
    <mergeCell ref="AH38:AI39"/>
    <mergeCell ref="C52:M53"/>
    <mergeCell ref="N52:AI53"/>
    <mergeCell ref="E55:AI56"/>
    <mergeCell ref="AF48:AF49"/>
    <mergeCell ref="AG48:AH49"/>
    <mergeCell ref="AI48:AI49"/>
    <mergeCell ref="C50:I50"/>
    <mergeCell ref="R48:R49"/>
    <mergeCell ref="S48:T49"/>
    <mergeCell ref="U48:U49"/>
    <mergeCell ref="X48:Z49"/>
    <mergeCell ref="N43:T43"/>
    <mergeCell ref="U43:AI43"/>
    <mergeCell ref="J50:M51"/>
    <mergeCell ref="N50:AI51"/>
    <mergeCell ref="C51:I51"/>
    <mergeCell ref="V48:W49"/>
    <mergeCell ref="AA48:AB49"/>
    <mergeCell ref="AC48:AC49"/>
    <mergeCell ref="AD48:AE49"/>
    <mergeCell ref="C48:M49"/>
    <mergeCell ref="N48:O49"/>
    <mergeCell ref="P48:Q49"/>
    <mergeCell ref="C44:M47"/>
    <mergeCell ref="N44:AA45"/>
    <mergeCell ref="AB44:AI45"/>
    <mergeCell ref="N46:AA47"/>
    <mergeCell ref="AB46:AI47"/>
    <mergeCell ref="C40:M43"/>
    <mergeCell ref="N42:T42"/>
    <mergeCell ref="U42:AB42"/>
    <mergeCell ref="AC42:AI42"/>
    <mergeCell ref="N41:T41"/>
    <mergeCell ref="U41:AI41"/>
    <mergeCell ref="N40:T40"/>
    <mergeCell ref="U40:AI40"/>
    <mergeCell ref="L37:Q37"/>
    <mergeCell ref="R37:W37"/>
    <mergeCell ref="X37:AC37"/>
    <mergeCell ref="L38:O39"/>
    <mergeCell ref="P38:Q39"/>
    <mergeCell ref="R35:U36"/>
    <mergeCell ref="R38:U39"/>
    <mergeCell ref="V38:W39"/>
    <mergeCell ref="X38:AA39"/>
    <mergeCell ref="AB38:AC39"/>
    <mergeCell ref="L30:R31"/>
    <mergeCell ref="S30:S31"/>
    <mergeCell ref="E32:K33"/>
    <mergeCell ref="L32:P33"/>
    <mergeCell ref="Q32:S33"/>
    <mergeCell ref="AH32:AI33"/>
    <mergeCell ref="T32:AA33"/>
    <mergeCell ref="AB32:AG33"/>
    <mergeCell ref="AD35:AG36"/>
    <mergeCell ref="AH35:AI36"/>
    <mergeCell ref="C28:D39"/>
    <mergeCell ref="E28:K29"/>
    <mergeCell ref="L28:R29"/>
    <mergeCell ref="S28:S29"/>
    <mergeCell ref="T28:AA31"/>
    <mergeCell ref="S26:S27"/>
    <mergeCell ref="T26:U27"/>
    <mergeCell ref="V26:V27"/>
    <mergeCell ref="W26:X27"/>
    <mergeCell ref="Y26:Z27"/>
    <mergeCell ref="AA26:AB27"/>
    <mergeCell ref="AB28:AG31"/>
    <mergeCell ref="E34:K39"/>
    <mergeCell ref="L34:Q34"/>
    <mergeCell ref="R34:W34"/>
    <mergeCell ref="X34:AC34"/>
    <mergeCell ref="AD34:AI34"/>
    <mergeCell ref="L35:O36"/>
    <mergeCell ref="P35:Q36"/>
    <mergeCell ref="X35:AA36"/>
    <mergeCell ref="AB35:AC36"/>
    <mergeCell ref="V35:W36"/>
    <mergeCell ref="AH28:AI31"/>
    <mergeCell ref="E30:K31"/>
    <mergeCell ref="C22:P23"/>
    <mergeCell ref="Q22:V22"/>
    <mergeCell ref="W22:AA23"/>
    <mergeCell ref="AB22:AI22"/>
    <mergeCell ref="Q23:V23"/>
    <mergeCell ref="AB23:AI23"/>
    <mergeCell ref="C24:K25"/>
    <mergeCell ref="C26:K27"/>
    <mergeCell ref="L26:M27"/>
    <mergeCell ref="N26:O27"/>
    <mergeCell ref="P26:P27"/>
    <mergeCell ref="Q26:R27"/>
    <mergeCell ref="AC26:AC27"/>
    <mergeCell ref="AD26:AE27"/>
    <mergeCell ref="AF26:AF27"/>
    <mergeCell ref="AG26:AH27"/>
    <mergeCell ref="AI26:AI27"/>
    <mergeCell ref="N13:P15"/>
    <mergeCell ref="Q13:T15"/>
    <mergeCell ref="V13:AI13"/>
    <mergeCell ref="U14:AI15"/>
    <mergeCell ref="Q16:T17"/>
    <mergeCell ref="U16:AI17"/>
    <mergeCell ref="Q18:T19"/>
    <mergeCell ref="U18:AI19"/>
    <mergeCell ref="S20:AI20"/>
    <mergeCell ref="B7:D7"/>
    <mergeCell ref="M8:T8"/>
    <mergeCell ref="U8:Y9"/>
    <mergeCell ref="M9:T9"/>
    <mergeCell ref="AF10:AF11"/>
    <mergeCell ref="AG10:AH11"/>
    <mergeCell ref="AI10:AI11"/>
    <mergeCell ref="D12:K12"/>
    <mergeCell ref="Y10:Z11"/>
    <mergeCell ref="AA10:AB11"/>
    <mergeCell ref="AC10:AC11"/>
    <mergeCell ref="AD10:AE11"/>
  </mergeCells>
  <phoneticPr fontId="34"/>
  <dataValidations count="1">
    <dataValidation showInputMessage="1" sqref="V26:W26 AA26 AC26 Y26 S26:T26 L26 P26:Q26 N26 AI26" xr:uid="{00000000-0002-0000-0D00-000000000000}"/>
  </dataValidations>
  <printOptions horizontalCentered="1" verticalCentered="1"/>
  <pageMargins left="0.7" right="0.7" top="0.75" bottom="0.75" header="0.3" footer="0.3"/>
  <pageSetup paperSize="9" scale="96" orientation="portrait" blackAndWhite="1" r:id="rId1"/>
  <rowBreaks count="1" manualBreakCount="1">
    <brk id="67"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27</xdr:col>
                    <xdr:colOff>66675</xdr:colOff>
                    <xdr:row>45</xdr:row>
                    <xdr:rowOff>47625</xdr:rowOff>
                  </from>
                  <to>
                    <xdr:col>28</xdr:col>
                    <xdr:colOff>180975</xdr:colOff>
                    <xdr:row>46</xdr:row>
                    <xdr:rowOff>142875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31</xdr:col>
                    <xdr:colOff>66675</xdr:colOff>
                    <xdr:row>45</xdr:row>
                    <xdr:rowOff>47625</xdr:rowOff>
                  </from>
                  <to>
                    <xdr:col>32</xdr:col>
                    <xdr:colOff>180975</xdr:colOff>
                    <xdr:row>46</xdr:row>
                    <xdr:rowOff>142875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31</xdr:col>
                    <xdr:colOff>66675</xdr:colOff>
                    <xdr:row>43</xdr:row>
                    <xdr:rowOff>47625</xdr:rowOff>
                  </from>
                  <to>
                    <xdr:col>32</xdr:col>
                    <xdr:colOff>180975</xdr:colOff>
                    <xdr:row>44</xdr:row>
                    <xdr:rowOff>142875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27</xdr:col>
                    <xdr:colOff>66675</xdr:colOff>
                    <xdr:row>43</xdr:row>
                    <xdr:rowOff>47625</xdr:rowOff>
                  </from>
                  <to>
                    <xdr:col>28</xdr:col>
                    <xdr:colOff>180975</xdr:colOff>
                    <xdr:row>44</xdr:row>
                    <xdr:rowOff>142875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indexed="24"/>
  </sheetPr>
  <dimension ref="B6:AU134"/>
  <sheetViews>
    <sheetView showGridLines="0" view="pageBreakPreview" zoomScale="115" zoomScaleNormal="100" zoomScaleSheetLayoutView="115" workbookViewId="0">
      <pane xSplit="1" ySplit="5" topLeftCell="B6" activePane="bottomRight" state="frozen"/>
      <selection activeCell="D49" sqref="D49:AJ50"/>
      <selection pane="topRight" activeCell="D49" sqref="D49:AJ50"/>
      <selection pane="bottomLeft" activeCell="D49" sqref="D49:AJ50"/>
      <selection pane="bottomRight" activeCell="F9" sqref="F9"/>
    </sheetView>
  </sheetViews>
  <sheetFormatPr defaultColWidth="2.5" defaultRowHeight="13.5"/>
  <cols>
    <col min="1" max="67" width="2.5" style="1" customWidth="1"/>
    <col min="68" max="16384" width="2.5" style="1"/>
  </cols>
  <sheetData>
    <row r="6" spans="2:37" ht="13.5" customHeight="1">
      <c r="B6" s="435" t="s">
        <v>49</v>
      </c>
      <c r="C6" s="435"/>
    </row>
    <row r="7" spans="2:37" ht="13.5" customHeight="1">
      <c r="B7" s="11"/>
      <c r="C7" s="11"/>
      <c r="D7" s="11"/>
      <c r="E7" s="11"/>
      <c r="F7" s="11"/>
      <c r="G7" s="11"/>
      <c r="H7" s="11"/>
      <c r="I7" s="11"/>
      <c r="J7" s="11"/>
      <c r="K7" s="11"/>
      <c r="L7" s="11"/>
      <c r="M7" s="11"/>
      <c r="O7" s="11"/>
      <c r="P7" s="11"/>
      <c r="Q7" s="11"/>
      <c r="R7" s="11"/>
      <c r="S7" s="12" t="s">
        <v>324</v>
      </c>
      <c r="T7" s="11"/>
      <c r="U7" s="11"/>
      <c r="V7" s="11"/>
      <c r="W7" s="11"/>
      <c r="X7" s="11"/>
      <c r="Y7" s="11"/>
      <c r="Z7" s="11"/>
      <c r="AA7" s="11"/>
      <c r="AB7" s="11"/>
      <c r="AC7" s="11"/>
      <c r="AD7" s="11"/>
      <c r="AE7" s="11"/>
      <c r="AF7" s="11"/>
      <c r="AG7" s="11"/>
      <c r="AH7" s="11"/>
      <c r="AI7" s="11"/>
      <c r="AJ7" s="11"/>
      <c r="AK7" s="11"/>
    </row>
    <row r="8" spans="2:37" ht="13.5" customHeight="1">
      <c r="B8" s="11"/>
      <c r="C8" s="11"/>
      <c r="D8" s="11"/>
      <c r="E8" s="11"/>
      <c r="F8" s="11"/>
      <c r="L8" s="11"/>
      <c r="M8" s="11"/>
      <c r="O8" s="11"/>
      <c r="P8" s="11"/>
      <c r="Q8" s="11"/>
      <c r="R8" s="11"/>
      <c r="S8" s="12" t="s">
        <v>325</v>
      </c>
      <c r="T8" s="11"/>
      <c r="U8" s="11"/>
      <c r="V8" s="11"/>
      <c r="W8" s="11"/>
      <c r="X8" s="11"/>
      <c r="Y8" s="11"/>
      <c r="Z8" s="11"/>
      <c r="AA8" s="11"/>
      <c r="AB8" s="11"/>
      <c r="AC8" s="11"/>
      <c r="AD8" s="11"/>
      <c r="AE8" s="11"/>
      <c r="AF8" s="11"/>
      <c r="AG8" s="11"/>
      <c r="AH8" s="11"/>
      <c r="AI8" s="11"/>
      <c r="AJ8" s="11"/>
      <c r="AK8" s="11"/>
    </row>
    <row r="9" spans="2:37">
      <c r="B9" s="11"/>
      <c r="C9" s="11"/>
      <c r="D9" s="11"/>
      <c r="E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2:37" ht="13.5" customHeight="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2:37" ht="13.5" customHeight="1">
      <c r="B11" s="313" t="s">
        <v>315</v>
      </c>
      <c r="C11" s="313"/>
      <c r="D11" s="313"/>
      <c r="E11" s="313"/>
      <c r="F11" s="313"/>
      <c r="G11" s="313"/>
      <c r="H11" s="313"/>
      <c r="I11" s="313"/>
      <c r="J11" s="313"/>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2:37" ht="13.5" customHeight="1">
      <c r="B12" s="313"/>
      <c r="C12" s="313"/>
      <c r="D12" s="313"/>
      <c r="E12" s="313"/>
      <c r="F12" s="313"/>
      <c r="G12" s="313"/>
      <c r="H12" s="313"/>
      <c r="I12" s="313"/>
      <c r="J12" s="313"/>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2:37" ht="13.5" customHeight="1">
      <c r="B13" s="313" t="s">
        <v>223</v>
      </c>
      <c r="C13" s="313"/>
      <c r="D13" s="313"/>
      <c r="E13" s="313"/>
      <c r="F13" s="313"/>
      <c r="G13" s="11"/>
      <c r="H13" s="11"/>
      <c r="I13" s="11"/>
      <c r="J13" s="11"/>
      <c r="K13" s="11"/>
      <c r="L13" s="11"/>
      <c r="M13" s="11"/>
      <c r="N13" s="11"/>
      <c r="O13" s="12"/>
      <c r="P13" s="11"/>
      <c r="Q13" s="11"/>
      <c r="R13" s="11"/>
      <c r="S13" s="11"/>
      <c r="T13" s="11"/>
      <c r="U13" s="11"/>
      <c r="V13" s="11"/>
      <c r="W13" s="11"/>
      <c r="X13" s="11"/>
      <c r="Y13" s="11"/>
      <c r="Z13" s="11"/>
      <c r="AA13" s="11"/>
      <c r="AB13" s="11"/>
      <c r="AC13" s="11"/>
      <c r="AD13" s="11"/>
      <c r="AE13" s="11"/>
      <c r="AF13" s="11"/>
      <c r="AG13" s="11"/>
      <c r="AH13" s="11"/>
      <c r="AI13" s="11"/>
      <c r="AJ13" s="11"/>
      <c r="AK13" s="11"/>
    </row>
    <row r="14" spans="2:37" ht="13.5" customHeight="1">
      <c r="B14" s="306"/>
      <c r="C14" s="306"/>
      <c r="D14" s="572">
        <f>IF(計画提出書!N47="","",計画提出書!N47)</f>
        <v>2024</v>
      </c>
      <c r="E14" s="572"/>
      <c r="F14" s="12" t="s">
        <v>4</v>
      </c>
      <c r="G14" s="572">
        <f>IF(計画提出書!S47="","",計画提出書!S47)</f>
        <v>4</v>
      </c>
      <c r="H14" s="572"/>
      <c r="I14" s="12" t="s">
        <v>5</v>
      </c>
      <c r="J14" s="572">
        <f>IF(計画提出書!V47="","",計画提出書!V47)</f>
        <v>1</v>
      </c>
      <c r="K14" s="572"/>
      <c r="L14" s="12" t="s">
        <v>6</v>
      </c>
      <c r="M14" s="12" t="s">
        <v>39</v>
      </c>
      <c r="N14" s="306"/>
      <c r="O14" s="306"/>
      <c r="P14" s="572">
        <f>IF(計画提出書!AA47="","",計画提出書!AA47)</f>
        <v>2027</v>
      </c>
      <c r="Q14" s="572"/>
      <c r="R14" s="12" t="s">
        <v>4</v>
      </c>
      <c r="S14" s="572">
        <f>IF(計画提出書!AD47="","",計画提出書!AD47)</f>
        <v>3</v>
      </c>
      <c r="T14" s="572"/>
      <c r="U14" s="12" t="s">
        <v>5</v>
      </c>
      <c r="V14" s="572">
        <f>IF(計画提出書!AG47="","",計画提出書!AG47)</f>
        <v>31</v>
      </c>
      <c r="W14" s="572"/>
      <c r="X14" s="12" t="s">
        <v>6</v>
      </c>
      <c r="Y14" s="11"/>
      <c r="Z14" s="11"/>
      <c r="AA14" s="11"/>
      <c r="AB14" s="11"/>
      <c r="AC14" s="11"/>
      <c r="AD14" s="11"/>
      <c r="AE14" s="11"/>
      <c r="AF14" s="11"/>
      <c r="AG14" s="11"/>
      <c r="AH14" s="11"/>
      <c r="AI14" s="11"/>
      <c r="AJ14" s="11"/>
      <c r="AK14" s="11"/>
    </row>
    <row r="15" spans="2:37" ht="13.5" customHeight="1">
      <c r="B15" s="313" t="s">
        <v>316</v>
      </c>
      <c r="C15" s="313"/>
      <c r="D15" s="313"/>
      <c r="E15" s="313"/>
      <c r="F15" s="313"/>
      <c r="Y15" s="11"/>
      <c r="Z15" s="11"/>
      <c r="AA15" s="11"/>
      <c r="AB15" s="11"/>
      <c r="AC15" s="11"/>
      <c r="AE15" s="11"/>
      <c r="AF15" s="11"/>
      <c r="AG15" s="11"/>
      <c r="AH15" s="11"/>
      <c r="AI15" s="11"/>
      <c r="AJ15" s="11"/>
      <c r="AK15" s="11"/>
    </row>
    <row r="16" spans="2:37" ht="13.5" customHeight="1" thickBot="1">
      <c r="B16" s="306"/>
      <c r="C16" s="306"/>
      <c r="D16" s="572">
        <f>IF(計画提出書!N47="","",計画提出書!N47+2)</f>
        <v>2026</v>
      </c>
      <c r="E16" s="572"/>
      <c r="F16" s="12" t="s">
        <v>4</v>
      </c>
      <c r="G16" s="572">
        <f>IF(計画提出書!N47="","",4)</f>
        <v>4</v>
      </c>
      <c r="H16" s="572"/>
      <c r="I16" s="12" t="s">
        <v>5</v>
      </c>
      <c r="J16" s="572">
        <f>IF(計画提出書!N47="","",1)</f>
        <v>1</v>
      </c>
      <c r="K16" s="572"/>
      <c r="L16" s="12" t="s">
        <v>6</v>
      </c>
      <c r="M16" s="12" t="s">
        <v>39</v>
      </c>
      <c r="N16" s="306"/>
      <c r="O16" s="306"/>
      <c r="P16" s="572">
        <f>IF(計画提出書!N47="","",計画提出書!N47+3)</f>
        <v>2027</v>
      </c>
      <c r="Q16" s="572"/>
      <c r="R16" s="12" t="s">
        <v>4</v>
      </c>
      <c r="S16" s="572">
        <f>IF(計画提出書!N47="","",3)</f>
        <v>3</v>
      </c>
      <c r="T16" s="572"/>
      <c r="U16" s="12" t="s">
        <v>5</v>
      </c>
      <c r="V16" s="572">
        <f>IF(計画提出書!N47="","",31)</f>
        <v>31</v>
      </c>
      <c r="W16" s="572"/>
      <c r="X16" s="12" t="s">
        <v>6</v>
      </c>
      <c r="Y16" s="11"/>
      <c r="Z16" s="11"/>
      <c r="AA16" s="11"/>
      <c r="AB16" s="11"/>
      <c r="AC16" s="11"/>
      <c r="AE16" s="11"/>
      <c r="AF16" s="11"/>
      <c r="AG16" s="11"/>
      <c r="AH16" s="11"/>
      <c r="AI16" s="11"/>
      <c r="AJ16" s="11"/>
      <c r="AK16" s="11"/>
    </row>
    <row r="17" spans="2:36" ht="13.5" customHeight="1">
      <c r="B17" s="302" t="s">
        <v>274</v>
      </c>
      <c r="C17" s="303"/>
      <c r="D17" s="303"/>
      <c r="E17" s="303"/>
      <c r="F17" s="303"/>
      <c r="G17" s="303"/>
      <c r="H17" s="303"/>
      <c r="I17" s="304"/>
      <c r="J17" s="328" t="s">
        <v>241</v>
      </c>
      <c r="K17" s="328"/>
      <c r="L17" s="328"/>
      <c r="M17" s="328"/>
      <c r="N17" s="345" t="s">
        <v>97</v>
      </c>
      <c r="O17" s="346"/>
      <c r="P17" s="407" t="str">
        <f>IF(計画提出書!N47="","",計画提出書!N47&amp;"年度結果")</f>
        <v>2024年度結果</v>
      </c>
      <c r="Q17" s="407"/>
      <c r="R17" s="407"/>
      <c r="S17" s="407"/>
      <c r="T17" s="407"/>
      <c r="U17" s="407"/>
      <c r="V17" s="556"/>
      <c r="W17" s="407" t="str">
        <f>IF(計画提出書!N47="","",計画提出書!N47+1&amp;"年度結果")</f>
        <v>2025年度結果</v>
      </c>
      <c r="X17" s="407"/>
      <c r="Y17" s="407"/>
      <c r="Z17" s="407"/>
      <c r="AA17" s="407"/>
      <c r="AB17" s="407"/>
      <c r="AC17" s="556"/>
      <c r="AD17" s="1041" t="str">
        <f>IF(計画提出書!N47="","",計画提出書!N47+2&amp;"年度結果")</f>
        <v>2026年度結果</v>
      </c>
      <c r="AE17" s="553"/>
      <c r="AF17" s="553"/>
      <c r="AG17" s="553"/>
      <c r="AH17" s="553"/>
      <c r="AI17" s="553"/>
      <c r="AJ17" s="1393"/>
    </row>
    <row r="18" spans="2:36" ht="13.5" customHeight="1">
      <c r="B18" s="305"/>
      <c r="C18" s="306"/>
      <c r="D18" s="306"/>
      <c r="E18" s="306"/>
      <c r="F18" s="306"/>
      <c r="G18" s="306"/>
      <c r="H18" s="306"/>
      <c r="I18" s="307"/>
      <c r="J18" s="329"/>
      <c r="K18" s="329"/>
      <c r="L18" s="329"/>
      <c r="M18" s="329"/>
      <c r="N18" s="347"/>
      <c r="O18" s="348"/>
      <c r="P18" s="302" t="s">
        <v>318</v>
      </c>
      <c r="Q18" s="303"/>
      <c r="R18" s="303"/>
      <c r="S18" s="303"/>
      <c r="T18" s="345" t="s">
        <v>319</v>
      </c>
      <c r="U18" s="427"/>
      <c r="V18" s="1491" t="s">
        <v>320</v>
      </c>
      <c r="W18" s="302" t="s">
        <v>318</v>
      </c>
      <c r="X18" s="303"/>
      <c r="Y18" s="303"/>
      <c r="Z18" s="303"/>
      <c r="AA18" s="345" t="s">
        <v>319</v>
      </c>
      <c r="AB18" s="427"/>
      <c r="AC18" s="1491" t="s">
        <v>320</v>
      </c>
      <c r="AD18" s="1029" t="s">
        <v>318</v>
      </c>
      <c r="AE18" s="303"/>
      <c r="AF18" s="303"/>
      <c r="AG18" s="303"/>
      <c r="AH18" s="345" t="s">
        <v>319</v>
      </c>
      <c r="AI18" s="427"/>
      <c r="AJ18" s="1391" t="s">
        <v>320</v>
      </c>
    </row>
    <row r="19" spans="2:36" ht="13.5" customHeight="1">
      <c r="B19" s="305"/>
      <c r="C19" s="306"/>
      <c r="D19" s="306"/>
      <c r="E19" s="306"/>
      <c r="F19" s="306"/>
      <c r="G19" s="306"/>
      <c r="H19" s="306"/>
      <c r="I19" s="307"/>
      <c r="J19" s="329"/>
      <c r="K19" s="329"/>
      <c r="L19" s="329"/>
      <c r="M19" s="329"/>
      <c r="N19" s="347"/>
      <c r="O19" s="348"/>
      <c r="P19" s="308"/>
      <c r="Q19" s="309"/>
      <c r="R19" s="309"/>
      <c r="S19" s="309"/>
      <c r="T19" s="349"/>
      <c r="U19" s="429"/>
      <c r="V19" s="1492"/>
      <c r="W19" s="308"/>
      <c r="X19" s="309"/>
      <c r="Y19" s="309"/>
      <c r="Z19" s="309"/>
      <c r="AA19" s="349"/>
      <c r="AB19" s="429"/>
      <c r="AC19" s="1492"/>
      <c r="AD19" s="1394"/>
      <c r="AE19" s="309"/>
      <c r="AF19" s="309"/>
      <c r="AG19" s="309"/>
      <c r="AH19" s="349"/>
      <c r="AI19" s="429"/>
      <c r="AJ19" s="1392"/>
    </row>
    <row r="20" spans="2:36" ht="13.5" customHeight="1">
      <c r="B20" s="1351" t="str">
        <f>IF('（別添）報告書【2年目報告用】'!B20="","",'（別添）報告書【2年目報告用】'!B20)</f>
        <v/>
      </c>
      <c r="C20" s="1352"/>
      <c r="D20" s="1352"/>
      <c r="E20" s="1352"/>
      <c r="F20" s="1352"/>
      <c r="G20" s="1352"/>
      <c r="H20" s="1352"/>
      <c r="I20" s="1353"/>
      <c r="J20" s="1367" t="str">
        <f>IF('（別添）報告書【2年目報告用】'!J20="","",'（別添）報告書【2年目報告用】'!J20)</f>
        <v/>
      </c>
      <c r="K20" s="1368"/>
      <c r="L20" s="1368"/>
      <c r="M20" s="1368"/>
      <c r="N20" s="1483" t="str">
        <f>IF('（別添）報告書【2年目報告用】'!N20="","",'（別添）報告書【2年目報告用】'!N20)</f>
        <v/>
      </c>
      <c r="O20" s="1484"/>
      <c r="P20" s="1367" t="str">
        <f>IF('（別添）報告書【2年目報告用】'!P20="","",'（別添）報告書【2年目報告用】'!P20)</f>
        <v/>
      </c>
      <c r="Q20" s="1368"/>
      <c r="R20" s="1368"/>
      <c r="S20" s="1368"/>
      <c r="T20" s="1347" t="str">
        <f>IF(P20="","",IF(OR(COUNT($J20,P20)&lt;2,SUM($J20)=0),"-",100*(1-P20/$J20)))</f>
        <v/>
      </c>
      <c r="U20" s="1348"/>
      <c r="V20" s="1342" t="str">
        <f>IF(T20="","",IF(T20="-",IF(AND(SUM($J20)=0,SUM(P20)&gt;0),"×","-"),IF(T20&gt;=$N20,"○",IF(AND(T20&lt;$N20,T20&gt;=0),"△","×"))))</f>
        <v/>
      </c>
      <c r="W20" s="1367" t="str">
        <f>IF('（別添）報告書【2年目報告用】'!W20="","",'（別添）報告書【2年目報告用】'!W20)</f>
        <v/>
      </c>
      <c r="X20" s="1368"/>
      <c r="Y20" s="1368"/>
      <c r="Z20" s="1368"/>
      <c r="AA20" s="1347" t="str">
        <f>IF(W20="","",IF(OR(COUNT($J20,W20)&lt;2,SUM($J20)=0),"-",100*(1-W20/$J20)))</f>
        <v/>
      </c>
      <c r="AB20" s="1348"/>
      <c r="AC20" s="1342" t="str">
        <f>IF(AA20="","",IF(AA20="-",IF(AND(SUM($J20)=0,SUM(W20)&gt;0),"×","-"),IF(AA20&gt;=$N20,"○",IF(AND(AA20&lt;$N20,AA20&gt;=0),"△","×"))))</f>
        <v/>
      </c>
      <c r="AD20" s="1387"/>
      <c r="AE20" s="401"/>
      <c r="AF20" s="401"/>
      <c r="AG20" s="401"/>
      <c r="AH20" s="1347" t="str">
        <f>IF(AD20="","",IF(OR(COUNT($J20,AD20)&lt;2,SUM($J20)=0),"-",100*(1-AD20/$J20)))</f>
        <v/>
      </c>
      <c r="AI20" s="1348"/>
      <c r="AJ20" s="1395" t="str">
        <f>IF(AH20="","",IF(AH20="-",IF(AND(SUM($J20)=0,SUM(AD20)&gt;0),"×","-"),IF(AH20&gt;=$N20,"○",IF(AND(AH20&lt;$N20,AH20&gt;=0),"△","×"))))</f>
        <v/>
      </c>
    </row>
    <row r="21" spans="2:36" ht="13.5" customHeight="1">
      <c r="B21" s="1354"/>
      <c r="C21" s="1355"/>
      <c r="D21" s="1355"/>
      <c r="E21" s="1355"/>
      <c r="F21" s="1355"/>
      <c r="G21" s="1355"/>
      <c r="H21" s="1355"/>
      <c r="I21" s="1356"/>
      <c r="J21" s="1369"/>
      <c r="K21" s="1370"/>
      <c r="L21" s="1370"/>
      <c r="M21" s="1370"/>
      <c r="N21" s="1485"/>
      <c r="O21" s="1486"/>
      <c r="P21" s="1369"/>
      <c r="Q21" s="1370"/>
      <c r="R21" s="1370"/>
      <c r="S21" s="1370"/>
      <c r="T21" s="1371"/>
      <c r="U21" s="1372"/>
      <c r="V21" s="1344"/>
      <c r="W21" s="1369"/>
      <c r="X21" s="1370"/>
      <c r="Y21" s="1370"/>
      <c r="Z21" s="1370"/>
      <c r="AA21" s="1371"/>
      <c r="AB21" s="1372"/>
      <c r="AC21" s="1344"/>
      <c r="AD21" s="1388"/>
      <c r="AE21" s="403"/>
      <c r="AF21" s="403"/>
      <c r="AG21" s="403"/>
      <c r="AH21" s="1371"/>
      <c r="AI21" s="1372"/>
      <c r="AJ21" s="1396"/>
    </row>
    <row r="22" spans="2:36" ht="13.5" customHeight="1">
      <c r="B22" s="1357"/>
      <c r="C22" s="1358"/>
      <c r="D22" s="1358"/>
      <c r="E22" s="1358"/>
      <c r="F22" s="1358"/>
      <c r="G22" s="1358"/>
      <c r="H22" s="1358"/>
      <c r="I22" s="1359"/>
      <c r="J22" s="1379" t="str">
        <f>IF('（別添）報告書【2年目報告用】'!J22="","",'（別添）報告書【2年目報告用】'!J22)</f>
        <v/>
      </c>
      <c r="K22" s="1380"/>
      <c r="L22" s="1380"/>
      <c r="M22" s="1381"/>
      <c r="N22" s="1487" t="s">
        <v>317</v>
      </c>
      <c r="O22" s="1488"/>
      <c r="P22" s="1340" t="str">
        <f>IF(J22="","",J22)</f>
        <v/>
      </c>
      <c r="Q22" s="1346"/>
      <c r="R22" s="1346"/>
      <c r="S22" s="1341"/>
      <c r="T22" s="1487" t="s">
        <v>317</v>
      </c>
      <c r="U22" s="1488"/>
      <c r="V22" s="1503"/>
      <c r="W22" s="1340" t="str">
        <f>IF(J22="","",J22)</f>
        <v/>
      </c>
      <c r="X22" s="1346"/>
      <c r="Y22" s="1346"/>
      <c r="Z22" s="1341"/>
      <c r="AA22" s="1487" t="s">
        <v>414</v>
      </c>
      <c r="AB22" s="1488"/>
      <c r="AC22" s="1503"/>
      <c r="AD22" s="1386" t="str">
        <f>IF(J22="","",J22)</f>
        <v/>
      </c>
      <c r="AE22" s="1346"/>
      <c r="AF22" s="1346"/>
      <c r="AG22" s="1341"/>
      <c r="AH22" s="1487" t="s">
        <v>317</v>
      </c>
      <c r="AI22" s="1489"/>
      <c r="AJ22" s="1397"/>
    </row>
    <row r="23" spans="2:36" ht="13.5" customHeight="1">
      <c r="B23" s="1351" t="str">
        <f>IF('（別添）報告書【2年目報告用】'!B23="","",'（別添）報告書【2年目報告用】'!B23)</f>
        <v/>
      </c>
      <c r="C23" s="1352"/>
      <c r="D23" s="1352"/>
      <c r="E23" s="1352"/>
      <c r="F23" s="1352"/>
      <c r="G23" s="1352"/>
      <c r="H23" s="1352"/>
      <c r="I23" s="1353"/>
      <c r="J23" s="1367" t="str">
        <f>IF('（別添）報告書【2年目報告用】'!J23="","",'（別添）報告書【2年目報告用】'!J23)</f>
        <v/>
      </c>
      <c r="K23" s="1368"/>
      <c r="L23" s="1368"/>
      <c r="M23" s="1368"/>
      <c r="N23" s="1483" t="str">
        <f>IF('（別添）報告書【2年目報告用】'!N23="","",'（別添）報告書【2年目報告用】'!N23)</f>
        <v/>
      </c>
      <c r="O23" s="1484"/>
      <c r="P23" s="1367" t="str">
        <f>IF('（別添）報告書【2年目報告用】'!P23="","",'（別添）報告書【2年目報告用】'!P23)</f>
        <v/>
      </c>
      <c r="Q23" s="1368"/>
      <c r="R23" s="1368"/>
      <c r="S23" s="1368"/>
      <c r="T23" s="1347" t="str">
        <f>IF(P23="","",IF(OR(COUNT($J23,P23)&lt;2,SUM($J23)=0),"-",100*(1-P23/$J23)))</f>
        <v/>
      </c>
      <c r="U23" s="1348"/>
      <c r="V23" s="1342" t="str">
        <f>IF(T23="","",IF(T23="-",IF(AND(SUM($J23)=0,SUM(P23)&gt;0),"×","-"),IF(T23&gt;=$N23,"○",IF(AND(T23&lt;$N23,T23&gt;=0),"△","×"))))</f>
        <v/>
      </c>
      <c r="W23" s="1367" t="str">
        <f>IF('（別添）報告書【2年目報告用】'!W23="","",'（別添）報告書【2年目報告用】'!W23)</f>
        <v/>
      </c>
      <c r="X23" s="1368"/>
      <c r="Y23" s="1368"/>
      <c r="Z23" s="1368"/>
      <c r="AA23" s="1347" t="str">
        <f>IF(W23="","",IF(OR(COUNT($J23,W23)&lt;2,SUM($J23)=0),"-",100*(1-W23/$J23)))</f>
        <v/>
      </c>
      <c r="AB23" s="1348"/>
      <c r="AC23" s="1342" t="str">
        <f>IF(AA23="","",IF(AA23="-",IF(AND(SUM($J23)=0,SUM(W23)&gt;0),"×","-"),IF(AA23&gt;=$N23,"○",IF(AND(AA23&lt;$N23,AA23&gt;=0),"△","×"))))</f>
        <v/>
      </c>
      <c r="AD23" s="1387"/>
      <c r="AE23" s="401"/>
      <c r="AF23" s="401"/>
      <c r="AG23" s="401"/>
      <c r="AH23" s="1347" t="str">
        <f>IF(AD23="","",IF(OR(COUNT($J23,AD23)&lt;2,SUM($J23)=0),"-",100*(1-AD23/$J23)))</f>
        <v/>
      </c>
      <c r="AI23" s="1348"/>
      <c r="AJ23" s="1395" t="str">
        <f>IF(AH23="","",IF(AH23="-",IF(AND(SUM($J23)=0,SUM(AD23)&gt;0),"×","-"),IF(AH23&gt;=$N23,"○",IF(AND(AH23&lt;$N23,AH23&gt;=0),"△","×"))))</f>
        <v/>
      </c>
    </row>
    <row r="24" spans="2:36" ht="13.5" customHeight="1">
      <c r="B24" s="1354"/>
      <c r="C24" s="1355"/>
      <c r="D24" s="1355"/>
      <c r="E24" s="1355"/>
      <c r="F24" s="1355"/>
      <c r="G24" s="1355"/>
      <c r="H24" s="1355"/>
      <c r="I24" s="1356"/>
      <c r="J24" s="1369"/>
      <c r="K24" s="1370"/>
      <c r="L24" s="1370"/>
      <c r="M24" s="1370"/>
      <c r="N24" s="1485"/>
      <c r="O24" s="1486"/>
      <c r="P24" s="1369"/>
      <c r="Q24" s="1370"/>
      <c r="R24" s="1370"/>
      <c r="S24" s="1370"/>
      <c r="T24" s="1371"/>
      <c r="U24" s="1372"/>
      <c r="V24" s="1344"/>
      <c r="W24" s="1369"/>
      <c r="X24" s="1370"/>
      <c r="Y24" s="1370"/>
      <c r="Z24" s="1370"/>
      <c r="AA24" s="1371"/>
      <c r="AB24" s="1372"/>
      <c r="AC24" s="1344"/>
      <c r="AD24" s="1388"/>
      <c r="AE24" s="403"/>
      <c r="AF24" s="403"/>
      <c r="AG24" s="403"/>
      <c r="AH24" s="1371"/>
      <c r="AI24" s="1372"/>
      <c r="AJ24" s="1396"/>
    </row>
    <row r="25" spans="2:36" ht="13.5" customHeight="1">
      <c r="B25" s="1357"/>
      <c r="C25" s="1358"/>
      <c r="D25" s="1358"/>
      <c r="E25" s="1358"/>
      <c r="F25" s="1358"/>
      <c r="G25" s="1358"/>
      <c r="H25" s="1358"/>
      <c r="I25" s="1359"/>
      <c r="J25" s="1379" t="str">
        <f>IF('（別添）報告書【2年目報告用】'!J25="","",'（別添）報告書【2年目報告用】'!J25)</f>
        <v/>
      </c>
      <c r="K25" s="1380"/>
      <c r="L25" s="1380"/>
      <c r="M25" s="1381"/>
      <c r="N25" s="1487" t="s">
        <v>317</v>
      </c>
      <c r="O25" s="1488"/>
      <c r="P25" s="1340" t="str">
        <f>IF(J25="","",J25)</f>
        <v/>
      </c>
      <c r="Q25" s="1346"/>
      <c r="R25" s="1346"/>
      <c r="S25" s="1341"/>
      <c r="T25" s="1487" t="s">
        <v>317</v>
      </c>
      <c r="U25" s="1488"/>
      <c r="V25" s="1503"/>
      <c r="W25" s="1340" t="str">
        <f>IF(J25="","",J25)</f>
        <v/>
      </c>
      <c r="X25" s="1346"/>
      <c r="Y25" s="1346"/>
      <c r="Z25" s="1341"/>
      <c r="AA25" s="1487" t="s">
        <v>414</v>
      </c>
      <c r="AB25" s="1488"/>
      <c r="AC25" s="1503"/>
      <c r="AD25" s="1386" t="str">
        <f>IF(J25="","",J25)</f>
        <v/>
      </c>
      <c r="AE25" s="1346"/>
      <c r="AF25" s="1346"/>
      <c r="AG25" s="1341"/>
      <c r="AH25" s="1487" t="s">
        <v>317</v>
      </c>
      <c r="AI25" s="1489"/>
      <c r="AJ25" s="1397"/>
    </row>
    <row r="26" spans="2:36" ht="13.5" customHeight="1">
      <c r="B26" s="1351" t="str">
        <f>IF('（別添）報告書【2年目報告用】'!B26="","",'（別添）報告書【2年目報告用】'!B26)</f>
        <v/>
      </c>
      <c r="C26" s="1352"/>
      <c r="D26" s="1352"/>
      <c r="E26" s="1352"/>
      <c r="F26" s="1352"/>
      <c r="G26" s="1352"/>
      <c r="H26" s="1352"/>
      <c r="I26" s="1353"/>
      <c r="J26" s="1367" t="str">
        <f>IF('（別添）報告書【2年目報告用】'!J26="","",'（別添）報告書【2年目報告用】'!J26)</f>
        <v/>
      </c>
      <c r="K26" s="1368"/>
      <c r="L26" s="1368"/>
      <c r="M26" s="1368"/>
      <c r="N26" s="1483" t="str">
        <f>IF('（別添）報告書【2年目報告用】'!N26="","",'（別添）報告書【2年目報告用】'!N26)</f>
        <v/>
      </c>
      <c r="O26" s="1484"/>
      <c r="P26" s="1367" t="str">
        <f>IF('（別添）報告書【2年目報告用】'!P26="","",'（別添）報告書【2年目報告用】'!P26)</f>
        <v/>
      </c>
      <c r="Q26" s="1368"/>
      <c r="R26" s="1368"/>
      <c r="S26" s="1368"/>
      <c r="T26" s="1347" t="str">
        <f>IF(P26="","",IF(OR(COUNT($J26,P26)&lt;2,SUM($J26)=0),"-",100*(1-P26/$J26)))</f>
        <v/>
      </c>
      <c r="U26" s="1348"/>
      <c r="V26" s="1342" t="str">
        <f>IF(T26="","",IF(T26="-",IF(AND(SUM($J26)=0,SUM(P26)&gt;0),"×","-"),IF(T26&gt;=$N26,"○",IF(AND(T26&lt;$N26,T26&gt;=0),"△","×"))))</f>
        <v/>
      </c>
      <c r="W26" s="1367" t="str">
        <f>IF('（別添）報告書【2年目報告用】'!W26="","",'（別添）報告書【2年目報告用】'!W26)</f>
        <v/>
      </c>
      <c r="X26" s="1368"/>
      <c r="Y26" s="1368"/>
      <c r="Z26" s="1368"/>
      <c r="AA26" s="1347" t="str">
        <f>IF(W26="","",IF(OR(COUNT($J26,W26)&lt;2,SUM($J26)=0),"-",100*(1-W26/$J26)))</f>
        <v/>
      </c>
      <c r="AB26" s="1348"/>
      <c r="AC26" s="1342" t="str">
        <f>IF(AA26="","",IF(AA26="-",IF(AND(SUM($J26)=0,SUM(W26)&gt;0),"×","-"),IF(AA26&gt;=$N26,"○",IF(AND(AA26&lt;$N26,AA26&gt;=0),"△","×"))))</f>
        <v/>
      </c>
      <c r="AD26" s="1387"/>
      <c r="AE26" s="401"/>
      <c r="AF26" s="401"/>
      <c r="AG26" s="401"/>
      <c r="AH26" s="1347" t="str">
        <f>IF(AD26="","",IF(OR(COUNT($J26,AD26)&lt;2,SUM($J26)=0),"-",100*(1-AD26/$J26)))</f>
        <v/>
      </c>
      <c r="AI26" s="1348"/>
      <c r="AJ26" s="1395" t="str">
        <f>IF(AH26="","",IF(AH26="-",IF(AND(SUM($J26)=0,SUM(AD26)&gt;0),"×","-"),IF(AH26&gt;=$N26,"○",IF(AND(AH26&lt;$N26,AH26&gt;=0),"△","×"))))</f>
        <v/>
      </c>
    </row>
    <row r="27" spans="2:36" ht="13.5" customHeight="1">
      <c r="B27" s="1354"/>
      <c r="C27" s="1355"/>
      <c r="D27" s="1355"/>
      <c r="E27" s="1355"/>
      <c r="F27" s="1355"/>
      <c r="G27" s="1355"/>
      <c r="H27" s="1355"/>
      <c r="I27" s="1356"/>
      <c r="J27" s="1369"/>
      <c r="K27" s="1370"/>
      <c r="L27" s="1370"/>
      <c r="M27" s="1370"/>
      <c r="N27" s="1485"/>
      <c r="O27" s="1486"/>
      <c r="P27" s="1369"/>
      <c r="Q27" s="1370"/>
      <c r="R27" s="1370"/>
      <c r="S27" s="1370"/>
      <c r="T27" s="1371"/>
      <c r="U27" s="1372"/>
      <c r="V27" s="1344"/>
      <c r="W27" s="1369"/>
      <c r="X27" s="1370"/>
      <c r="Y27" s="1370"/>
      <c r="Z27" s="1370"/>
      <c r="AA27" s="1371"/>
      <c r="AB27" s="1372"/>
      <c r="AC27" s="1344"/>
      <c r="AD27" s="1388"/>
      <c r="AE27" s="403"/>
      <c r="AF27" s="403"/>
      <c r="AG27" s="403"/>
      <c r="AH27" s="1371"/>
      <c r="AI27" s="1372"/>
      <c r="AJ27" s="1396"/>
    </row>
    <row r="28" spans="2:36" ht="13.5" customHeight="1">
      <c r="B28" s="1357"/>
      <c r="C28" s="1358"/>
      <c r="D28" s="1358"/>
      <c r="E28" s="1358"/>
      <c r="F28" s="1358"/>
      <c r="G28" s="1358"/>
      <c r="H28" s="1358"/>
      <c r="I28" s="1359"/>
      <c r="J28" s="1379" t="str">
        <f>IF('（別添）報告書【2年目報告用】'!J28="","",'（別添）報告書【2年目報告用】'!J28)</f>
        <v/>
      </c>
      <c r="K28" s="1380"/>
      <c r="L28" s="1380"/>
      <c r="M28" s="1381"/>
      <c r="N28" s="1487" t="s">
        <v>317</v>
      </c>
      <c r="O28" s="1488"/>
      <c r="P28" s="1340" t="str">
        <f>IF(J28="","",J28)</f>
        <v/>
      </c>
      <c r="Q28" s="1346"/>
      <c r="R28" s="1346"/>
      <c r="S28" s="1341"/>
      <c r="T28" s="1487" t="s">
        <v>317</v>
      </c>
      <c r="U28" s="1488"/>
      <c r="V28" s="1503"/>
      <c r="W28" s="1340" t="str">
        <f>IF(J28="","",J28)</f>
        <v/>
      </c>
      <c r="X28" s="1346"/>
      <c r="Y28" s="1346"/>
      <c r="Z28" s="1341"/>
      <c r="AA28" s="1487" t="s">
        <v>414</v>
      </c>
      <c r="AB28" s="1488"/>
      <c r="AC28" s="1503"/>
      <c r="AD28" s="1386" t="str">
        <f>IF(J28="","",J28)</f>
        <v/>
      </c>
      <c r="AE28" s="1346"/>
      <c r="AF28" s="1346"/>
      <c r="AG28" s="1341"/>
      <c r="AH28" s="1487" t="s">
        <v>317</v>
      </c>
      <c r="AI28" s="1489"/>
      <c r="AJ28" s="1397"/>
    </row>
    <row r="29" spans="2:36" ht="13.5" customHeight="1">
      <c r="B29" s="1351" t="str">
        <f>IF('（別添）報告書【2年目報告用】'!B29="","",'（別添）報告書【2年目報告用】'!B29)</f>
        <v/>
      </c>
      <c r="C29" s="1352"/>
      <c r="D29" s="1352"/>
      <c r="E29" s="1352"/>
      <c r="F29" s="1352"/>
      <c r="G29" s="1352"/>
      <c r="H29" s="1352"/>
      <c r="I29" s="1353"/>
      <c r="J29" s="1367" t="str">
        <f>IF('（別添）報告書【2年目報告用】'!J29="","",'（別添）報告書【2年目報告用】'!J29)</f>
        <v/>
      </c>
      <c r="K29" s="1368"/>
      <c r="L29" s="1368"/>
      <c r="M29" s="1368"/>
      <c r="N29" s="1483" t="str">
        <f>IF('（別添）報告書【2年目報告用】'!N29="","",'（別添）報告書【2年目報告用】'!N29)</f>
        <v/>
      </c>
      <c r="O29" s="1484"/>
      <c r="P29" s="1367" t="str">
        <f>IF('（別添）報告書【2年目報告用】'!P29="","",'（別添）報告書【2年目報告用】'!P29)</f>
        <v/>
      </c>
      <c r="Q29" s="1368"/>
      <c r="R29" s="1368"/>
      <c r="S29" s="1368"/>
      <c r="T29" s="1347" t="str">
        <f>IF(P29="","",IF(OR(COUNT($J29,P29)&lt;2,SUM($J29)=0),"-",100*(1-P29/$J29)))</f>
        <v/>
      </c>
      <c r="U29" s="1348"/>
      <c r="V29" s="1342" t="str">
        <f>IF(T29="","",IF(T29="-",IF(AND(SUM($J29)=0,SUM(P29)&gt;0),"×","-"),IF(T29&gt;=$N29,"○",IF(AND(T29&lt;$N29,T29&gt;=0),"△","×"))))</f>
        <v/>
      </c>
      <c r="W29" s="1367" t="str">
        <f>IF('（別添）報告書【2年目報告用】'!W29="","",'（別添）報告書【2年目報告用】'!W29)</f>
        <v/>
      </c>
      <c r="X29" s="1368"/>
      <c r="Y29" s="1368"/>
      <c r="Z29" s="1368"/>
      <c r="AA29" s="1347" t="str">
        <f>IF(W29="","",IF(OR(COUNT($J29,W29)&lt;2,SUM($J29)=0),"-",100*(1-W29/$J29)))</f>
        <v/>
      </c>
      <c r="AB29" s="1348"/>
      <c r="AC29" s="1342" t="str">
        <f>IF(AA29="","",IF(AA29="-",IF(AND(SUM($J29)=0,SUM(W29)&gt;0),"×","-"),IF(AA29&gt;=$N29,"○",IF(AND(AA29&lt;$N29,AA29&gt;=0),"△","×"))))</f>
        <v/>
      </c>
      <c r="AD29" s="1387"/>
      <c r="AE29" s="401"/>
      <c r="AF29" s="401"/>
      <c r="AG29" s="401"/>
      <c r="AH29" s="1347" t="str">
        <f>IF(AD29="","",IF(OR(COUNT($J29,AD29)&lt;2,SUM($J29)=0),"-",100*(1-AD29/$J29)))</f>
        <v/>
      </c>
      <c r="AI29" s="1348"/>
      <c r="AJ29" s="1395" t="str">
        <f>IF(AH29="","",IF(AH29="-",IF(AND(SUM($J29)=0,SUM(AD29)&gt;0),"×","-"),IF(AH29&gt;=$N29,"○",IF(AND(AH29&lt;$N29,AH29&gt;=0),"△","×"))))</f>
        <v/>
      </c>
    </row>
    <row r="30" spans="2:36" ht="13.5" customHeight="1">
      <c r="B30" s="1354"/>
      <c r="C30" s="1355"/>
      <c r="D30" s="1355"/>
      <c r="E30" s="1355"/>
      <c r="F30" s="1355"/>
      <c r="G30" s="1355"/>
      <c r="H30" s="1355"/>
      <c r="I30" s="1356"/>
      <c r="J30" s="1369"/>
      <c r="K30" s="1370"/>
      <c r="L30" s="1370"/>
      <c r="M30" s="1370"/>
      <c r="N30" s="1485"/>
      <c r="O30" s="1486"/>
      <c r="P30" s="1369"/>
      <c r="Q30" s="1370"/>
      <c r="R30" s="1370"/>
      <c r="S30" s="1370"/>
      <c r="T30" s="1371"/>
      <c r="U30" s="1372"/>
      <c r="V30" s="1344"/>
      <c r="W30" s="1369"/>
      <c r="X30" s="1370"/>
      <c r="Y30" s="1370"/>
      <c r="Z30" s="1370"/>
      <c r="AA30" s="1371"/>
      <c r="AB30" s="1372"/>
      <c r="AC30" s="1344"/>
      <c r="AD30" s="1388"/>
      <c r="AE30" s="403"/>
      <c r="AF30" s="403"/>
      <c r="AG30" s="403"/>
      <c r="AH30" s="1371"/>
      <c r="AI30" s="1372"/>
      <c r="AJ30" s="1396"/>
    </row>
    <row r="31" spans="2:36" ht="13.5" customHeight="1">
      <c r="B31" s="1357"/>
      <c r="C31" s="1358"/>
      <c r="D31" s="1358"/>
      <c r="E31" s="1358"/>
      <c r="F31" s="1358"/>
      <c r="G31" s="1358"/>
      <c r="H31" s="1358"/>
      <c r="I31" s="1359"/>
      <c r="J31" s="1379" t="str">
        <f>IF('（別添）報告書【2年目報告用】'!J31="","",'（別添）報告書【2年目報告用】'!J31)</f>
        <v/>
      </c>
      <c r="K31" s="1380"/>
      <c r="L31" s="1380"/>
      <c r="M31" s="1381"/>
      <c r="N31" s="1487" t="s">
        <v>317</v>
      </c>
      <c r="O31" s="1488"/>
      <c r="P31" s="1340" t="str">
        <f>IF(J31="","",J31)</f>
        <v/>
      </c>
      <c r="Q31" s="1346"/>
      <c r="R31" s="1346"/>
      <c r="S31" s="1341"/>
      <c r="T31" s="1487" t="s">
        <v>317</v>
      </c>
      <c r="U31" s="1488"/>
      <c r="V31" s="1503"/>
      <c r="W31" s="1340" t="str">
        <f>IF(J31="","",J31)</f>
        <v/>
      </c>
      <c r="X31" s="1346"/>
      <c r="Y31" s="1346"/>
      <c r="Z31" s="1341"/>
      <c r="AA31" s="1487" t="s">
        <v>414</v>
      </c>
      <c r="AB31" s="1488"/>
      <c r="AC31" s="1503"/>
      <c r="AD31" s="1386" t="str">
        <f>IF(J31="","",J31)</f>
        <v/>
      </c>
      <c r="AE31" s="1346"/>
      <c r="AF31" s="1346"/>
      <c r="AG31" s="1341"/>
      <c r="AH31" s="1487" t="s">
        <v>317</v>
      </c>
      <c r="AI31" s="1489"/>
      <c r="AJ31" s="1397"/>
    </row>
    <row r="32" spans="2:36" ht="13.5" customHeight="1">
      <c r="B32" s="1351" t="str">
        <f>IF('（別添）報告書【2年目報告用】'!B32="","",'（別添）報告書【2年目報告用】'!B32)</f>
        <v/>
      </c>
      <c r="C32" s="1352"/>
      <c r="D32" s="1352"/>
      <c r="E32" s="1352"/>
      <c r="F32" s="1352"/>
      <c r="G32" s="1352"/>
      <c r="H32" s="1352"/>
      <c r="I32" s="1353"/>
      <c r="J32" s="1367" t="str">
        <f>IF('（別添）報告書【2年目報告用】'!J32="","",'（別添）報告書【2年目報告用】'!J32)</f>
        <v/>
      </c>
      <c r="K32" s="1368"/>
      <c r="L32" s="1368"/>
      <c r="M32" s="1368"/>
      <c r="N32" s="1483" t="str">
        <f>IF('（別添）報告書【2年目報告用】'!N32="","",'（別添）報告書【2年目報告用】'!N32)</f>
        <v/>
      </c>
      <c r="O32" s="1484"/>
      <c r="P32" s="1367" t="str">
        <f>IF('（別添）報告書【2年目報告用】'!P32="","",'（別添）報告書【2年目報告用】'!P32)</f>
        <v/>
      </c>
      <c r="Q32" s="1368"/>
      <c r="R32" s="1368"/>
      <c r="S32" s="1368"/>
      <c r="T32" s="1347" t="str">
        <f>IF(P32="","",IF(OR(COUNT($J32,P32)&lt;2,SUM($J32)=0),"-",100*(1-P32/$J32)))</f>
        <v/>
      </c>
      <c r="U32" s="1348"/>
      <c r="V32" s="1342" t="str">
        <f>IF(T32="","",IF(T32="-",IF(AND(SUM($J32)=0,SUM(P32)&gt;0),"×","-"),IF(T32&gt;=$N32,"○",IF(AND(T32&lt;$N32,T32&gt;=0),"△","×"))))</f>
        <v/>
      </c>
      <c r="W32" s="1367" t="str">
        <f>IF('（別添）報告書【2年目報告用】'!W32="","",'（別添）報告書【2年目報告用】'!W32)</f>
        <v/>
      </c>
      <c r="X32" s="1368"/>
      <c r="Y32" s="1368"/>
      <c r="Z32" s="1368"/>
      <c r="AA32" s="1347" t="str">
        <f>IF(W32="","",IF(OR(COUNT($J32,W32)&lt;2,SUM($J32)=0),"-",100*(1-W32/$J32)))</f>
        <v/>
      </c>
      <c r="AB32" s="1348"/>
      <c r="AC32" s="1342" t="str">
        <f>IF(AA32="","",IF(AA32="-",IF(AND(SUM($J32)=0,SUM(W32)&gt;0),"×","-"),IF(AA32&gt;=$N32,"○",IF(AND(AA32&lt;$N32,AA32&gt;=0),"△","×"))))</f>
        <v/>
      </c>
      <c r="AD32" s="1387"/>
      <c r="AE32" s="401"/>
      <c r="AF32" s="401"/>
      <c r="AG32" s="401"/>
      <c r="AH32" s="1347" t="str">
        <f>IF(AD32="","",IF(OR(COUNT($J32,AD32)&lt;2,SUM($J32)=0),"-",100*(1-AD32/$J32)))</f>
        <v/>
      </c>
      <c r="AI32" s="1348"/>
      <c r="AJ32" s="1395" t="str">
        <f>IF(AH32="","",IF(AH32="-",IF(AND(SUM($J32)=0,SUM(AD32)&gt;0),"×","-"),IF(AH32&gt;=$N32,"○",IF(AND(AH32&lt;$N32,AH32&gt;=0),"△","×"))))</f>
        <v/>
      </c>
    </row>
    <row r="33" spans="2:47" ht="13.5" customHeight="1">
      <c r="B33" s="1354"/>
      <c r="C33" s="1355"/>
      <c r="D33" s="1355"/>
      <c r="E33" s="1355"/>
      <c r="F33" s="1355"/>
      <c r="G33" s="1355"/>
      <c r="H33" s="1355"/>
      <c r="I33" s="1356"/>
      <c r="J33" s="1369"/>
      <c r="K33" s="1370"/>
      <c r="L33" s="1370"/>
      <c r="M33" s="1370"/>
      <c r="N33" s="1485"/>
      <c r="O33" s="1486"/>
      <c r="P33" s="1369"/>
      <c r="Q33" s="1370"/>
      <c r="R33" s="1370"/>
      <c r="S33" s="1370"/>
      <c r="T33" s="1371"/>
      <c r="U33" s="1372"/>
      <c r="V33" s="1344"/>
      <c r="W33" s="1369"/>
      <c r="X33" s="1370"/>
      <c r="Y33" s="1370"/>
      <c r="Z33" s="1370"/>
      <c r="AA33" s="1371"/>
      <c r="AB33" s="1372"/>
      <c r="AC33" s="1344"/>
      <c r="AD33" s="1388"/>
      <c r="AE33" s="403"/>
      <c r="AF33" s="403"/>
      <c r="AG33" s="403"/>
      <c r="AH33" s="1371"/>
      <c r="AI33" s="1372"/>
      <c r="AJ33" s="1396"/>
    </row>
    <row r="34" spans="2:47" ht="13.5" customHeight="1">
      <c r="B34" s="1357"/>
      <c r="C34" s="1358"/>
      <c r="D34" s="1358"/>
      <c r="E34" s="1358"/>
      <c r="F34" s="1358"/>
      <c r="G34" s="1358"/>
      <c r="H34" s="1358"/>
      <c r="I34" s="1359"/>
      <c r="J34" s="1379" t="str">
        <f>IF('（別添）報告書【2年目報告用】'!J34="","",'（別添）報告書【2年目報告用】'!J34)</f>
        <v/>
      </c>
      <c r="K34" s="1380"/>
      <c r="L34" s="1380"/>
      <c r="M34" s="1381"/>
      <c r="N34" s="1487" t="s">
        <v>317</v>
      </c>
      <c r="O34" s="1488"/>
      <c r="P34" s="1340" t="str">
        <f>IF(J34="","",J34)</f>
        <v/>
      </c>
      <c r="Q34" s="1346"/>
      <c r="R34" s="1346"/>
      <c r="S34" s="1341"/>
      <c r="T34" s="1487" t="s">
        <v>317</v>
      </c>
      <c r="U34" s="1488"/>
      <c r="V34" s="1503"/>
      <c r="W34" s="1340" t="str">
        <f>IF(J34="","",J34)</f>
        <v/>
      </c>
      <c r="X34" s="1346"/>
      <c r="Y34" s="1346"/>
      <c r="Z34" s="1341"/>
      <c r="AA34" s="1487" t="s">
        <v>414</v>
      </c>
      <c r="AB34" s="1488"/>
      <c r="AC34" s="1503"/>
      <c r="AD34" s="1386" t="str">
        <f>IF(J34="","",J34)</f>
        <v/>
      </c>
      <c r="AE34" s="1346"/>
      <c r="AF34" s="1346"/>
      <c r="AG34" s="1341"/>
      <c r="AH34" s="1487" t="s">
        <v>317</v>
      </c>
      <c r="AI34" s="1489"/>
      <c r="AJ34" s="1397"/>
    </row>
    <row r="35" spans="2:47" ht="13.5" customHeight="1">
      <c r="B35" s="1351" t="str">
        <f>IF('（別添）報告書【2年目報告用】'!B35="","",'（別添）報告書【2年目報告用】'!B35)</f>
        <v/>
      </c>
      <c r="C35" s="1352"/>
      <c r="D35" s="1352"/>
      <c r="E35" s="1352"/>
      <c r="F35" s="1352"/>
      <c r="G35" s="1352"/>
      <c r="H35" s="1352"/>
      <c r="I35" s="1353"/>
      <c r="J35" s="1367" t="str">
        <f>IF('（別添）報告書【2年目報告用】'!J35="","",'（別添）報告書【2年目報告用】'!J35)</f>
        <v/>
      </c>
      <c r="K35" s="1368"/>
      <c r="L35" s="1368"/>
      <c r="M35" s="1368"/>
      <c r="N35" s="1483" t="str">
        <f>IF('（別添）報告書【2年目報告用】'!N35="","",'（別添）報告書【2年目報告用】'!N35)</f>
        <v/>
      </c>
      <c r="O35" s="1484"/>
      <c r="P35" s="1367" t="str">
        <f>IF('（別添）報告書【2年目報告用】'!P35="","",'（別添）報告書【2年目報告用】'!P35)</f>
        <v/>
      </c>
      <c r="Q35" s="1368"/>
      <c r="R35" s="1368"/>
      <c r="S35" s="1368"/>
      <c r="T35" s="1347" t="str">
        <f>IF(P35="","",IF(OR(COUNT($J35,P35)&lt;2,SUM($J35)=0),"-",100*(1-P35/$J35)))</f>
        <v/>
      </c>
      <c r="U35" s="1348"/>
      <c r="V35" s="1342" t="str">
        <f>IF(T35="","",IF(T35="-",IF(AND(SUM($J35)=0,SUM(P35)&gt;0),"×","-"),IF(T35&gt;=$N35,"○",IF(AND(T35&lt;$N35,T35&gt;=0),"△","×"))))</f>
        <v/>
      </c>
      <c r="W35" s="1367" t="str">
        <f>IF('（別添）報告書【2年目報告用】'!W35="","",'（別添）報告書【2年目報告用】'!W35)</f>
        <v/>
      </c>
      <c r="X35" s="1368"/>
      <c r="Y35" s="1368"/>
      <c r="Z35" s="1368"/>
      <c r="AA35" s="1347" t="str">
        <f>IF(W35="","",IF(OR(COUNT($J35,W35)&lt;2,SUM($J35)=0),"-",100*(1-W35/$J35)))</f>
        <v/>
      </c>
      <c r="AB35" s="1348"/>
      <c r="AC35" s="1342" t="str">
        <f>IF(AA35="","",IF(AA35="-",IF(AND(SUM($J35)=0,SUM(W35)&gt;0),"×","-"),IF(AA35&gt;=$N35,"○",IF(AND(AA35&lt;$N35,AA35&gt;=0),"△","×"))))</f>
        <v/>
      </c>
      <c r="AD35" s="1387"/>
      <c r="AE35" s="401"/>
      <c r="AF35" s="401"/>
      <c r="AG35" s="401"/>
      <c r="AH35" s="1347" t="str">
        <f>IF(AD35="","",IF(OR(COUNT($J35,AD35)&lt;2,SUM($J35)=0),"-",100*(1-AD35/$J35)))</f>
        <v/>
      </c>
      <c r="AI35" s="1348"/>
      <c r="AJ35" s="1395" t="str">
        <f>IF(AH35="","",IF(AH35="-",IF(AND(SUM($J35)=0,SUM(AD35)&gt;0),"×","-"),IF(AH35&gt;=$N35,"○",IF(AND(AH35&lt;$N35,AH35&gt;=0),"△","×"))))</f>
        <v/>
      </c>
    </row>
    <row r="36" spans="2:47" ht="13.5" customHeight="1">
      <c r="B36" s="1354"/>
      <c r="C36" s="1355"/>
      <c r="D36" s="1355"/>
      <c r="E36" s="1355"/>
      <c r="F36" s="1355"/>
      <c r="G36" s="1355"/>
      <c r="H36" s="1355"/>
      <c r="I36" s="1356"/>
      <c r="J36" s="1369"/>
      <c r="K36" s="1370"/>
      <c r="L36" s="1370"/>
      <c r="M36" s="1370"/>
      <c r="N36" s="1485"/>
      <c r="O36" s="1486"/>
      <c r="P36" s="1369"/>
      <c r="Q36" s="1370"/>
      <c r="R36" s="1370"/>
      <c r="S36" s="1370"/>
      <c r="T36" s="1371"/>
      <c r="U36" s="1372"/>
      <c r="V36" s="1344"/>
      <c r="W36" s="1369"/>
      <c r="X36" s="1370"/>
      <c r="Y36" s="1370"/>
      <c r="Z36" s="1370"/>
      <c r="AA36" s="1371"/>
      <c r="AB36" s="1372"/>
      <c r="AC36" s="1344"/>
      <c r="AD36" s="1388"/>
      <c r="AE36" s="403"/>
      <c r="AF36" s="403"/>
      <c r="AG36" s="403"/>
      <c r="AH36" s="1371"/>
      <c r="AI36" s="1372"/>
      <c r="AJ36" s="1396"/>
    </row>
    <row r="37" spans="2:47" ht="13.5" customHeight="1" thickBot="1">
      <c r="B37" s="1357"/>
      <c r="C37" s="1358"/>
      <c r="D37" s="1358"/>
      <c r="E37" s="1358"/>
      <c r="F37" s="1358"/>
      <c r="G37" s="1358"/>
      <c r="H37" s="1358"/>
      <c r="I37" s="1359"/>
      <c r="J37" s="1379" t="str">
        <f>IF('（別添）報告書【2年目報告用】'!J37="","",'（別添）報告書【2年目報告用】'!J37)</f>
        <v/>
      </c>
      <c r="K37" s="1380"/>
      <c r="L37" s="1380"/>
      <c r="M37" s="1381"/>
      <c r="N37" s="1487" t="s">
        <v>317</v>
      </c>
      <c r="O37" s="1488"/>
      <c r="P37" s="1340" t="str">
        <f>IF(J37="","",J37)</f>
        <v/>
      </c>
      <c r="Q37" s="1346"/>
      <c r="R37" s="1346"/>
      <c r="S37" s="1341"/>
      <c r="T37" s="1487" t="s">
        <v>317</v>
      </c>
      <c r="U37" s="1488"/>
      <c r="V37" s="1503"/>
      <c r="W37" s="1340" t="str">
        <f>IF(J37="","",J37)</f>
        <v/>
      </c>
      <c r="X37" s="1346"/>
      <c r="Y37" s="1346"/>
      <c r="Z37" s="1341"/>
      <c r="AA37" s="1487" t="s">
        <v>317</v>
      </c>
      <c r="AB37" s="1488"/>
      <c r="AC37" s="1503"/>
      <c r="AD37" s="1399" t="str">
        <f>IF(J37="","",J37)</f>
        <v/>
      </c>
      <c r="AE37" s="1400"/>
      <c r="AF37" s="1400"/>
      <c r="AG37" s="1402"/>
      <c r="AH37" s="1480" t="s">
        <v>317</v>
      </c>
      <c r="AI37" s="1481"/>
      <c r="AJ37" s="1482"/>
    </row>
    <row r="38" spans="2:47" ht="13.5" customHeight="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3"/>
      <c r="AE38" s="13"/>
      <c r="AF38" s="13"/>
      <c r="AG38" s="13"/>
      <c r="AH38" s="13"/>
      <c r="AI38" s="13"/>
      <c r="AJ38" s="13"/>
      <c r="AK38" s="11"/>
    </row>
    <row r="39" spans="2:47" ht="13.5" customHeight="1">
      <c r="B39" s="1" t="s">
        <v>28</v>
      </c>
      <c r="C39" s="11">
        <v>1</v>
      </c>
      <c r="D39" s="313" t="s">
        <v>321</v>
      </c>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11"/>
    </row>
    <row r="40" spans="2:47" ht="13.5" customHeight="1">
      <c r="C40" s="11">
        <v>2</v>
      </c>
      <c r="D40" s="406" t="s">
        <v>322</v>
      </c>
      <c r="E40" s="406"/>
      <c r="F40" s="406"/>
      <c r="G40" s="406"/>
      <c r="H40" s="406"/>
      <c r="I40" s="406"/>
      <c r="J40" s="406"/>
      <c r="K40" s="406"/>
      <c r="L40" s="406"/>
      <c r="M40" s="406"/>
      <c r="N40" s="406"/>
      <c r="O40" s="406"/>
      <c r="P40" s="406"/>
      <c r="Q40" s="406"/>
      <c r="R40" s="406"/>
      <c r="S40" s="406"/>
      <c r="T40" s="406"/>
      <c r="U40" s="406"/>
      <c r="V40" s="406"/>
      <c r="W40" s="406"/>
      <c r="X40" s="406"/>
      <c r="Y40" s="406"/>
      <c r="Z40" s="406"/>
      <c r="AA40" s="406"/>
      <c r="AB40" s="406"/>
      <c r="AC40" s="406"/>
      <c r="AD40" s="406"/>
      <c r="AE40" s="406"/>
      <c r="AF40" s="406"/>
      <c r="AG40" s="406"/>
      <c r="AH40" s="406"/>
      <c r="AI40" s="406"/>
      <c r="AJ40" s="406"/>
      <c r="AK40" s="11"/>
    </row>
    <row r="41" spans="2:47" ht="13.5" customHeight="1">
      <c r="C41" s="11"/>
      <c r="D41" s="406"/>
      <c r="E41" s="406"/>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406"/>
      <c r="AK41" s="11"/>
    </row>
    <row r="42" spans="2:47" ht="13.5" customHeight="1">
      <c r="C42" s="11"/>
      <c r="D42" s="406"/>
      <c r="E42" s="406"/>
      <c r="F42" s="406"/>
      <c r="G42" s="406"/>
      <c r="H42" s="406"/>
      <c r="I42" s="406"/>
      <c r="J42" s="406"/>
      <c r="K42" s="406"/>
      <c r="L42" s="406"/>
      <c r="M42" s="406"/>
      <c r="N42" s="406"/>
      <c r="O42" s="406"/>
      <c r="P42" s="406"/>
      <c r="Q42" s="406"/>
      <c r="R42" s="406"/>
      <c r="S42" s="406"/>
      <c r="T42" s="406"/>
      <c r="U42" s="406"/>
      <c r="V42" s="406"/>
      <c r="W42" s="406"/>
      <c r="X42" s="406"/>
      <c r="Y42" s="406"/>
      <c r="Z42" s="406"/>
      <c r="AA42" s="406"/>
      <c r="AB42" s="406"/>
      <c r="AC42" s="406"/>
      <c r="AD42" s="406"/>
      <c r="AE42" s="406"/>
      <c r="AF42" s="406"/>
      <c r="AG42" s="406"/>
      <c r="AH42" s="406"/>
      <c r="AI42" s="406"/>
      <c r="AJ42" s="406"/>
      <c r="AK42" s="11"/>
    </row>
    <row r="43" spans="2:47" ht="13.5" customHeight="1">
      <c r="B43" s="11"/>
      <c r="C43" s="11"/>
      <c r="D43" s="406"/>
      <c r="E43" s="406"/>
      <c r="F43" s="406"/>
      <c r="G43" s="406"/>
      <c r="H43" s="406"/>
      <c r="I43" s="406"/>
      <c r="J43" s="406"/>
      <c r="K43" s="406"/>
      <c r="L43" s="406"/>
      <c r="M43" s="406"/>
      <c r="N43" s="406"/>
      <c r="O43" s="406"/>
      <c r="P43" s="406"/>
      <c r="Q43" s="406"/>
      <c r="R43" s="406"/>
      <c r="S43" s="406"/>
      <c r="T43" s="406"/>
      <c r="U43" s="406"/>
      <c r="V43" s="406"/>
      <c r="W43" s="406"/>
      <c r="X43" s="406"/>
      <c r="Y43" s="406"/>
      <c r="Z43" s="406"/>
      <c r="AA43" s="406"/>
      <c r="AB43" s="406"/>
      <c r="AC43" s="406"/>
      <c r="AD43" s="406"/>
      <c r="AE43" s="406"/>
      <c r="AF43" s="406"/>
      <c r="AG43" s="406"/>
      <c r="AH43" s="406"/>
      <c r="AI43" s="406"/>
      <c r="AJ43" s="406"/>
      <c r="AK43" s="11"/>
    </row>
    <row r="44" spans="2:47" ht="13.5" customHeight="1">
      <c r="F44" s="11"/>
      <c r="G44" s="11"/>
      <c r="H44" s="11"/>
      <c r="I44" s="11"/>
      <c r="J44" s="11"/>
      <c r="K44" s="11"/>
      <c r="L44" s="11"/>
      <c r="M44" s="11"/>
      <c r="N44" s="11"/>
      <c r="O44" s="11"/>
      <c r="P44" s="11"/>
      <c r="Q44" s="11"/>
      <c r="R44" s="11"/>
      <c r="S44" s="11"/>
      <c r="T44" s="13"/>
      <c r="U44" s="13"/>
      <c r="V44" s="13"/>
      <c r="W44" s="13"/>
      <c r="X44" s="13"/>
      <c r="Y44" s="13"/>
      <c r="Z44" s="13"/>
      <c r="AA44" s="13"/>
      <c r="AB44" s="13"/>
      <c r="AC44" s="13"/>
      <c r="AD44" s="13"/>
      <c r="AE44" s="13"/>
      <c r="AF44" s="13"/>
      <c r="AG44" s="13"/>
      <c r="AH44" s="13"/>
      <c r="AI44" s="13"/>
      <c r="AJ44" s="13"/>
      <c r="AK44" s="11"/>
      <c r="AU44" s="11"/>
    </row>
    <row r="45" spans="2:47" ht="13.5" customHeight="1">
      <c r="F45" s="11"/>
      <c r="G45" s="11"/>
      <c r="H45" s="11"/>
      <c r="I45" s="11"/>
      <c r="J45" s="11"/>
      <c r="K45" s="11"/>
      <c r="L45" s="11"/>
      <c r="M45" s="11"/>
      <c r="N45" s="11"/>
      <c r="O45" s="11"/>
      <c r="P45" s="11"/>
      <c r="Q45" s="11"/>
      <c r="R45" s="11"/>
      <c r="S45" s="11"/>
      <c r="T45" s="13"/>
      <c r="U45" s="13"/>
      <c r="V45" s="13"/>
      <c r="W45" s="13"/>
      <c r="X45" s="13"/>
      <c r="Y45" s="13"/>
      <c r="Z45" s="13"/>
      <c r="AA45" s="13"/>
      <c r="AB45" s="13"/>
      <c r="AC45" s="13"/>
      <c r="AD45" s="13"/>
      <c r="AE45" s="13"/>
      <c r="AF45" s="13"/>
      <c r="AG45" s="13"/>
      <c r="AH45" s="13"/>
      <c r="AI45" s="13"/>
      <c r="AJ45" s="13"/>
      <c r="AK45" s="11"/>
    </row>
    <row r="46" spans="2:47" ht="13.5" customHeight="1">
      <c r="B46" s="313" t="s">
        <v>343</v>
      </c>
      <c r="C46" s="313"/>
      <c r="D46" s="313"/>
      <c r="E46" s="313"/>
      <c r="F46" s="313"/>
      <c r="G46" s="313"/>
      <c r="H46" s="313"/>
      <c r="I46" s="313"/>
      <c r="J46" s="313"/>
      <c r="K46" s="313"/>
      <c r="L46" s="313"/>
      <c r="M46" s="313"/>
      <c r="N46" s="313"/>
      <c r="O46" s="313"/>
      <c r="P46" s="313"/>
      <c r="Q46" s="313"/>
      <c r="R46" s="313"/>
      <c r="S46" s="313"/>
      <c r="T46" s="13"/>
      <c r="U46" s="13"/>
      <c r="V46" s="13"/>
      <c r="W46" s="13"/>
      <c r="X46" s="13"/>
      <c r="Y46" s="13"/>
      <c r="Z46" s="13"/>
      <c r="AA46" s="13"/>
      <c r="AB46" s="13"/>
      <c r="AC46" s="13"/>
      <c r="AD46" s="13"/>
      <c r="AE46" s="13"/>
      <c r="AF46" s="13"/>
      <c r="AG46" s="13"/>
      <c r="AH46" s="13"/>
      <c r="AI46" s="13"/>
      <c r="AJ46" s="13"/>
      <c r="AK46" s="11"/>
    </row>
    <row r="47" spans="2:47" ht="13.5" customHeight="1">
      <c r="B47" s="313"/>
      <c r="C47" s="313"/>
      <c r="D47" s="313"/>
      <c r="E47" s="313"/>
      <c r="F47" s="313"/>
      <c r="G47" s="313"/>
      <c r="H47" s="313"/>
      <c r="I47" s="313"/>
      <c r="J47" s="313"/>
      <c r="K47" s="313"/>
      <c r="L47" s="313"/>
      <c r="M47" s="313"/>
      <c r="N47" s="313"/>
      <c r="O47" s="313"/>
      <c r="P47" s="313"/>
      <c r="Q47" s="313"/>
      <c r="R47" s="313"/>
      <c r="S47" s="313"/>
      <c r="T47" s="13"/>
      <c r="U47" s="13"/>
      <c r="V47" s="13"/>
      <c r="W47" s="13"/>
      <c r="X47" s="13"/>
      <c r="Y47" s="13"/>
      <c r="Z47" s="13"/>
      <c r="AA47" s="13"/>
      <c r="AB47" s="13"/>
      <c r="AC47" s="13"/>
      <c r="AD47" s="13"/>
      <c r="AE47" s="13"/>
      <c r="AF47" s="13"/>
      <c r="AG47" s="13"/>
      <c r="AH47" s="13"/>
      <c r="AI47" s="13"/>
      <c r="AJ47" s="13"/>
      <c r="AK47" s="11"/>
    </row>
    <row r="48" spans="2:47" ht="13.5" customHeight="1">
      <c r="B48" s="302" t="s">
        <v>337</v>
      </c>
      <c r="C48" s="303"/>
      <c r="D48" s="303"/>
      <c r="E48" s="303"/>
      <c r="F48" s="303"/>
      <c r="G48" s="303"/>
      <c r="H48" s="303"/>
      <c r="I48" s="303"/>
      <c r="J48" s="304"/>
      <c r="K48" s="302" t="s">
        <v>320</v>
      </c>
      <c r="L48" s="304"/>
      <c r="M48" s="407" t="s">
        <v>338</v>
      </c>
      <c r="N48" s="407"/>
      <c r="O48" s="407"/>
      <c r="P48" s="407"/>
      <c r="Q48" s="407"/>
      <c r="R48" s="407"/>
      <c r="S48" s="407"/>
      <c r="T48" s="407"/>
      <c r="U48" s="407"/>
      <c r="V48" s="407"/>
      <c r="W48" s="407"/>
      <c r="X48" s="407"/>
      <c r="Y48" s="407"/>
      <c r="Z48" s="407"/>
      <c r="AA48" s="407"/>
      <c r="AB48" s="407"/>
      <c r="AC48" s="407"/>
      <c r="AD48" s="407"/>
      <c r="AE48" s="407"/>
      <c r="AF48" s="407"/>
      <c r="AG48" s="407"/>
      <c r="AH48" s="407"/>
      <c r="AI48" s="407"/>
      <c r="AJ48" s="407"/>
      <c r="AK48" s="11"/>
    </row>
    <row r="49" spans="2:37" ht="13.5" customHeight="1">
      <c r="B49" s="308"/>
      <c r="C49" s="309"/>
      <c r="D49" s="309"/>
      <c r="E49" s="309"/>
      <c r="F49" s="309"/>
      <c r="G49" s="309"/>
      <c r="H49" s="309"/>
      <c r="I49" s="309"/>
      <c r="J49" s="310"/>
      <c r="K49" s="308"/>
      <c r="L49" s="310"/>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11"/>
    </row>
    <row r="50" spans="2:37" ht="13.5" customHeight="1">
      <c r="B50" s="1361" t="str">
        <f>IF(B20="","",B20)</f>
        <v/>
      </c>
      <c r="C50" s="1362"/>
      <c r="D50" s="1362"/>
      <c r="E50" s="1362"/>
      <c r="F50" s="1362"/>
      <c r="G50" s="1362"/>
      <c r="H50" s="1362"/>
      <c r="I50" s="1362"/>
      <c r="J50" s="1363"/>
      <c r="K50" s="1382" t="str">
        <f>IF(AJ20="","",AJ20)</f>
        <v/>
      </c>
      <c r="L50" s="1383"/>
      <c r="M50" s="1360"/>
      <c r="N50" s="1360"/>
      <c r="O50" s="1360"/>
      <c r="P50" s="1360"/>
      <c r="Q50" s="1360"/>
      <c r="R50" s="1360"/>
      <c r="S50" s="1360"/>
      <c r="T50" s="1360"/>
      <c r="U50" s="1360"/>
      <c r="V50" s="1360"/>
      <c r="W50" s="1360"/>
      <c r="X50" s="1360"/>
      <c r="Y50" s="1360"/>
      <c r="Z50" s="1360"/>
      <c r="AA50" s="1360"/>
      <c r="AB50" s="1360"/>
      <c r="AC50" s="1360"/>
      <c r="AD50" s="1360"/>
      <c r="AE50" s="1360"/>
      <c r="AF50" s="1360"/>
      <c r="AG50" s="1360"/>
      <c r="AH50" s="1360"/>
      <c r="AI50" s="1360"/>
      <c r="AJ50" s="1360"/>
      <c r="AK50" s="11"/>
    </row>
    <row r="51" spans="2:37" ht="13.5" customHeight="1">
      <c r="B51" s="1364"/>
      <c r="C51" s="1365"/>
      <c r="D51" s="1365"/>
      <c r="E51" s="1365"/>
      <c r="F51" s="1365"/>
      <c r="G51" s="1365"/>
      <c r="H51" s="1365"/>
      <c r="I51" s="1365"/>
      <c r="J51" s="1366"/>
      <c r="K51" s="1384"/>
      <c r="L51" s="1385"/>
      <c r="M51" s="1360"/>
      <c r="N51" s="1360"/>
      <c r="O51" s="1360"/>
      <c r="P51" s="1360"/>
      <c r="Q51" s="1360"/>
      <c r="R51" s="1360"/>
      <c r="S51" s="1360"/>
      <c r="T51" s="1360"/>
      <c r="U51" s="1360"/>
      <c r="V51" s="1360"/>
      <c r="W51" s="1360"/>
      <c r="X51" s="1360"/>
      <c r="Y51" s="1360"/>
      <c r="Z51" s="1360"/>
      <c r="AA51" s="1360"/>
      <c r="AB51" s="1360"/>
      <c r="AC51" s="1360"/>
      <c r="AD51" s="1360"/>
      <c r="AE51" s="1360"/>
      <c r="AF51" s="1360"/>
      <c r="AG51" s="1360"/>
      <c r="AH51" s="1360"/>
      <c r="AI51" s="1360"/>
      <c r="AJ51" s="1360"/>
      <c r="AK51" s="11"/>
    </row>
    <row r="52" spans="2:37" ht="13.5" customHeight="1">
      <c r="B52" s="1361" t="str">
        <f>IF(B23="","",B23)</f>
        <v/>
      </c>
      <c r="C52" s="1362"/>
      <c r="D52" s="1362"/>
      <c r="E52" s="1362"/>
      <c r="F52" s="1362"/>
      <c r="G52" s="1362"/>
      <c r="H52" s="1362"/>
      <c r="I52" s="1362"/>
      <c r="J52" s="1363"/>
      <c r="K52" s="1382" t="str">
        <f>IF(AJ23="","",AJ23)</f>
        <v/>
      </c>
      <c r="L52" s="1383"/>
      <c r="M52" s="1360"/>
      <c r="N52" s="1360"/>
      <c r="O52" s="1360"/>
      <c r="P52" s="1360"/>
      <c r="Q52" s="1360"/>
      <c r="R52" s="1360"/>
      <c r="S52" s="1360"/>
      <c r="T52" s="1360"/>
      <c r="U52" s="1360"/>
      <c r="V52" s="1360"/>
      <c r="W52" s="1360"/>
      <c r="X52" s="1360"/>
      <c r="Y52" s="1360"/>
      <c r="Z52" s="1360"/>
      <c r="AA52" s="1360"/>
      <c r="AB52" s="1360"/>
      <c r="AC52" s="1360"/>
      <c r="AD52" s="1360"/>
      <c r="AE52" s="1360"/>
      <c r="AF52" s="1360"/>
      <c r="AG52" s="1360"/>
      <c r="AH52" s="1360"/>
      <c r="AI52" s="1360"/>
      <c r="AJ52" s="1360"/>
      <c r="AK52" s="11"/>
    </row>
    <row r="53" spans="2:37" ht="13.5" customHeight="1">
      <c r="B53" s="1364"/>
      <c r="C53" s="1365"/>
      <c r="D53" s="1365"/>
      <c r="E53" s="1365"/>
      <c r="F53" s="1365"/>
      <c r="G53" s="1365"/>
      <c r="H53" s="1365"/>
      <c r="I53" s="1365"/>
      <c r="J53" s="1366"/>
      <c r="K53" s="1384"/>
      <c r="L53" s="1385"/>
      <c r="M53" s="1360"/>
      <c r="N53" s="1360"/>
      <c r="O53" s="1360"/>
      <c r="P53" s="1360"/>
      <c r="Q53" s="1360"/>
      <c r="R53" s="1360"/>
      <c r="S53" s="1360"/>
      <c r="T53" s="1360"/>
      <c r="U53" s="1360"/>
      <c r="V53" s="1360"/>
      <c r="W53" s="1360"/>
      <c r="X53" s="1360"/>
      <c r="Y53" s="1360"/>
      <c r="Z53" s="1360"/>
      <c r="AA53" s="1360"/>
      <c r="AB53" s="1360"/>
      <c r="AC53" s="1360"/>
      <c r="AD53" s="1360"/>
      <c r="AE53" s="1360"/>
      <c r="AF53" s="1360"/>
      <c r="AG53" s="1360"/>
      <c r="AH53" s="1360"/>
      <c r="AI53" s="1360"/>
      <c r="AJ53" s="1360"/>
      <c r="AK53" s="11"/>
    </row>
    <row r="54" spans="2:37" ht="13.5" customHeight="1">
      <c r="B54" s="1361" t="str">
        <f>IF(B26="","",B26)</f>
        <v/>
      </c>
      <c r="C54" s="1362"/>
      <c r="D54" s="1362"/>
      <c r="E54" s="1362"/>
      <c r="F54" s="1362"/>
      <c r="G54" s="1362"/>
      <c r="H54" s="1362"/>
      <c r="I54" s="1362"/>
      <c r="J54" s="1363"/>
      <c r="K54" s="1382" t="str">
        <f>IF(AJ26="","",AJ26)</f>
        <v/>
      </c>
      <c r="L54" s="1383"/>
      <c r="M54" s="1360"/>
      <c r="N54" s="1360"/>
      <c r="O54" s="1360"/>
      <c r="P54" s="1360"/>
      <c r="Q54" s="1360"/>
      <c r="R54" s="1360"/>
      <c r="S54" s="1360"/>
      <c r="T54" s="1360"/>
      <c r="U54" s="1360"/>
      <c r="V54" s="1360"/>
      <c r="W54" s="1360"/>
      <c r="X54" s="1360"/>
      <c r="Y54" s="1360"/>
      <c r="Z54" s="1360"/>
      <c r="AA54" s="1360"/>
      <c r="AB54" s="1360"/>
      <c r="AC54" s="1360"/>
      <c r="AD54" s="1360"/>
      <c r="AE54" s="1360"/>
      <c r="AF54" s="1360"/>
      <c r="AG54" s="1360"/>
      <c r="AH54" s="1360"/>
      <c r="AI54" s="1360"/>
      <c r="AJ54" s="1360"/>
      <c r="AK54" s="11"/>
    </row>
    <row r="55" spans="2:37" s="11" customFormat="1" ht="13.5" customHeight="1">
      <c r="B55" s="1364"/>
      <c r="C55" s="1365"/>
      <c r="D55" s="1365"/>
      <c r="E55" s="1365"/>
      <c r="F55" s="1365"/>
      <c r="G55" s="1365"/>
      <c r="H55" s="1365"/>
      <c r="I55" s="1365"/>
      <c r="J55" s="1366"/>
      <c r="K55" s="1384"/>
      <c r="L55" s="1385"/>
      <c r="M55" s="1360"/>
      <c r="N55" s="1360"/>
      <c r="O55" s="1360"/>
      <c r="P55" s="1360"/>
      <c r="Q55" s="1360"/>
      <c r="R55" s="1360"/>
      <c r="S55" s="1360"/>
      <c r="T55" s="1360"/>
      <c r="U55" s="1360"/>
      <c r="V55" s="1360"/>
      <c r="W55" s="1360"/>
      <c r="X55" s="1360"/>
      <c r="Y55" s="1360"/>
      <c r="Z55" s="1360"/>
      <c r="AA55" s="1360"/>
      <c r="AB55" s="1360"/>
      <c r="AC55" s="1360"/>
      <c r="AD55" s="1360"/>
      <c r="AE55" s="1360"/>
      <c r="AF55" s="1360"/>
      <c r="AG55" s="1360"/>
      <c r="AH55" s="1360"/>
      <c r="AI55" s="1360"/>
      <c r="AJ55" s="1360"/>
    </row>
    <row r="56" spans="2:37" s="11" customFormat="1" ht="13.5" customHeight="1">
      <c r="B56" s="1361" t="str">
        <f>IF(B29="","",B29)</f>
        <v/>
      </c>
      <c r="C56" s="1362"/>
      <c r="D56" s="1362"/>
      <c r="E56" s="1362"/>
      <c r="F56" s="1362"/>
      <c r="G56" s="1362"/>
      <c r="H56" s="1362"/>
      <c r="I56" s="1362"/>
      <c r="J56" s="1363"/>
      <c r="K56" s="1382" t="str">
        <f>IF(AJ29="","",AJ29)</f>
        <v/>
      </c>
      <c r="L56" s="1383"/>
      <c r="M56" s="1360"/>
      <c r="N56" s="1360"/>
      <c r="O56" s="1360"/>
      <c r="P56" s="1360"/>
      <c r="Q56" s="1360"/>
      <c r="R56" s="1360"/>
      <c r="S56" s="1360"/>
      <c r="T56" s="1360"/>
      <c r="U56" s="1360"/>
      <c r="V56" s="1360"/>
      <c r="W56" s="1360"/>
      <c r="X56" s="1360"/>
      <c r="Y56" s="1360"/>
      <c r="Z56" s="1360"/>
      <c r="AA56" s="1360"/>
      <c r="AB56" s="1360"/>
      <c r="AC56" s="1360"/>
      <c r="AD56" s="1360"/>
      <c r="AE56" s="1360"/>
      <c r="AF56" s="1360"/>
      <c r="AG56" s="1360"/>
      <c r="AH56" s="1360"/>
      <c r="AI56" s="1360"/>
      <c r="AJ56" s="1360"/>
    </row>
    <row r="57" spans="2:37" s="11" customFormat="1" ht="13.5" customHeight="1">
      <c r="B57" s="1364"/>
      <c r="C57" s="1365"/>
      <c r="D57" s="1365"/>
      <c r="E57" s="1365"/>
      <c r="F57" s="1365"/>
      <c r="G57" s="1365"/>
      <c r="H57" s="1365"/>
      <c r="I57" s="1365"/>
      <c r="J57" s="1366"/>
      <c r="K57" s="1384"/>
      <c r="L57" s="1385"/>
      <c r="M57" s="1360"/>
      <c r="N57" s="1360"/>
      <c r="O57" s="1360"/>
      <c r="P57" s="1360"/>
      <c r="Q57" s="1360"/>
      <c r="R57" s="1360"/>
      <c r="S57" s="1360"/>
      <c r="T57" s="1360"/>
      <c r="U57" s="1360"/>
      <c r="V57" s="1360"/>
      <c r="W57" s="1360"/>
      <c r="X57" s="1360"/>
      <c r="Y57" s="1360"/>
      <c r="Z57" s="1360"/>
      <c r="AA57" s="1360"/>
      <c r="AB57" s="1360"/>
      <c r="AC57" s="1360"/>
      <c r="AD57" s="1360"/>
      <c r="AE57" s="1360"/>
      <c r="AF57" s="1360"/>
      <c r="AG57" s="1360"/>
      <c r="AH57" s="1360"/>
      <c r="AI57" s="1360"/>
      <c r="AJ57" s="1360"/>
    </row>
    <row r="58" spans="2:37" s="11" customFormat="1" ht="13.5" customHeight="1">
      <c r="B58" s="1361" t="str">
        <f>IF(B32="","",B32)</f>
        <v/>
      </c>
      <c r="C58" s="1362"/>
      <c r="D58" s="1362"/>
      <c r="E58" s="1362"/>
      <c r="F58" s="1362"/>
      <c r="G58" s="1362"/>
      <c r="H58" s="1362"/>
      <c r="I58" s="1362"/>
      <c r="J58" s="1363"/>
      <c r="K58" s="1382" t="str">
        <f>IF(AJ32="","",AJ32)</f>
        <v/>
      </c>
      <c r="L58" s="1383"/>
      <c r="M58" s="1360"/>
      <c r="N58" s="1360"/>
      <c r="O58" s="1360"/>
      <c r="P58" s="1360"/>
      <c r="Q58" s="1360"/>
      <c r="R58" s="1360"/>
      <c r="S58" s="1360"/>
      <c r="T58" s="1360"/>
      <c r="U58" s="1360"/>
      <c r="V58" s="1360"/>
      <c r="W58" s="1360"/>
      <c r="X58" s="1360"/>
      <c r="Y58" s="1360"/>
      <c r="Z58" s="1360"/>
      <c r="AA58" s="1360"/>
      <c r="AB58" s="1360"/>
      <c r="AC58" s="1360"/>
      <c r="AD58" s="1360"/>
      <c r="AE58" s="1360"/>
      <c r="AF58" s="1360"/>
      <c r="AG58" s="1360"/>
      <c r="AH58" s="1360"/>
      <c r="AI58" s="1360"/>
      <c r="AJ58" s="1360"/>
    </row>
    <row r="59" spans="2:37" s="11" customFormat="1" ht="13.5" customHeight="1">
      <c r="B59" s="1364"/>
      <c r="C59" s="1365"/>
      <c r="D59" s="1365"/>
      <c r="E59" s="1365"/>
      <c r="F59" s="1365"/>
      <c r="G59" s="1365"/>
      <c r="H59" s="1365"/>
      <c r="I59" s="1365"/>
      <c r="J59" s="1366"/>
      <c r="K59" s="1384"/>
      <c r="L59" s="1385"/>
      <c r="M59" s="1360"/>
      <c r="N59" s="1360"/>
      <c r="O59" s="1360"/>
      <c r="P59" s="1360"/>
      <c r="Q59" s="1360"/>
      <c r="R59" s="1360"/>
      <c r="S59" s="1360"/>
      <c r="T59" s="1360"/>
      <c r="U59" s="1360"/>
      <c r="V59" s="1360"/>
      <c r="W59" s="1360"/>
      <c r="X59" s="1360"/>
      <c r="Y59" s="1360"/>
      <c r="Z59" s="1360"/>
      <c r="AA59" s="1360"/>
      <c r="AB59" s="1360"/>
      <c r="AC59" s="1360"/>
      <c r="AD59" s="1360"/>
      <c r="AE59" s="1360"/>
      <c r="AF59" s="1360"/>
      <c r="AG59" s="1360"/>
      <c r="AH59" s="1360"/>
      <c r="AI59" s="1360"/>
      <c r="AJ59" s="1360"/>
    </row>
    <row r="60" spans="2:37" s="11" customFormat="1" ht="13.5" customHeight="1">
      <c r="B60" s="1361" t="str">
        <f>IF(B35="","",B35)</f>
        <v/>
      </c>
      <c r="C60" s="1362"/>
      <c r="D60" s="1362"/>
      <c r="E60" s="1362"/>
      <c r="F60" s="1362"/>
      <c r="G60" s="1362"/>
      <c r="H60" s="1362"/>
      <c r="I60" s="1362"/>
      <c r="J60" s="1363"/>
      <c r="K60" s="1382" t="str">
        <f>IF(AJ35="","",AJ35)</f>
        <v/>
      </c>
      <c r="L60" s="1383"/>
      <c r="M60" s="1360"/>
      <c r="N60" s="1360"/>
      <c r="O60" s="1360"/>
      <c r="P60" s="1360"/>
      <c r="Q60" s="1360"/>
      <c r="R60" s="1360"/>
      <c r="S60" s="1360"/>
      <c r="T60" s="1360"/>
      <c r="U60" s="1360"/>
      <c r="V60" s="1360"/>
      <c r="W60" s="1360"/>
      <c r="X60" s="1360"/>
      <c r="Y60" s="1360"/>
      <c r="Z60" s="1360"/>
      <c r="AA60" s="1360"/>
      <c r="AB60" s="1360"/>
      <c r="AC60" s="1360"/>
      <c r="AD60" s="1360"/>
      <c r="AE60" s="1360"/>
      <c r="AF60" s="1360"/>
      <c r="AG60" s="1360"/>
      <c r="AH60" s="1360"/>
      <c r="AI60" s="1360"/>
      <c r="AJ60" s="1360"/>
    </row>
    <row r="61" spans="2:37" s="11" customFormat="1" ht="13.5" customHeight="1">
      <c r="B61" s="1364"/>
      <c r="C61" s="1365"/>
      <c r="D61" s="1365"/>
      <c r="E61" s="1365"/>
      <c r="F61" s="1365"/>
      <c r="G61" s="1365"/>
      <c r="H61" s="1365"/>
      <c r="I61" s="1365"/>
      <c r="J61" s="1366"/>
      <c r="K61" s="1384"/>
      <c r="L61" s="1385"/>
      <c r="M61" s="1360"/>
      <c r="N61" s="1360"/>
      <c r="O61" s="1360"/>
      <c r="P61" s="1360"/>
      <c r="Q61" s="1360"/>
      <c r="R61" s="1360"/>
      <c r="S61" s="1360"/>
      <c r="T61" s="1360"/>
      <c r="U61" s="1360"/>
      <c r="V61" s="1360"/>
      <c r="W61" s="1360"/>
      <c r="X61" s="1360"/>
      <c r="Y61" s="1360"/>
      <c r="Z61" s="1360"/>
      <c r="AA61" s="1360"/>
      <c r="AB61" s="1360"/>
      <c r="AC61" s="1360"/>
      <c r="AD61" s="1360"/>
      <c r="AE61" s="1360"/>
      <c r="AF61" s="1360"/>
      <c r="AG61" s="1360"/>
      <c r="AH61" s="1360"/>
      <c r="AI61" s="1360"/>
      <c r="AJ61" s="1360"/>
    </row>
    <row r="62" spans="2:37" s="11" customFormat="1" ht="13.5" customHeight="1">
      <c r="B62" s="31"/>
      <c r="C62" s="31"/>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row>
    <row r="63" spans="2:37" s="11" customFormat="1" ht="13.5" customHeight="1">
      <c r="B63" s="31"/>
      <c r="C63" s="31"/>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row>
    <row r="64" spans="2:37" s="11" customFormat="1" ht="13.5" customHeight="1">
      <c r="B64" s="31"/>
      <c r="C64" s="31"/>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row>
    <row r="65" spans="2:36" s="11" customFormat="1" ht="13.5" customHeight="1">
      <c r="B65" s="398" t="s">
        <v>323</v>
      </c>
      <c r="C65" s="398"/>
      <c r="D65" s="398"/>
      <c r="E65" s="398"/>
      <c r="F65" s="398"/>
      <c r="G65" s="398"/>
      <c r="H65" s="398"/>
      <c r="I65" s="398"/>
      <c r="J65" s="398"/>
      <c r="K65" s="398"/>
      <c r="L65" s="398"/>
      <c r="M65" s="398"/>
      <c r="N65" s="398"/>
      <c r="O65" s="398"/>
      <c r="P65" s="398"/>
      <c r="Q65" s="5"/>
      <c r="R65" s="5"/>
      <c r="S65" s="5"/>
      <c r="T65" s="5"/>
      <c r="U65" s="5"/>
      <c r="V65" s="5"/>
      <c r="W65" s="5"/>
      <c r="X65" s="5"/>
      <c r="Y65" s="5"/>
      <c r="Z65" s="5"/>
      <c r="AA65" s="5"/>
      <c r="AB65" s="5"/>
      <c r="AC65" s="5"/>
      <c r="AD65" s="5"/>
      <c r="AE65" s="5"/>
      <c r="AF65" s="5"/>
      <c r="AG65" s="5"/>
      <c r="AH65" s="5"/>
      <c r="AI65" s="5"/>
      <c r="AJ65" s="5"/>
    </row>
    <row r="66" spans="2:36" s="11" customFormat="1" ht="13.5" customHeight="1">
      <c r="B66" s="399"/>
      <c r="C66" s="399"/>
      <c r="D66" s="399"/>
      <c r="E66" s="399"/>
      <c r="F66" s="399"/>
      <c r="G66" s="399"/>
      <c r="H66" s="399"/>
      <c r="I66" s="399"/>
      <c r="J66" s="399"/>
      <c r="K66" s="399"/>
      <c r="L66" s="399"/>
      <c r="M66" s="399"/>
      <c r="N66" s="399"/>
      <c r="O66" s="399"/>
      <c r="P66" s="399"/>
      <c r="Q66" s="5"/>
      <c r="R66" s="5"/>
      <c r="S66" s="5"/>
      <c r="T66" s="5"/>
      <c r="U66" s="5"/>
      <c r="V66" s="5"/>
      <c r="W66" s="5"/>
      <c r="X66" s="5"/>
      <c r="Y66" s="5"/>
      <c r="Z66" s="5"/>
      <c r="AA66" s="5"/>
      <c r="AB66" s="5"/>
      <c r="AC66" s="5"/>
      <c r="AD66" s="5"/>
      <c r="AE66" s="5"/>
      <c r="AF66" s="5"/>
      <c r="AG66" s="5"/>
      <c r="AH66" s="5"/>
      <c r="AI66" s="5"/>
      <c r="AJ66" s="5"/>
    </row>
    <row r="67" spans="2:36" s="11" customFormat="1" ht="13.5" customHeight="1">
      <c r="B67" s="328" t="s">
        <v>275</v>
      </c>
      <c r="C67" s="328"/>
      <c r="D67" s="407"/>
      <c r="E67" s="302" t="s">
        <v>276</v>
      </c>
      <c r="F67" s="303"/>
      <c r="G67" s="303"/>
      <c r="H67" s="303"/>
      <c r="I67" s="303"/>
      <c r="J67" s="303"/>
      <c r="K67" s="303"/>
      <c r="L67" s="303"/>
      <c r="M67" s="303"/>
      <c r="N67" s="304"/>
      <c r="O67" s="302" t="str">
        <f>IF(計画提出書!N47="","",計画提出書!N47+2&amp;"年度実施状況")</f>
        <v>2026年度実施状況</v>
      </c>
      <c r="P67" s="303"/>
      <c r="Q67" s="303"/>
      <c r="R67" s="303"/>
      <c r="S67" s="303"/>
      <c r="T67" s="303"/>
      <c r="U67" s="303"/>
      <c r="V67" s="303"/>
      <c r="W67" s="303"/>
      <c r="X67" s="304"/>
      <c r="Y67" s="302">
        <f>IF(計画提出書!$N$47="","",計画提出書!$N$47)</f>
        <v>2024</v>
      </c>
      <c r="Z67" s="303"/>
      <c r="AA67" s="303" t="s">
        <v>55</v>
      </c>
      <c r="AB67" s="304"/>
      <c r="AC67" s="302">
        <f>IF(計画提出書!$N$47="","",計画提出書!$N$47+1)</f>
        <v>2025</v>
      </c>
      <c r="AD67" s="303"/>
      <c r="AE67" s="303" t="s">
        <v>55</v>
      </c>
      <c r="AF67" s="304"/>
      <c r="AG67" s="302">
        <f>IF(計画提出書!$N$47="","",計画提出書!$N$47+2)</f>
        <v>2026</v>
      </c>
      <c r="AH67" s="303"/>
      <c r="AI67" s="303" t="s">
        <v>55</v>
      </c>
      <c r="AJ67" s="304"/>
    </row>
    <row r="68" spans="2:36" s="11" customFormat="1" ht="13.5" customHeight="1">
      <c r="B68" s="407"/>
      <c r="C68" s="407"/>
      <c r="D68" s="407"/>
      <c r="E68" s="308"/>
      <c r="F68" s="309"/>
      <c r="G68" s="309"/>
      <c r="H68" s="309"/>
      <c r="I68" s="309"/>
      <c r="J68" s="309"/>
      <c r="K68" s="309"/>
      <c r="L68" s="309"/>
      <c r="M68" s="309"/>
      <c r="N68" s="310"/>
      <c r="O68" s="308"/>
      <c r="P68" s="309"/>
      <c r="Q68" s="309"/>
      <c r="R68" s="309"/>
      <c r="S68" s="309"/>
      <c r="T68" s="309"/>
      <c r="U68" s="309"/>
      <c r="V68" s="309"/>
      <c r="W68" s="309"/>
      <c r="X68" s="310"/>
      <c r="Y68" s="308"/>
      <c r="Z68" s="309"/>
      <c r="AA68" s="309"/>
      <c r="AB68" s="310"/>
      <c r="AC68" s="308"/>
      <c r="AD68" s="309"/>
      <c r="AE68" s="309"/>
      <c r="AF68" s="310"/>
      <c r="AG68" s="308"/>
      <c r="AH68" s="309"/>
      <c r="AI68" s="309"/>
      <c r="AJ68" s="310"/>
    </row>
    <row r="69" spans="2:36" s="11" customFormat="1" ht="13.5" customHeight="1">
      <c r="B69" s="1325" t="str">
        <f>IF('（別添）報告書【2年目報告用】'!B69="","",'（別添）報告書【2年目報告用】'!B69)</f>
        <v/>
      </c>
      <c r="C69" s="1326"/>
      <c r="D69" s="1327"/>
      <c r="E69" s="1334" t="str">
        <f>IF('（別添）報告書【2年目報告用】'!E69="","",'（別添）報告書【2年目報告用】'!E69)</f>
        <v/>
      </c>
      <c r="F69" s="1335"/>
      <c r="G69" s="1335"/>
      <c r="H69" s="1335"/>
      <c r="I69" s="1335"/>
      <c r="J69" s="1335"/>
      <c r="K69" s="1335"/>
      <c r="L69" s="1335"/>
      <c r="M69" s="1335"/>
      <c r="N69" s="1336"/>
      <c r="O69" s="295"/>
      <c r="P69" s="296"/>
      <c r="Q69" s="296"/>
      <c r="R69" s="296"/>
      <c r="S69" s="296"/>
      <c r="T69" s="296"/>
      <c r="U69" s="296"/>
      <c r="V69" s="296"/>
      <c r="W69" s="296"/>
      <c r="X69" s="297"/>
      <c r="Y69" s="1319" t="str">
        <f>IF('（別添）報告書【2年目報告用】'!Y69="","",'（別添）報告書【2年目報告用】'!Y69)</f>
        <v/>
      </c>
      <c r="Z69" s="1320"/>
      <c r="AA69" s="1320"/>
      <c r="AB69" s="1321"/>
      <c r="AC69" s="1319" t="str">
        <f>IF('（別添）報告書【2年目報告用】'!AC69="","",'（別添）報告書【2年目報告用】'!AC69)</f>
        <v/>
      </c>
      <c r="AD69" s="1320"/>
      <c r="AE69" s="1320"/>
      <c r="AF69" s="1321"/>
      <c r="AG69" s="1319" t="str">
        <f>IF('（別添）報告書【2年目報告用】'!AG69="","",'（別添）報告書【2年目報告用】'!AG69)</f>
        <v/>
      </c>
      <c r="AH69" s="1320"/>
      <c r="AI69" s="1320"/>
      <c r="AJ69" s="1321"/>
    </row>
    <row r="70" spans="2:36" s="11" customFormat="1" ht="13.5" customHeight="1">
      <c r="B70" s="1328"/>
      <c r="C70" s="1329"/>
      <c r="D70" s="1330"/>
      <c r="E70" s="1337"/>
      <c r="F70" s="1338"/>
      <c r="G70" s="1338"/>
      <c r="H70" s="1338"/>
      <c r="I70" s="1338"/>
      <c r="J70" s="1338"/>
      <c r="K70" s="1338"/>
      <c r="L70" s="1338"/>
      <c r="M70" s="1338"/>
      <c r="N70" s="1339"/>
      <c r="O70" s="298"/>
      <c r="P70" s="299"/>
      <c r="Q70" s="299"/>
      <c r="R70" s="299"/>
      <c r="S70" s="299"/>
      <c r="T70" s="299"/>
      <c r="U70" s="299"/>
      <c r="V70" s="299"/>
      <c r="W70" s="299"/>
      <c r="X70" s="300"/>
      <c r="Y70" s="1322"/>
      <c r="Z70" s="1323"/>
      <c r="AA70" s="1323"/>
      <c r="AB70" s="1324"/>
      <c r="AC70" s="1322"/>
      <c r="AD70" s="1323"/>
      <c r="AE70" s="1323"/>
      <c r="AF70" s="1324"/>
      <c r="AG70" s="1322"/>
      <c r="AH70" s="1323"/>
      <c r="AI70" s="1323"/>
      <c r="AJ70" s="1324"/>
    </row>
    <row r="71" spans="2:36" s="11" customFormat="1" ht="13.5" customHeight="1">
      <c r="B71" s="1328"/>
      <c r="C71" s="1329"/>
      <c r="D71" s="1330"/>
      <c r="E71" s="1334" t="str">
        <f>IF('（別添）報告書【2年目報告用】'!E71="","",'（別添）報告書【2年目報告用】'!E71)</f>
        <v/>
      </c>
      <c r="F71" s="1335"/>
      <c r="G71" s="1335"/>
      <c r="H71" s="1335"/>
      <c r="I71" s="1335"/>
      <c r="J71" s="1335"/>
      <c r="K71" s="1335"/>
      <c r="L71" s="1335"/>
      <c r="M71" s="1335"/>
      <c r="N71" s="1336"/>
      <c r="O71" s="295"/>
      <c r="P71" s="296"/>
      <c r="Q71" s="296"/>
      <c r="R71" s="296"/>
      <c r="S71" s="296"/>
      <c r="T71" s="296"/>
      <c r="U71" s="296"/>
      <c r="V71" s="296"/>
      <c r="W71" s="296"/>
      <c r="X71" s="297"/>
      <c r="Y71" s="1319" t="str">
        <f>IF('（別添）報告書【2年目報告用】'!Y71="","",'（別添）報告書【2年目報告用】'!Y71)</f>
        <v/>
      </c>
      <c r="Z71" s="1320"/>
      <c r="AA71" s="1320"/>
      <c r="AB71" s="1321"/>
      <c r="AC71" s="1319" t="str">
        <f>IF('（別添）報告書【2年目報告用】'!AC71="","",'（別添）報告書【2年目報告用】'!AC71)</f>
        <v/>
      </c>
      <c r="AD71" s="1320"/>
      <c r="AE71" s="1320"/>
      <c r="AF71" s="1321"/>
      <c r="AG71" s="1319" t="str">
        <f>IF('（別添）報告書【2年目報告用】'!AG71="","",'（別添）報告書【2年目報告用】'!AG71)</f>
        <v/>
      </c>
      <c r="AH71" s="1320"/>
      <c r="AI71" s="1320"/>
      <c r="AJ71" s="1321"/>
    </row>
    <row r="72" spans="2:36" s="11" customFormat="1" ht="13.5" customHeight="1">
      <c r="B72" s="1328"/>
      <c r="C72" s="1329"/>
      <c r="D72" s="1330"/>
      <c r="E72" s="1337"/>
      <c r="F72" s="1338"/>
      <c r="G72" s="1338"/>
      <c r="H72" s="1338"/>
      <c r="I72" s="1338"/>
      <c r="J72" s="1338"/>
      <c r="K72" s="1338"/>
      <c r="L72" s="1338"/>
      <c r="M72" s="1338"/>
      <c r="N72" s="1339"/>
      <c r="O72" s="298"/>
      <c r="P72" s="299"/>
      <c r="Q72" s="299"/>
      <c r="R72" s="299"/>
      <c r="S72" s="299"/>
      <c r="T72" s="299"/>
      <c r="U72" s="299"/>
      <c r="V72" s="299"/>
      <c r="W72" s="299"/>
      <c r="X72" s="300"/>
      <c r="Y72" s="1322"/>
      <c r="Z72" s="1323"/>
      <c r="AA72" s="1323"/>
      <c r="AB72" s="1324"/>
      <c r="AC72" s="1322"/>
      <c r="AD72" s="1323"/>
      <c r="AE72" s="1323"/>
      <c r="AF72" s="1324"/>
      <c r="AG72" s="1322"/>
      <c r="AH72" s="1323"/>
      <c r="AI72" s="1323"/>
      <c r="AJ72" s="1324"/>
    </row>
    <row r="73" spans="2:36" s="11" customFormat="1" ht="13.5" customHeight="1">
      <c r="B73" s="1328"/>
      <c r="C73" s="1329"/>
      <c r="D73" s="1330"/>
      <c r="E73" s="1334" t="str">
        <f>IF('（別添）報告書【2年目報告用】'!E73="","",'（別添）報告書【2年目報告用】'!E73)</f>
        <v/>
      </c>
      <c r="F73" s="1335"/>
      <c r="G73" s="1335"/>
      <c r="H73" s="1335"/>
      <c r="I73" s="1335"/>
      <c r="J73" s="1335"/>
      <c r="K73" s="1335"/>
      <c r="L73" s="1335"/>
      <c r="M73" s="1335"/>
      <c r="N73" s="1336"/>
      <c r="O73" s="295"/>
      <c r="P73" s="296"/>
      <c r="Q73" s="296"/>
      <c r="R73" s="296"/>
      <c r="S73" s="296"/>
      <c r="T73" s="296"/>
      <c r="U73" s="296"/>
      <c r="V73" s="296"/>
      <c r="W73" s="296"/>
      <c r="X73" s="297"/>
      <c r="Y73" s="1319" t="str">
        <f>IF('（別添）報告書【2年目報告用】'!Y73="","",'（別添）報告書【2年目報告用】'!Y73)</f>
        <v/>
      </c>
      <c r="Z73" s="1320"/>
      <c r="AA73" s="1320"/>
      <c r="AB73" s="1321"/>
      <c r="AC73" s="1319" t="str">
        <f>IF('（別添）報告書【2年目報告用】'!AC73="","",'（別添）報告書【2年目報告用】'!AC73)</f>
        <v/>
      </c>
      <c r="AD73" s="1320"/>
      <c r="AE73" s="1320"/>
      <c r="AF73" s="1321"/>
      <c r="AG73" s="1319" t="str">
        <f>IF('（別添）報告書【2年目報告用】'!AG73="","",'（別添）報告書【2年目報告用】'!AG73)</f>
        <v/>
      </c>
      <c r="AH73" s="1320"/>
      <c r="AI73" s="1320"/>
      <c r="AJ73" s="1321"/>
    </row>
    <row r="74" spans="2:36" s="11" customFormat="1" ht="13.5" customHeight="1">
      <c r="B74" s="1328"/>
      <c r="C74" s="1329"/>
      <c r="D74" s="1330"/>
      <c r="E74" s="1337"/>
      <c r="F74" s="1338"/>
      <c r="G74" s="1338"/>
      <c r="H74" s="1338"/>
      <c r="I74" s="1338"/>
      <c r="J74" s="1338"/>
      <c r="K74" s="1338"/>
      <c r="L74" s="1338"/>
      <c r="M74" s="1338"/>
      <c r="N74" s="1339"/>
      <c r="O74" s="298"/>
      <c r="P74" s="299"/>
      <c r="Q74" s="299"/>
      <c r="R74" s="299"/>
      <c r="S74" s="299"/>
      <c r="T74" s="299"/>
      <c r="U74" s="299"/>
      <c r="V74" s="299"/>
      <c r="W74" s="299"/>
      <c r="X74" s="300"/>
      <c r="Y74" s="1322"/>
      <c r="Z74" s="1323"/>
      <c r="AA74" s="1323"/>
      <c r="AB74" s="1324"/>
      <c r="AC74" s="1322"/>
      <c r="AD74" s="1323"/>
      <c r="AE74" s="1323"/>
      <c r="AF74" s="1324"/>
      <c r="AG74" s="1322"/>
      <c r="AH74" s="1323"/>
      <c r="AI74" s="1323"/>
      <c r="AJ74" s="1324"/>
    </row>
    <row r="75" spans="2:36" s="11" customFormat="1" ht="13.5" customHeight="1">
      <c r="B75" s="1328"/>
      <c r="C75" s="1329"/>
      <c r="D75" s="1330"/>
      <c r="E75" s="1334" t="str">
        <f>IF('（別添）報告書【2年目報告用】'!E75="","",'（別添）報告書【2年目報告用】'!E75)</f>
        <v/>
      </c>
      <c r="F75" s="1335"/>
      <c r="G75" s="1335"/>
      <c r="H75" s="1335"/>
      <c r="I75" s="1335"/>
      <c r="J75" s="1335"/>
      <c r="K75" s="1335"/>
      <c r="L75" s="1335"/>
      <c r="M75" s="1335"/>
      <c r="N75" s="1336"/>
      <c r="O75" s="295"/>
      <c r="P75" s="296"/>
      <c r="Q75" s="296"/>
      <c r="R75" s="296"/>
      <c r="S75" s="296"/>
      <c r="T75" s="296"/>
      <c r="U75" s="296"/>
      <c r="V75" s="296"/>
      <c r="W75" s="296"/>
      <c r="X75" s="297"/>
      <c r="Y75" s="1319" t="str">
        <f>IF('（別添）報告書【2年目報告用】'!Y75="","",'（別添）報告書【2年目報告用】'!Y75)</f>
        <v/>
      </c>
      <c r="Z75" s="1320"/>
      <c r="AA75" s="1320"/>
      <c r="AB75" s="1321"/>
      <c r="AC75" s="1319" t="str">
        <f>IF('（別添）報告書【2年目報告用】'!AC75="","",'（別添）報告書【2年目報告用】'!AC75)</f>
        <v/>
      </c>
      <c r="AD75" s="1320"/>
      <c r="AE75" s="1320"/>
      <c r="AF75" s="1321"/>
      <c r="AG75" s="1319" t="str">
        <f>IF('（別添）報告書【2年目報告用】'!AG75="","",'（別添）報告書【2年目報告用】'!AG75)</f>
        <v/>
      </c>
      <c r="AH75" s="1320"/>
      <c r="AI75" s="1320"/>
      <c r="AJ75" s="1321"/>
    </row>
    <row r="76" spans="2:36" s="11" customFormat="1" ht="13.5" customHeight="1">
      <c r="B76" s="1331"/>
      <c r="C76" s="1332"/>
      <c r="D76" s="1333"/>
      <c r="E76" s="1337"/>
      <c r="F76" s="1338"/>
      <c r="G76" s="1338"/>
      <c r="H76" s="1338"/>
      <c r="I76" s="1338"/>
      <c r="J76" s="1338"/>
      <c r="K76" s="1338"/>
      <c r="L76" s="1338"/>
      <c r="M76" s="1338"/>
      <c r="N76" s="1339"/>
      <c r="O76" s="298"/>
      <c r="P76" s="299"/>
      <c r="Q76" s="299"/>
      <c r="R76" s="299"/>
      <c r="S76" s="299"/>
      <c r="T76" s="299"/>
      <c r="U76" s="299"/>
      <c r="V76" s="299"/>
      <c r="W76" s="299"/>
      <c r="X76" s="300"/>
      <c r="Y76" s="1322"/>
      <c r="Z76" s="1323"/>
      <c r="AA76" s="1323"/>
      <c r="AB76" s="1324"/>
      <c r="AC76" s="1322"/>
      <c r="AD76" s="1323"/>
      <c r="AE76" s="1323"/>
      <c r="AF76" s="1324"/>
      <c r="AG76" s="1322"/>
      <c r="AH76" s="1323"/>
      <c r="AI76" s="1323"/>
      <c r="AJ76" s="1324"/>
    </row>
    <row r="77" spans="2:36" s="11" customFormat="1" ht="13.5" customHeight="1">
      <c r="B77" s="1325" t="str">
        <f>IF('（別添）報告書【2年目報告用】'!B77="","",'（別添）報告書【2年目報告用】'!B77)</f>
        <v/>
      </c>
      <c r="C77" s="1326"/>
      <c r="D77" s="1327"/>
      <c r="E77" s="1334" t="str">
        <f>IF('（別添）報告書【2年目報告用】'!E77="","",'（別添）報告書【2年目報告用】'!E77)</f>
        <v/>
      </c>
      <c r="F77" s="1335"/>
      <c r="G77" s="1335"/>
      <c r="H77" s="1335"/>
      <c r="I77" s="1335"/>
      <c r="J77" s="1335"/>
      <c r="K77" s="1335"/>
      <c r="L77" s="1335"/>
      <c r="M77" s="1335"/>
      <c r="N77" s="1336"/>
      <c r="O77" s="295"/>
      <c r="P77" s="296"/>
      <c r="Q77" s="296"/>
      <c r="R77" s="296"/>
      <c r="S77" s="296"/>
      <c r="T77" s="296"/>
      <c r="U77" s="296"/>
      <c r="V77" s="296"/>
      <c r="W77" s="296"/>
      <c r="X77" s="297"/>
      <c r="Y77" s="1319" t="str">
        <f>IF('（別添）報告書【2年目報告用】'!Y77="","",'（別添）報告書【2年目報告用】'!Y77)</f>
        <v/>
      </c>
      <c r="Z77" s="1320"/>
      <c r="AA77" s="1320"/>
      <c r="AB77" s="1321"/>
      <c r="AC77" s="1319" t="str">
        <f>IF('（別添）報告書【2年目報告用】'!AC77="","",'（別添）報告書【2年目報告用】'!AC77)</f>
        <v/>
      </c>
      <c r="AD77" s="1320"/>
      <c r="AE77" s="1320"/>
      <c r="AF77" s="1321"/>
      <c r="AG77" s="1319" t="str">
        <f>IF('（別添）報告書【2年目報告用】'!AG77="","",'（別添）報告書【2年目報告用】'!AG77)</f>
        <v/>
      </c>
      <c r="AH77" s="1320"/>
      <c r="AI77" s="1320"/>
      <c r="AJ77" s="1321"/>
    </row>
    <row r="78" spans="2:36" s="11" customFormat="1" ht="13.5" customHeight="1">
      <c r="B78" s="1328"/>
      <c r="C78" s="1329"/>
      <c r="D78" s="1330"/>
      <c r="E78" s="1337"/>
      <c r="F78" s="1338"/>
      <c r="G78" s="1338"/>
      <c r="H78" s="1338"/>
      <c r="I78" s="1338"/>
      <c r="J78" s="1338"/>
      <c r="K78" s="1338"/>
      <c r="L78" s="1338"/>
      <c r="M78" s="1338"/>
      <c r="N78" s="1339"/>
      <c r="O78" s="298"/>
      <c r="P78" s="299"/>
      <c r="Q78" s="299"/>
      <c r="R78" s="299"/>
      <c r="S78" s="299"/>
      <c r="T78" s="299"/>
      <c r="U78" s="299"/>
      <c r="V78" s="299"/>
      <c r="W78" s="299"/>
      <c r="X78" s="300"/>
      <c r="Y78" s="1322"/>
      <c r="Z78" s="1323"/>
      <c r="AA78" s="1323"/>
      <c r="AB78" s="1324"/>
      <c r="AC78" s="1322"/>
      <c r="AD78" s="1323"/>
      <c r="AE78" s="1323"/>
      <c r="AF78" s="1324"/>
      <c r="AG78" s="1322"/>
      <c r="AH78" s="1323"/>
      <c r="AI78" s="1323"/>
      <c r="AJ78" s="1324"/>
    </row>
    <row r="79" spans="2:36" s="11" customFormat="1" ht="13.5" customHeight="1">
      <c r="B79" s="1328"/>
      <c r="C79" s="1329"/>
      <c r="D79" s="1330"/>
      <c r="E79" s="1334" t="str">
        <f>IF('（別添）報告書【2年目報告用】'!E79="","",'（別添）報告書【2年目報告用】'!E79)</f>
        <v/>
      </c>
      <c r="F79" s="1335"/>
      <c r="G79" s="1335"/>
      <c r="H79" s="1335"/>
      <c r="I79" s="1335"/>
      <c r="J79" s="1335"/>
      <c r="K79" s="1335"/>
      <c r="L79" s="1335"/>
      <c r="M79" s="1335"/>
      <c r="N79" s="1336"/>
      <c r="O79" s="295"/>
      <c r="P79" s="296"/>
      <c r="Q79" s="296"/>
      <c r="R79" s="296"/>
      <c r="S79" s="296"/>
      <c r="T79" s="296"/>
      <c r="U79" s="296"/>
      <c r="V79" s="296"/>
      <c r="W79" s="296"/>
      <c r="X79" s="297"/>
      <c r="Y79" s="1319" t="str">
        <f>IF('（別添）報告書【2年目報告用】'!Y79="","",'（別添）報告書【2年目報告用】'!Y79)</f>
        <v/>
      </c>
      <c r="Z79" s="1320"/>
      <c r="AA79" s="1320"/>
      <c r="AB79" s="1321"/>
      <c r="AC79" s="1319" t="str">
        <f>IF('（別添）報告書【2年目報告用】'!AC79="","",'（別添）報告書【2年目報告用】'!AC79)</f>
        <v/>
      </c>
      <c r="AD79" s="1320"/>
      <c r="AE79" s="1320"/>
      <c r="AF79" s="1321"/>
      <c r="AG79" s="1319" t="str">
        <f>IF('（別添）報告書【2年目報告用】'!AG79="","",'（別添）報告書【2年目報告用】'!AG79)</f>
        <v/>
      </c>
      <c r="AH79" s="1320"/>
      <c r="AI79" s="1320"/>
      <c r="AJ79" s="1321"/>
    </row>
    <row r="80" spans="2:36" s="11" customFormat="1" ht="13.5" customHeight="1">
      <c r="B80" s="1328"/>
      <c r="C80" s="1329"/>
      <c r="D80" s="1330"/>
      <c r="E80" s="1337"/>
      <c r="F80" s="1338"/>
      <c r="G80" s="1338"/>
      <c r="H80" s="1338"/>
      <c r="I80" s="1338"/>
      <c r="J80" s="1338"/>
      <c r="K80" s="1338"/>
      <c r="L80" s="1338"/>
      <c r="M80" s="1338"/>
      <c r="N80" s="1339"/>
      <c r="O80" s="298"/>
      <c r="P80" s="299"/>
      <c r="Q80" s="299"/>
      <c r="R80" s="299"/>
      <c r="S80" s="299"/>
      <c r="T80" s="299"/>
      <c r="U80" s="299"/>
      <c r="V80" s="299"/>
      <c r="W80" s="299"/>
      <c r="X80" s="300"/>
      <c r="Y80" s="1322"/>
      <c r="Z80" s="1323"/>
      <c r="AA80" s="1323"/>
      <c r="AB80" s="1324"/>
      <c r="AC80" s="1322"/>
      <c r="AD80" s="1323"/>
      <c r="AE80" s="1323"/>
      <c r="AF80" s="1324"/>
      <c r="AG80" s="1322"/>
      <c r="AH80" s="1323"/>
      <c r="AI80" s="1323"/>
      <c r="AJ80" s="1324"/>
    </row>
    <row r="81" spans="2:36" s="11" customFormat="1" ht="13.5" customHeight="1">
      <c r="B81" s="1328"/>
      <c r="C81" s="1329"/>
      <c r="D81" s="1330"/>
      <c r="E81" s="1334" t="str">
        <f>IF('（別添）報告書【2年目報告用】'!E81="","",'（別添）報告書【2年目報告用】'!E81)</f>
        <v/>
      </c>
      <c r="F81" s="1335"/>
      <c r="G81" s="1335"/>
      <c r="H81" s="1335"/>
      <c r="I81" s="1335"/>
      <c r="J81" s="1335"/>
      <c r="K81" s="1335"/>
      <c r="L81" s="1335"/>
      <c r="M81" s="1335"/>
      <c r="N81" s="1336"/>
      <c r="O81" s="295"/>
      <c r="P81" s="296"/>
      <c r="Q81" s="296"/>
      <c r="R81" s="296"/>
      <c r="S81" s="296"/>
      <c r="T81" s="296"/>
      <c r="U81" s="296"/>
      <c r="V81" s="296"/>
      <c r="W81" s="296"/>
      <c r="X81" s="297"/>
      <c r="Y81" s="1319" t="str">
        <f>IF('（別添）報告書【2年目報告用】'!Y81="","",'（別添）報告書【2年目報告用】'!Y81)</f>
        <v/>
      </c>
      <c r="Z81" s="1320"/>
      <c r="AA81" s="1320"/>
      <c r="AB81" s="1321"/>
      <c r="AC81" s="1319" t="str">
        <f>IF('（別添）報告書【2年目報告用】'!AC81="","",'（別添）報告書【2年目報告用】'!AC81)</f>
        <v/>
      </c>
      <c r="AD81" s="1320"/>
      <c r="AE81" s="1320"/>
      <c r="AF81" s="1321"/>
      <c r="AG81" s="1319" t="str">
        <f>IF('（別添）報告書【2年目報告用】'!AG81="","",'（別添）報告書【2年目報告用】'!AG81)</f>
        <v/>
      </c>
      <c r="AH81" s="1320"/>
      <c r="AI81" s="1320"/>
      <c r="AJ81" s="1321"/>
    </row>
    <row r="82" spans="2:36" s="11" customFormat="1" ht="13.5" customHeight="1">
      <c r="B82" s="1328"/>
      <c r="C82" s="1329"/>
      <c r="D82" s="1330"/>
      <c r="E82" s="1337"/>
      <c r="F82" s="1338"/>
      <c r="G82" s="1338"/>
      <c r="H82" s="1338"/>
      <c r="I82" s="1338"/>
      <c r="J82" s="1338"/>
      <c r="K82" s="1338"/>
      <c r="L82" s="1338"/>
      <c r="M82" s="1338"/>
      <c r="N82" s="1339"/>
      <c r="O82" s="298"/>
      <c r="P82" s="299"/>
      <c r="Q82" s="299"/>
      <c r="R82" s="299"/>
      <c r="S82" s="299"/>
      <c r="T82" s="299"/>
      <c r="U82" s="299"/>
      <c r="V82" s="299"/>
      <c r="W82" s="299"/>
      <c r="X82" s="300"/>
      <c r="Y82" s="1322"/>
      <c r="Z82" s="1323"/>
      <c r="AA82" s="1323"/>
      <c r="AB82" s="1324"/>
      <c r="AC82" s="1322"/>
      <c r="AD82" s="1323"/>
      <c r="AE82" s="1323"/>
      <c r="AF82" s="1324"/>
      <c r="AG82" s="1322"/>
      <c r="AH82" s="1323"/>
      <c r="AI82" s="1323"/>
      <c r="AJ82" s="1324"/>
    </row>
    <row r="83" spans="2:36" s="11" customFormat="1" ht="13.5" customHeight="1">
      <c r="B83" s="1328"/>
      <c r="C83" s="1329"/>
      <c r="D83" s="1330"/>
      <c r="E83" s="1334" t="str">
        <f>IF('（別添）報告書【2年目報告用】'!E83="","",'（別添）報告書【2年目報告用】'!E83)</f>
        <v/>
      </c>
      <c r="F83" s="1335"/>
      <c r="G83" s="1335"/>
      <c r="H83" s="1335"/>
      <c r="I83" s="1335"/>
      <c r="J83" s="1335"/>
      <c r="K83" s="1335"/>
      <c r="L83" s="1335"/>
      <c r="M83" s="1335"/>
      <c r="N83" s="1336"/>
      <c r="O83" s="295"/>
      <c r="P83" s="296"/>
      <c r="Q83" s="296"/>
      <c r="R83" s="296"/>
      <c r="S83" s="296"/>
      <c r="T83" s="296"/>
      <c r="U83" s="296"/>
      <c r="V83" s="296"/>
      <c r="W83" s="296"/>
      <c r="X83" s="297"/>
      <c r="Y83" s="1319" t="str">
        <f>IF('（別添）報告書【2年目報告用】'!Y83="","",'（別添）報告書【2年目報告用】'!Y83)</f>
        <v/>
      </c>
      <c r="Z83" s="1320"/>
      <c r="AA83" s="1320"/>
      <c r="AB83" s="1321"/>
      <c r="AC83" s="1319" t="str">
        <f>IF('（別添）報告書【2年目報告用】'!AC83="","",'（別添）報告書【2年目報告用】'!AC83)</f>
        <v/>
      </c>
      <c r="AD83" s="1320"/>
      <c r="AE83" s="1320"/>
      <c r="AF83" s="1321"/>
      <c r="AG83" s="1319" t="str">
        <f>IF('（別添）報告書【2年目報告用】'!AG83="","",'（別添）報告書【2年目報告用】'!AG83)</f>
        <v/>
      </c>
      <c r="AH83" s="1320"/>
      <c r="AI83" s="1320"/>
      <c r="AJ83" s="1321"/>
    </row>
    <row r="84" spans="2:36" s="11" customFormat="1" ht="13.5" customHeight="1">
      <c r="B84" s="1331"/>
      <c r="C84" s="1332"/>
      <c r="D84" s="1333"/>
      <c r="E84" s="1337"/>
      <c r="F84" s="1338"/>
      <c r="G84" s="1338"/>
      <c r="H84" s="1338"/>
      <c r="I84" s="1338"/>
      <c r="J84" s="1338"/>
      <c r="K84" s="1338"/>
      <c r="L84" s="1338"/>
      <c r="M84" s="1338"/>
      <c r="N84" s="1339"/>
      <c r="O84" s="298"/>
      <c r="P84" s="299"/>
      <c r="Q84" s="299"/>
      <c r="R84" s="299"/>
      <c r="S84" s="299"/>
      <c r="T84" s="299"/>
      <c r="U84" s="299"/>
      <c r="V84" s="299"/>
      <c r="W84" s="299"/>
      <c r="X84" s="300"/>
      <c r="Y84" s="1322"/>
      <c r="Z84" s="1323"/>
      <c r="AA84" s="1323"/>
      <c r="AB84" s="1324"/>
      <c r="AC84" s="1322"/>
      <c r="AD84" s="1323"/>
      <c r="AE84" s="1323"/>
      <c r="AF84" s="1324"/>
      <c r="AG84" s="1322"/>
      <c r="AH84" s="1323"/>
      <c r="AI84" s="1323"/>
      <c r="AJ84" s="1324"/>
    </row>
    <row r="85" spans="2:36" s="11" customFormat="1" ht="13.5" customHeight="1">
      <c r="B85" s="1325" t="str">
        <f>IF('（別添）報告書【2年目報告用】'!B85="","",'（別添）報告書【2年目報告用】'!B85)</f>
        <v/>
      </c>
      <c r="C85" s="1326"/>
      <c r="D85" s="1327"/>
      <c r="E85" s="1334" t="str">
        <f>IF('（別添）報告書【2年目報告用】'!E85="","",'（別添）報告書【2年目報告用】'!E85)</f>
        <v/>
      </c>
      <c r="F85" s="1335"/>
      <c r="G85" s="1335"/>
      <c r="H85" s="1335"/>
      <c r="I85" s="1335"/>
      <c r="J85" s="1335"/>
      <c r="K85" s="1335"/>
      <c r="L85" s="1335"/>
      <c r="M85" s="1335"/>
      <c r="N85" s="1336"/>
      <c r="O85" s="295"/>
      <c r="P85" s="296"/>
      <c r="Q85" s="296"/>
      <c r="R85" s="296"/>
      <c r="S85" s="296"/>
      <c r="T85" s="296"/>
      <c r="U85" s="296"/>
      <c r="V85" s="296"/>
      <c r="W85" s="296"/>
      <c r="X85" s="297"/>
      <c r="Y85" s="1319" t="str">
        <f>IF('（別添）報告書【2年目報告用】'!Y85="","",'（別添）報告書【2年目報告用】'!Y85)</f>
        <v/>
      </c>
      <c r="Z85" s="1320"/>
      <c r="AA85" s="1320"/>
      <c r="AB85" s="1321"/>
      <c r="AC85" s="1319" t="str">
        <f>IF('（別添）報告書【2年目報告用】'!AC85="","",'（別添）報告書【2年目報告用】'!AC85)</f>
        <v/>
      </c>
      <c r="AD85" s="1320"/>
      <c r="AE85" s="1320"/>
      <c r="AF85" s="1321"/>
      <c r="AG85" s="1319" t="str">
        <f>IF('（別添）報告書【2年目報告用】'!AG85="","",'（別添）報告書【2年目報告用】'!AG85)</f>
        <v/>
      </c>
      <c r="AH85" s="1320"/>
      <c r="AI85" s="1320"/>
      <c r="AJ85" s="1321"/>
    </row>
    <row r="86" spans="2:36" s="11" customFormat="1" ht="13.5" customHeight="1">
      <c r="B86" s="1328"/>
      <c r="C86" s="1329"/>
      <c r="D86" s="1330"/>
      <c r="E86" s="1337"/>
      <c r="F86" s="1338"/>
      <c r="G86" s="1338"/>
      <c r="H86" s="1338"/>
      <c r="I86" s="1338"/>
      <c r="J86" s="1338"/>
      <c r="K86" s="1338"/>
      <c r="L86" s="1338"/>
      <c r="M86" s="1338"/>
      <c r="N86" s="1339"/>
      <c r="O86" s="298"/>
      <c r="P86" s="299"/>
      <c r="Q86" s="299"/>
      <c r="R86" s="299"/>
      <c r="S86" s="299"/>
      <c r="T86" s="299"/>
      <c r="U86" s="299"/>
      <c r="V86" s="299"/>
      <c r="W86" s="299"/>
      <c r="X86" s="300"/>
      <c r="Y86" s="1322"/>
      <c r="Z86" s="1323"/>
      <c r="AA86" s="1323"/>
      <c r="AB86" s="1324"/>
      <c r="AC86" s="1322"/>
      <c r="AD86" s="1323"/>
      <c r="AE86" s="1323"/>
      <c r="AF86" s="1324"/>
      <c r="AG86" s="1322"/>
      <c r="AH86" s="1323"/>
      <c r="AI86" s="1323"/>
      <c r="AJ86" s="1324"/>
    </row>
    <row r="87" spans="2:36" s="11" customFormat="1" ht="13.5" customHeight="1">
      <c r="B87" s="1328"/>
      <c r="C87" s="1329"/>
      <c r="D87" s="1330"/>
      <c r="E87" s="1334" t="str">
        <f>IF('（別添）報告書【2年目報告用】'!E87="","",'（別添）報告書【2年目報告用】'!E87)</f>
        <v/>
      </c>
      <c r="F87" s="1335"/>
      <c r="G87" s="1335"/>
      <c r="H87" s="1335"/>
      <c r="I87" s="1335"/>
      <c r="J87" s="1335"/>
      <c r="K87" s="1335"/>
      <c r="L87" s="1335"/>
      <c r="M87" s="1335"/>
      <c r="N87" s="1336"/>
      <c r="O87" s="295"/>
      <c r="P87" s="296"/>
      <c r="Q87" s="296"/>
      <c r="R87" s="296"/>
      <c r="S87" s="296"/>
      <c r="T87" s="296"/>
      <c r="U87" s="296"/>
      <c r="V87" s="296"/>
      <c r="W87" s="296"/>
      <c r="X87" s="297"/>
      <c r="Y87" s="1319" t="str">
        <f>IF('（別添）報告書【2年目報告用】'!Y87="","",'（別添）報告書【2年目報告用】'!Y87)</f>
        <v/>
      </c>
      <c r="Z87" s="1320"/>
      <c r="AA87" s="1320"/>
      <c r="AB87" s="1321"/>
      <c r="AC87" s="1319" t="str">
        <f>IF('（別添）報告書【2年目報告用】'!AC87="","",'（別添）報告書【2年目報告用】'!AC87)</f>
        <v/>
      </c>
      <c r="AD87" s="1320"/>
      <c r="AE87" s="1320"/>
      <c r="AF87" s="1321"/>
      <c r="AG87" s="1319" t="str">
        <f>IF('（別添）報告書【2年目報告用】'!AG87="","",'（別添）報告書【2年目報告用】'!AG87)</f>
        <v/>
      </c>
      <c r="AH87" s="1320"/>
      <c r="AI87" s="1320"/>
      <c r="AJ87" s="1321"/>
    </row>
    <row r="88" spans="2:36" s="11" customFormat="1" ht="13.5" customHeight="1">
      <c r="B88" s="1328"/>
      <c r="C88" s="1329"/>
      <c r="D88" s="1330"/>
      <c r="E88" s="1337"/>
      <c r="F88" s="1338"/>
      <c r="G88" s="1338"/>
      <c r="H88" s="1338"/>
      <c r="I88" s="1338"/>
      <c r="J88" s="1338"/>
      <c r="K88" s="1338"/>
      <c r="L88" s="1338"/>
      <c r="M88" s="1338"/>
      <c r="N88" s="1339"/>
      <c r="O88" s="298"/>
      <c r="P88" s="299"/>
      <c r="Q88" s="299"/>
      <c r="R88" s="299"/>
      <c r="S88" s="299"/>
      <c r="T88" s="299"/>
      <c r="U88" s="299"/>
      <c r="V88" s="299"/>
      <c r="W88" s="299"/>
      <c r="X88" s="300"/>
      <c r="Y88" s="1322"/>
      <c r="Z88" s="1323"/>
      <c r="AA88" s="1323"/>
      <c r="AB88" s="1324"/>
      <c r="AC88" s="1322"/>
      <c r="AD88" s="1323"/>
      <c r="AE88" s="1323"/>
      <c r="AF88" s="1324"/>
      <c r="AG88" s="1322"/>
      <c r="AH88" s="1323"/>
      <c r="AI88" s="1323"/>
      <c r="AJ88" s="1324"/>
    </row>
    <row r="89" spans="2:36" s="11" customFormat="1" ht="13.5" customHeight="1">
      <c r="B89" s="1328"/>
      <c r="C89" s="1329"/>
      <c r="D89" s="1330"/>
      <c r="E89" s="1334" t="str">
        <f>IF('（別添）報告書【2年目報告用】'!E89="","",'（別添）報告書【2年目報告用】'!E89)</f>
        <v/>
      </c>
      <c r="F89" s="1335"/>
      <c r="G89" s="1335"/>
      <c r="H89" s="1335"/>
      <c r="I89" s="1335"/>
      <c r="J89" s="1335"/>
      <c r="K89" s="1335"/>
      <c r="L89" s="1335"/>
      <c r="M89" s="1335"/>
      <c r="N89" s="1336"/>
      <c r="O89" s="295"/>
      <c r="P89" s="296"/>
      <c r="Q89" s="296"/>
      <c r="R89" s="296"/>
      <c r="S89" s="296"/>
      <c r="T89" s="296"/>
      <c r="U89" s="296"/>
      <c r="V89" s="296"/>
      <c r="W89" s="296"/>
      <c r="X89" s="297"/>
      <c r="Y89" s="1319" t="str">
        <f>IF('（別添）報告書【2年目報告用】'!Y89="","",'（別添）報告書【2年目報告用】'!Y89)</f>
        <v/>
      </c>
      <c r="Z89" s="1320"/>
      <c r="AA89" s="1320"/>
      <c r="AB89" s="1321"/>
      <c r="AC89" s="1319" t="str">
        <f>IF('（別添）報告書【2年目報告用】'!AC89="","",'（別添）報告書【2年目報告用】'!AC89)</f>
        <v/>
      </c>
      <c r="AD89" s="1320"/>
      <c r="AE89" s="1320"/>
      <c r="AF89" s="1321"/>
      <c r="AG89" s="1319" t="str">
        <f>IF('（別添）報告書【2年目報告用】'!AG89="","",'（別添）報告書【2年目報告用】'!AG89)</f>
        <v/>
      </c>
      <c r="AH89" s="1320"/>
      <c r="AI89" s="1320"/>
      <c r="AJ89" s="1321"/>
    </row>
    <row r="90" spans="2:36" s="11" customFormat="1" ht="13.5" customHeight="1">
      <c r="B90" s="1328"/>
      <c r="C90" s="1329"/>
      <c r="D90" s="1330"/>
      <c r="E90" s="1337"/>
      <c r="F90" s="1338"/>
      <c r="G90" s="1338"/>
      <c r="H90" s="1338"/>
      <c r="I90" s="1338"/>
      <c r="J90" s="1338"/>
      <c r="K90" s="1338"/>
      <c r="L90" s="1338"/>
      <c r="M90" s="1338"/>
      <c r="N90" s="1339"/>
      <c r="O90" s="298"/>
      <c r="P90" s="299"/>
      <c r="Q90" s="299"/>
      <c r="R90" s="299"/>
      <c r="S90" s="299"/>
      <c r="T90" s="299"/>
      <c r="U90" s="299"/>
      <c r="V90" s="299"/>
      <c r="W90" s="299"/>
      <c r="X90" s="300"/>
      <c r="Y90" s="1322"/>
      <c r="Z90" s="1323"/>
      <c r="AA90" s="1323"/>
      <c r="AB90" s="1324"/>
      <c r="AC90" s="1322"/>
      <c r="AD90" s="1323"/>
      <c r="AE90" s="1323"/>
      <c r="AF90" s="1324"/>
      <c r="AG90" s="1322"/>
      <c r="AH90" s="1323"/>
      <c r="AI90" s="1323"/>
      <c r="AJ90" s="1324"/>
    </row>
    <row r="91" spans="2:36" s="11" customFormat="1" ht="13.5" customHeight="1">
      <c r="B91" s="1328"/>
      <c r="C91" s="1329"/>
      <c r="D91" s="1330"/>
      <c r="E91" s="1334" t="str">
        <f>IF('（別添）報告書【2年目報告用】'!E91="","",'（別添）報告書【2年目報告用】'!E91)</f>
        <v/>
      </c>
      <c r="F91" s="1335"/>
      <c r="G91" s="1335"/>
      <c r="H91" s="1335"/>
      <c r="I91" s="1335"/>
      <c r="J91" s="1335"/>
      <c r="K91" s="1335"/>
      <c r="L91" s="1335"/>
      <c r="M91" s="1335"/>
      <c r="N91" s="1336"/>
      <c r="O91" s="295"/>
      <c r="P91" s="296"/>
      <c r="Q91" s="296"/>
      <c r="R91" s="296"/>
      <c r="S91" s="296"/>
      <c r="T91" s="296"/>
      <c r="U91" s="296"/>
      <c r="V91" s="296"/>
      <c r="W91" s="296"/>
      <c r="X91" s="297"/>
      <c r="Y91" s="1319" t="str">
        <f>IF('（別添）報告書【2年目報告用】'!Y91="","",'（別添）報告書【2年目報告用】'!Y91)</f>
        <v/>
      </c>
      <c r="Z91" s="1320"/>
      <c r="AA91" s="1320"/>
      <c r="AB91" s="1321"/>
      <c r="AC91" s="1319" t="str">
        <f>IF('（別添）報告書【2年目報告用】'!AC91="","",'（別添）報告書【2年目報告用】'!AC91)</f>
        <v/>
      </c>
      <c r="AD91" s="1320"/>
      <c r="AE91" s="1320"/>
      <c r="AF91" s="1321"/>
      <c r="AG91" s="1319" t="str">
        <f>IF('（別添）報告書【2年目報告用】'!AG91="","",'（別添）報告書【2年目報告用】'!AG91)</f>
        <v/>
      </c>
      <c r="AH91" s="1320"/>
      <c r="AI91" s="1320"/>
      <c r="AJ91" s="1321"/>
    </row>
    <row r="92" spans="2:36" s="11" customFormat="1" ht="13.5" customHeight="1">
      <c r="B92" s="1331"/>
      <c r="C92" s="1332"/>
      <c r="D92" s="1333"/>
      <c r="E92" s="1337"/>
      <c r="F92" s="1338"/>
      <c r="G92" s="1338"/>
      <c r="H92" s="1338"/>
      <c r="I92" s="1338"/>
      <c r="J92" s="1338"/>
      <c r="K92" s="1338"/>
      <c r="L92" s="1338"/>
      <c r="M92" s="1338"/>
      <c r="N92" s="1339"/>
      <c r="O92" s="298"/>
      <c r="P92" s="299"/>
      <c r="Q92" s="299"/>
      <c r="R92" s="299"/>
      <c r="S92" s="299"/>
      <c r="T92" s="299"/>
      <c r="U92" s="299"/>
      <c r="V92" s="299"/>
      <c r="W92" s="299"/>
      <c r="X92" s="300"/>
      <c r="Y92" s="1322"/>
      <c r="Z92" s="1323"/>
      <c r="AA92" s="1323"/>
      <c r="AB92" s="1324"/>
      <c r="AC92" s="1322"/>
      <c r="AD92" s="1323"/>
      <c r="AE92" s="1323"/>
      <c r="AF92" s="1324"/>
      <c r="AG92" s="1322"/>
      <c r="AH92" s="1323"/>
      <c r="AI92" s="1323"/>
      <c r="AJ92" s="1324"/>
    </row>
    <row r="93" spans="2:36" s="11" customFormat="1" ht="13.5" customHeight="1">
      <c r="B93" s="1325" t="str">
        <f>IF('（別添）報告書【2年目報告用】'!B93="","",'（別添）報告書【2年目報告用】'!B93)</f>
        <v/>
      </c>
      <c r="C93" s="1326"/>
      <c r="D93" s="1327"/>
      <c r="E93" s="1334" t="str">
        <f>IF('（別添）報告書【2年目報告用】'!E93="","",'（別添）報告書【2年目報告用】'!E93)</f>
        <v/>
      </c>
      <c r="F93" s="1335"/>
      <c r="G93" s="1335"/>
      <c r="H93" s="1335"/>
      <c r="I93" s="1335"/>
      <c r="J93" s="1335"/>
      <c r="K93" s="1335"/>
      <c r="L93" s="1335"/>
      <c r="M93" s="1335"/>
      <c r="N93" s="1336"/>
      <c r="O93" s="295"/>
      <c r="P93" s="296"/>
      <c r="Q93" s="296"/>
      <c r="R93" s="296"/>
      <c r="S93" s="296"/>
      <c r="T93" s="296"/>
      <c r="U93" s="296"/>
      <c r="V93" s="296"/>
      <c r="W93" s="296"/>
      <c r="X93" s="297"/>
      <c r="Y93" s="1319" t="str">
        <f>IF('（別添）報告書【2年目報告用】'!Y93="","",'（別添）報告書【2年目報告用】'!Y93)</f>
        <v/>
      </c>
      <c r="Z93" s="1320"/>
      <c r="AA93" s="1320"/>
      <c r="AB93" s="1321"/>
      <c r="AC93" s="1319" t="str">
        <f>IF('（別添）報告書【2年目報告用】'!AC93="","",'（別添）報告書【2年目報告用】'!AC93)</f>
        <v/>
      </c>
      <c r="AD93" s="1320"/>
      <c r="AE93" s="1320"/>
      <c r="AF93" s="1321"/>
      <c r="AG93" s="1319" t="str">
        <f>IF('（別添）報告書【2年目報告用】'!AG93="","",'（別添）報告書【2年目報告用】'!AG93)</f>
        <v/>
      </c>
      <c r="AH93" s="1320"/>
      <c r="AI93" s="1320"/>
      <c r="AJ93" s="1321"/>
    </row>
    <row r="94" spans="2:36" s="11" customFormat="1" ht="13.5" customHeight="1">
      <c r="B94" s="1328"/>
      <c r="C94" s="1329"/>
      <c r="D94" s="1330"/>
      <c r="E94" s="1337"/>
      <c r="F94" s="1338"/>
      <c r="G94" s="1338"/>
      <c r="H94" s="1338"/>
      <c r="I94" s="1338"/>
      <c r="J94" s="1338"/>
      <c r="K94" s="1338"/>
      <c r="L94" s="1338"/>
      <c r="M94" s="1338"/>
      <c r="N94" s="1339"/>
      <c r="O94" s="298"/>
      <c r="P94" s="299"/>
      <c r="Q94" s="299"/>
      <c r="R94" s="299"/>
      <c r="S94" s="299"/>
      <c r="T94" s="299"/>
      <c r="U94" s="299"/>
      <c r="V94" s="299"/>
      <c r="W94" s="299"/>
      <c r="X94" s="300"/>
      <c r="Y94" s="1322"/>
      <c r="Z94" s="1323"/>
      <c r="AA94" s="1323"/>
      <c r="AB94" s="1324"/>
      <c r="AC94" s="1322"/>
      <c r="AD94" s="1323"/>
      <c r="AE94" s="1323"/>
      <c r="AF94" s="1324"/>
      <c r="AG94" s="1322"/>
      <c r="AH94" s="1323"/>
      <c r="AI94" s="1323"/>
      <c r="AJ94" s="1324"/>
    </row>
    <row r="95" spans="2:36" s="11" customFormat="1" ht="13.5" customHeight="1">
      <c r="B95" s="1328"/>
      <c r="C95" s="1329"/>
      <c r="D95" s="1330"/>
      <c r="E95" s="1334" t="str">
        <f>IF('（別添）報告書【2年目報告用】'!E95="","",'（別添）報告書【2年目報告用】'!E95)</f>
        <v/>
      </c>
      <c r="F95" s="1335"/>
      <c r="G95" s="1335"/>
      <c r="H95" s="1335"/>
      <c r="I95" s="1335"/>
      <c r="J95" s="1335"/>
      <c r="K95" s="1335"/>
      <c r="L95" s="1335"/>
      <c r="M95" s="1335"/>
      <c r="N95" s="1336"/>
      <c r="O95" s="295"/>
      <c r="P95" s="296"/>
      <c r="Q95" s="296"/>
      <c r="R95" s="296"/>
      <c r="S95" s="296"/>
      <c r="T95" s="296"/>
      <c r="U95" s="296"/>
      <c r="V95" s="296"/>
      <c r="W95" s="296"/>
      <c r="X95" s="297"/>
      <c r="Y95" s="1319" t="str">
        <f>IF('（別添）報告書【2年目報告用】'!Y95="","",'（別添）報告書【2年目報告用】'!Y95)</f>
        <v/>
      </c>
      <c r="Z95" s="1320"/>
      <c r="AA95" s="1320"/>
      <c r="AB95" s="1321"/>
      <c r="AC95" s="1319" t="str">
        <f>IF('（別添）報告書【2年目報告用】'!AC95="","",'（別添）報告書【2年目報告用】'!AC95)</f>
        <v/>
      </c>
      <c r="AD95" s="1320"/>
      <c r="AE95" s="1320"/>
      <c r="AF95" s="1321"/>
      <c r="AG95" s="1319" t="str">
        <f>IF('（別添）報告書【2年目報告用】'!AG95="","",'（別添）報告書【2年目報告用】'!AG95)</f>
        <v/>
      </c>
      <c r="AH95" s="1320"/>
      <c r="AI95" s="1320"/>
      <c r="AJ95" s="1321"/>
    </row>
    <row r="96" spans="2:36" s="11" customFormat="1" ht="13.5" customHeight="1">
      <c r="B96" s="1328"/>
      <c r="C96" s="1329"/>
      <c r="D96" s="1330"/>
      <c r="E96" s="1337"/>
      <c r="F96" s="1338"/>
      <c r="G96" s="1338"/>
      <c r="H96" s="1338"/>
      <c r="I96" s="1338"/>
      <c r="J96" s="1338"/>
      <c r="K96" s="1338"/>
      <c r="L96" s="1338"/>
      <c r="M96" s="1338"/>
      <c r="N96" s="1339"/>
      <c r="O96" s="298"/>
      <c r="P96" s="299"/>
      <c r="Q96" s="299"/>
      <c r="R96" s="299"/>
      <c r="S96" s="299"/>
      <c r="T96" s="299"/>
      <c r="U96" s="299"/>
      <c r="V96" s="299"/>
      <c r="W96" s="299"/>
      <c r="X96" s="300"/>
      <c r="Y96" s="1322"/>
      <c r="Z96" s="1323"/>
      <c r="AA96" s="1323"/>
      <c r="AB96" s="1324"/>
      <c r="AC96" s="1322"/>
      <c r="AD96" s="1323"/>
      <c r="AE96" s="1323"/>
      <c r="AF96" s="1324"/>
      <c r="AG96" s="1322"/>
      <c r="AH96" s="1323"/>
      <c r="AI96" s="1323"/>
      <c r="AJ96" s="1324"/>
    </row>
    <row r="97" spans="2:36" s="11" customFormat="1" ht="13.5" customHeight="1">
      <c r="B97" s="1328"/>
      <c r="C97" s="1329"/>
      <c r="D97" s="1330"/>
      <c r="E97" s="1334" t="str">
        <f>IF('（別添）報告書【2年目報告用】'!E97="","",'（別添）報告書【2年目報告用】'!E97)</f>
        <v/>
      </c>
      <c r="F97" s="1335"/>
      <c r="G97" s="1335"/>
      <c r="H97" s="1335"/>
      <c r="I97" s="1335"/>
      <c r="J97" s="1335"/>
      <c r="K97" s="1335"/>
      <c r="L97" s="1335"/>
      <c r="M97" s="1335"/>
      <c r="N97" s="1336"/>
      <c r="O97" s="295"/>
      <c r="P97" s="296"/>
      <c r="Q97" s="296"/>
      <c r="R97" s="296"/>
      <c r="S97" s="296"/>
      <c r="T97" s="296"/>
      <c r="U97" s="296"/>
      <c r="V97" s="296"/>
      <c r="W97" s="296"/>
      <c r="X97" s="297"/>
      <c r="Y97" s="1319" t="str">
        <f>IF('（別添）報告書【2年目報告用】'!Y97="","",'（別添）報告書【2年目報告用】'!Y97)</f>
        <v/>
      </c>
      <c r="Z97" s="1320"/>
      <c r="AA97" s="1320"/>
      <c r="AB97" s="1321"/>
      <c r="AC97" s="1319" t="str">
        <f>IF('（別添）報告書【2年目報告用】'!AC97="","",'（別添）報告書【2年目報告用】'!AC97)</f>
        <v/>
      </c>
      <c r="AD97" s="1320"/>
      <c r="AE97" s="1320"/>
      <c r="AF97" s="1321"/>
      <c r="AG97" s="1319" t="str">
        <f>IF('（別添）報告書【2年目報告用】'!AG97="","",'（別添）報告書【2年目報告用】'!AG97)</f>
        <v/>
      </c>
      <c r="AH97" s="1320"/>
      <c r="AI97" s="1320"/>
      <c r="AJ97" s="1321"/>
    </row>
    <row r="98" spans="2:36" s="11" customFormat="1" ht="13.5" customHeight="1">
      <c r="B98" s="1328"/>
      <c r="C98" s="1329"/>
      <c r="D98" s="1330"/>
      <c r="E98" s="1337"/>
      <c r="F98" s="1338"/>
      <c r="G98" s="1338"/>
      <c r="H98" s="1338"/>
      <c r="I98" s="1338"/>
      <c r="J98" s="1338"/>
      <c r="K98" s="1338"/>
      <c r="L98" s="1338"/>
      <c r="M98" s="1338"/>
      <c r="N98" s="1339"/>
      <c r="O98" s="298"/>
      <c r="P98" s="299"/>
      <c r="Q98" s="299"/>
      <c r="R98" s="299"/>
      <c r="S98" s="299"/>
      <c r="T98" s="299"/>
      <c r="U98" s="299"/>
      <c r="V98" s="299"/>
      <c r="W98" s="299"/>
      <c r="X98" s="300"/>
      <c r="Y98" s="1322"/>
      <c r="Z98" s="1323"/>
      <c r="AA98" s="1323"/>
      <c r="AB98" s="1324"/>
      <c r="AC98" s="1322"/>
      <c r="AD98" s="1323"/>
      <c r="AE98" s="1323"/>
      <c r="AF98" s="1324"/>
      <c r="AG98" s="1322"/>
      <c r="AH98" s="1323"/>
      <c r="AI98" s="1323"/>
      <c r="AJ98" s="1324"/>
    </row>
    <row r="99" spans="2:36" s="11" customFormat="1" ht="13.5" customHeight="1">
      <c r="B99" s="1328"/>
      <c r="C99" s="1329"/>
      <c r="D99" s="1330"/>
      <c r="E99" s="1334" t="str">
        <f>IF('（別添）報告書【2年目報告用】'!E99="","",'（別添）報告書【2年目報告用】'!E99)</f>
        <v/>
      </c>
      <c r="F99" s="1335"/>
      <c r="G99" s="1335"/>
      <c r="H99" s="1335"/>
      <c r="I99" s="1335"/>
      <c r="J99" s="1335"/>
      <c r="K99" s="1335"/>
      <c r="L99" s="1335"/>
      <c r="M99" s="1335"/>
      <c r="N99" s="1336"/>
      <c r="O99" s="295"/>
      <c r="P99" s="296"/>
      <c r="Q99" s="296"/>
      <c r="R99" s="296"/>
      <c r="S99" s="296"/>
      <c r="T99" s="296"/>
      <c r="U99" s="296"/>
      <c r="V99" s="296"/>
      <c r="W99" s="296"/>
      <c r="X99" s="297"/>
      <c r="Y99" s="1319" t="str">
        <f>IF('（別添）報告書【2年目報告用】'!Y99="","",'（別添）報告書【2年目報告用】'!Y99)</f>
        <v/>
      </c>
      <c r="Z99" s="1320"/>
      <c r="AA99" s="1320"/>
      <c r="AB99" s="1321"/>
      <c r="AC99" s="1319" t="str">
        <f>IF('（別添）報告書【2年目報告用】'!AC99="","",'（別添）報告書【2年目報告用】'!AC99)</f>
        <v/>
      </c>
      <c r="AD99" s="1320"/>
      <c r="AE99" s="1320"/>
      <c r="AF99" s="1321"/>
      <c r="AG99" s="1319" t="str">
        <f>IF('（別添）報告書【2年目報告用】'!AG99="","",'（別添）報告書【2年目報告用】'!AG99)</f>
        <v/>
      </c>
      <c r="AH99" s="1320"/>
      <c r="AI99" s="1320"/>
      <c r="AJ99" s="1321"/>
    </row>
    <row r="100" spans="2:36" s="11" customFormat="1" ht="13.5" customHeight="1">
      <c r="B100" s="1331"/>
      <c r="C100" s="1332"/>
      <c r="D100" s="1333"/>
      <c r="E100" s="1337"/>
      <c r="F100" s="1338"/>
      <c r="G100" s="1338"/>
      <c r="H100" s="1338"/>
      <c r="I100" s="1338"/>
      <c r="J100" s="1338"/>
      <c r="K100" s="1338"/>
      <c r="L100" s="1338"/>
      <c r="M100" s="1338"/>
      <c r="N100" s="1339"/>
      <c r="O100" s="298"/>
      <c r="P100" s="299"/>
      <c r="Q100" s="299"/>
      <c r="R100" s="299"/>
      <c r="S100" s="299"/>
      <c r="T100" s="299"/>
      <c r="U100" s="299"/>
      <c r="V100" s="299"/>
      <c r="W100" s="299"/>
      <c r="X100" s="300"/>
      <c r="Y100" s="1322"/>
      <c r="Z100" s="1323"/>
      <c r="AA100" s="1323"/>
      <c r="AB100" s="1324"/>
      <c r="AC100" s="1322"/>
      <c r="AD100" s="1323"/>
      <c r="AE100" s="1323"/>
      <c r="AF100" s="1324"/>
      <c r="AG100" s="1322"/>
      <c r="AH100" s="1323"/>
      <c r="AI100" s="1323"/>
      <c r="AJ100" s="1324"/>
    </row>
    <row r="101" spans="2:36" s="11" customFormat="1" ht="13.5" customHeight="1">
      <c r="B101" s="1325" t="str">
        <f>IF('（別添）報告書【2年目報告用】'!B101="","",'（別添）報告書【2年目報告用】'!B101)</f>
        <v/>
      </c>
      <c r="C101" s="1326"/>
      <c r="D101" s="1327"/>
      <c r="E101" s="1334" t="str">
        <f>IF('（別添）報告書【2年目報告用】'!E101="","",'（別添）報告書【2年目報告用】'!E101)</f>
        <v/>
      </c>
      <c r="F101" s="1335"/>
      <c r="G101" s="1335"/>
      <c r="H101" s="1335"/>
      <c r="I101" s="1335"/>
      <c r="J101" s="1335"/>
      <c r="K101" s="1335"/>
      <c r="L101" s="1335"/>
      <c r="M101" s="1335"/>
      <c r="N101" s="1336"/>
      <c r="O101" s="295"/>
      <c r="P101" s="296"/>
      <c r="Q101" s="296"/>
      <c r="R101" s="296"/>
      <c r="S101" s="296"/>
      <c r="T101" s="296"/>
      <c r="U101" s="296"/>
      <c r="V101" s="296"/>
      <c r="W101" s="296"/>
      <c r="X101" s="297"/>
      <c r="Y101" s="1319" t="str">
        <f>IF('（別添）報告書【2年目報告用】'!Y101="","",'（別添）報告書【2年目報告用】'!Y101)</f>
        <v/>
      </c>
      <c r="Z101" s="1320"/>
      <c r="AA101" s="1320"/>
      <c r="AB101" s="1321"/>
      <c r="AC101" s="1319" t="str">
        <f>IF('（別添）報告書【2年目報告用】'!AC101="","",'（別添）報告書【2年目報告用】'!AC101)</f>
        <v/>
      </c>
      <c r="AD101" s="1320"/>
      <c r="AE101" s="1320"/>
      <c r="AF101" s="1321"/>
      <c r="AG101" s="1319" t="str">
        <f>IF('（別添）報告書【2年目報告用】'!AG101="","",'（別添）報告書【2年目報告用】'!AG101)</f>
        <v/>
      </c>
      <c r="AH101" s="1320"/>
      <c r="AI101" s="1320"/>
      <c r="AJ101" s="1321"/>
    </row>
    <row r="102" spans="2:36" s="11" customFormat="1" ht="13.5" customHeight="1">
      <c r="B102" s="1328"/>
      <c r="C102" s="1329"/>
      <c r="D102" s="1330"/>
      <c r="E102" s="1337"/>
      <c r="F102" s="1338"/>
      <c r="G102" s="1338"/>
      <c r="H102" s="1338"/>
      <c r="I102" s="1338"/>
      <c r="J102" s="1338"/>
      <c r="K102" s="1338"/>
      <c r="L102" s="1338"/>
      <c r="M102" s="1338"/>
      <c r="N102" s="1339"/>
      <c r="O102" s="298"/>
      <c r="P102" s="299"/>
      <c r="Q102" s="299"/>
      <c r="R102" s="299"/>
      <c r="S102" s="299"/>
      <c r="T102" s="299"/>
      <c r="U102" s="299"/>
      <c r="V102" s="299"/>
      <c r="W102" s="299"/>
      <c r="X102" s="300"/>
      <c r="Y102" s="1322"/>
      <c r="Z102" s="1323"/>
      <c r="AA102" s="1323"/>
      <c r="AB102" s="1324"/>
      <c r="AC102" s="1322"/>
      <c r="AD102" s="1323"/>
      <c r="AE102" s="1323"/>
      <c r="AF102" s="1324"/>
      <c r="AG102" s="1322"/>
      <c r="AH102" s="1323"/>
      <c r="AI102" s="1323"/>
      <c r="AJ102" s="1324"/>
    </row>
    <row r="103" spans="2:36" s="11" customFormat="1" ht="13.5" customHeight="1">
      <c r="B103" s="1328"/>
      <c r="C103" s="1329"/>
      <c r="D103" s="1330"/>
      <c r="E103" s="1334" t="str">
        <f>IF('（別添）報告書【2年目報告用】'!E103="","",'（別添）報告書【2年目報告用】'!E103)</f>
        <v/>
      </c>
      <c r="F103" s="1335"/>
      <c r="G103" s="1335"/>
      <c r="H103" s="1335"/>
      <c r="I103" s="1335"/>
      <c r="J103" s="1335"/>
      <c r="K103" s="1335"/>
      <c r="L103" s="1335"/>
      <c r="M103" s="1335"/>
      <c r="N103" s="1336"/>
      <c r="O103" s="295"/>
      <c r="P103" s="296"/>
      <c r="Q103" s="296"/>
      <c r="R103" s="296"/>
      <c r="S103" s="296"/>
      <c r="T103" s="296"/>
      <c r="U103" s="296"/>
      <c r="V103" s="296"/>
      <c r="W103" s="296"/>
      <c r="X103" s="297"/>
      <c r="Y103" s="1319" t="str">
        <f>IF('（別添）報告書【2年目報告用】'!Y103="","",'（別添）報告書【2年目報告用】'!Y103)</f>
        <v/>
      </c>
      <c r="Z103" s="1320"/>
      <c r="AA103" s="1320"/>
      <c r="AB103" s="1321"/>
      <c r="AC103" s="1319" t="str">
        <f>IF('（別添）報告書【2年目報告用】'!AC103="","",'（別添）報告書【2年目報告用】'!AC103)</f>
        <v/>
      </c>
      <c r="AD103" s="1320"/>
      <c r="AE103" s="1320"/>
      <c r="AF103" s="1321"/>
      <c r="AG103" s="1319" t="str">
        <f>IF('（別添）報告書【2年目報告用】'!AG103="","",'（別添）報告書【2年目報告用】'!AG103)</f>
        <v/>
      </c>
      <c r="AH103" s="1320"/>
      <c r="AI103" s="1320"/>
      <c r="AJ103" s="1321"/>
    </row>
    <row r="104" spans="2:36" s="11" customFormat="1" ht="13.5" customHeight="1">
      <c r="B104" s="1328"/>
      <c r="C104" s="1329"/>
      <c r="D104" s="1330"/>
      <c r="E104" s="1337"/>
      <c r="F104" s="1338"/>
      <c r="G104" s="1338"/>
      <c r="H104" s="1338"/>
      <c r="I104" s="1338"/>
      <c r="J104" s="1338"/>
      <c r="K104" s="1338"/>
      <c r="L104" s="1338"/>
      <c r="M104" s="1338"/>
      <c r="N104" s="1339"/>
      <c r="O104" s="298"/>
      <c r="P104" s="299"/>
      <c r="Q104" s="299"/>
      <c r="R104" s="299"/>
      <c r="S104" s="299"/>
      <c r="T104" s="299"/>
      <c r="U104" s="299"/>
      <c r="V104" s="299"/>
      <c r="W104" s="299"/>
      <c r="X104" s="300"/>
      <c r="Y104" s="1322"/>
      <c r="Z104" s="1323"/>
      <c r="AA104" s="1323"/>
      <c r="AB104" s="1324"/>
      <c r="AC104" s="1322"/>
      <c r="AD104" s="1323"/>
      <c r="AE104" s="1323"/>
      <c r="AF104" s="1324"/>
      <c r="AG104" s="1322"/>
      <c r="AH104" s="1323"/>
      <c r="AI104" s="1323"/>
      <c r="AJ104" s="1324"/>
    </row>
    <row r="105" spans="2:36" s="11" customFormat="1" ht="13.5" customHeight="1">
      <c r="B105" s="1328"/>
      <c r="C105" s="1329"/>
      <c r="D105" s="1330"/>
      <c r="E105" s="1334" t="str">
        <f>IF('（別添）報告書【2年目報告用】'!E105="","",'（別添）報告書【2年目報告用】'!E105)</f>
        <v/>
      </c>
      <c r="F105" s="1335"/>
      <c r="G105" s="1335"/>
      <c r="H105" s="1335"/>
      <c r="I105" s="1335"/>
      <c r="J105" s="1335"/>
      <c r="K105" s="1335"/>
      <c r="L105" s="1335"/>
      <c r="M105" s="1335"/>
      <c r="N105" s="1336"/>
      <c r="O105" s="295"/>
      <c r="P105" s="296"/>
      <c r="Q105" s="296"/>
      <c r="R105" s="296"/>
      <c r="S105" s="296"/>
      <c r="T105" s="296"/>
      <c r="U105" s="296"/>
      <c r="V105" s="296"/>
      <c r="W105" s="296"/>
      <c r="X105" s="297"/>
      <c r="Y105" s="1319" t="str">
        <f>IF('（別添）報告書【2年目報告用】'!Y105="","",'（別添）報告書【2年目報告用】'!Y105)</f>
        <v/>
      </c>
      <c r="Z105" s="1320"/>
      <c r="AA105" s="1320"/>
      <c r="AB105" s="1321"/>
      <c r="AC105" s="1319" t="str">
        <f>IF('（別添）報告書【2年目報告用】'!AC105="","",'（別添）報告書【2年目報告用】'!AC105)</f>
        <v/>
      </c>
      <c r="AD105" s="1320"/>
      <c r="AE105" s="1320"/>
      <c r="AF105" s="1321"/>
      <c r="AG105" s="1319" t="str">
        <f>IF('（別添）報告書【2年目報告用】'!AG105="","",'（別添）報告書【2年目報告用】'!AG105)</f>
        <v/>
      </c>
      <c r="AH105" s="1320"/>
      <c r="AI105" s="1320"/>
      <c r="AJ105" s="1321"/>
    </row>
    <row r="106" spans="2:36" s="11" customFormat="1" ht="13.5" customHeight="1">
      <c r="B106" s="1328"/>
      <c r="C106" s="1329"/>
      <c r="D106" s="1330"/>
      <c r="E106" s="1337"/>
      <c r="F106" s="1338"/>
      <c r="G106" s="1338"/>
      <c r="H106" s="1338"/>
      <c r="I106" s="1338"/>
      <c r="J106" s="1338"/>
      <c r="K106" s="1338"/>
      <c r="L106" s="1338"/>
      <c r="M106" s="1338"/>
      <c r="N106" s="1339"/>
      <c r="O106" s="298"/>
      <c r="P106" s="299"/>
      <c r="Q106" s="299"/>
      <c r="R106" s="299"/>
      <c r="S106" s="299"/>
      <c r="T106" s="299"/>
      <c r="U106" s="299"/>
      <c r="V106" s="299"/>
      <c r="W106" s="299"/>
      <c r="X106" s="300"/>
      <c r="Y106" s="1322"/>
      <c r="Z106" s="1323"/>
      <c r="AA106" s="1323"/>
      <c r="AB106" s="1324"/>
      <c r="AC106" s="1322"/>
      <c r="AD106" s="1323"/>
      <c r="AE106" s="1323"/>
      <c r="AF106" s="1324"/>
      <c r="AG106" s="1322"/>
      <c r="AH106" s="1323"/>
      <c r="AI106" s="1323"/>
      <c r="AJ106" s="1324"/>
    </row>
    <row r="107" spans="2:36" s="11" customFormat="1">
      <c r="B107" s="1328"/>
      <c r="C107" s="1329"/>
      <c r="D107" s="1330"/>
      <c r="E107" s="1334" t="str">
        <f>IF('（別添）報告書【2年目報告用】'!E107="","",'（別添）報告書【2年目報告用】'!E107)</f>
        <v/>
      </c>
      <c r="F107" s="1335"/>
      <c r="G107" s="1335"/>
      <c r="H107" s="1335"/>
      <c r="I107" s="1335"/>
      <c r="J107" s="1335"/>
      <c r="K107" s="1335"/>
      <c r="L107" s="1335"/>
      <c r="M107" s="1335"/>
      <c r="N107" s="1336"/>
      <c r="O107" s="295"/>
      <c r="P107" s="296"/>
      <c r="Q107" s="296"/>
      <c r="R107" s="296"/>
      <c r="S107" s="296"/>
      <c r="T107" s="296"/>
      <c r="U107" s="296"/>
      <c r="V107" s="296"/>
      <c r="W107" s="296"/>
      <c r="X107" s="297"/>
      <c r="Y107" s="1319" t="str">
        <f>IF('（別添）報告書【2年目報告用】'!Y107="","",'（別添）報告書【2年目報告用】'!Y107)</f>
        <v/>
      </c>
      <c r="Z107" s="1320"/>
      <c r="AA107" s="1320"/>
      <c r="AB107" s="1321"/>
      <c r="AC107" s="1319" t="str">
        <f>IF('（別添）報告書【2年目報告用】'!AC107="","",'（別添）報告書【2年目報告用】'!AC107)</f>
        <v/>
      </c>
      <c r="AD107" s="1320"/>
      <c r="AE107" s="1320"/>
      <c r="AF107" s="1321"/>
      <c r="AG107" s="1319" t="str">
        <f>IF('（別添）報告書【2年目報告用】'!AG107="","",'（別添）報告書【2年目報告用】'!AG107)</f>
        <v/>
      </c>
      <c r="AH107" s="1320"/>
      <c r="AI107" s="1320"/>
      <c r="AJ107" s="1321"/>
    </row>
    <row r="108" spans="2:36" s="11" customFormat="1">
      <c r="B108" s="1331"/>
      <c r="C108" s="1332"/>
      <c r="D108" s="1333"/>
      <c r="E108" s="1337"/>
      <c r="F108" s="1338"/>
      <c r="G108" s="1338"/>
      <c r="H108" s="1338"/>
      <c r="I108" s="1338"/>
      <c r="J108" s="1338"/>
      <c r="K108" s="1338"/>
      <c r="L108" s="1338"/>
      <c r="M108" s="1338"/>
      <c r="N108" s="1339"/>
      <c r="O108" s="298"/>
      <c r="P108" s="299"/>
      <c r="Q108" s="299"/>
      <c r="R108" s="299"/>
      <c r="S108" s="299"/>
      <c r="T108" s="299"/>
      <c r="U108" s="299"/>
      <c r="V108" s="299"/>
      <c r="W108" s="299"/>
      <c r="X108" s="300"/>
      <c r="Y108" s="1322"/>
      <c r="Z108" s="1323"/>
      <c r="AA108" s="1323"/>
      <c r="AB108" s="1324"/>
      <c r="AC108" s="1322"/>
      <c r="AD108" s="1323"/>
      <c r="AE108" s="1323"/>
      <c r="AF108" s="1324"/>
      <c r="AG108" s="1322"/>
      <c r="AH108" s="1323"/>
      <c r="AI108" s="1323"/>
      <c r="AJ108" s="1324"/>
    </row>
    <row r="109" spans="2:36" s="11" customFormat="1" ht="13.5" customHeight="1">
      <c r="B109" s="1325" t="str">
        <f>IF('（別添）報告書【2年目報告用】'!B109="","",'（別添）報告書【2年目報告用】'!B109)</f>
        <v/>
      </c>
      <c r="C109" s="1326"/>
      <c r="D109" s="1327"/>
      <c r="E109" s="1334" t="str">
        <f>IF('（別添）報告書【2年目報告用】'!E109="","",'（別添）報告書【2年目報告用】'!E109)</f>
        <v/>
      </c>
      <c r="F109" s="1335"/>
      <c r="G109" s="1335"/>
      <c r="H109" s="1335"/>
      <c r="I109" s="1335"/>
      <c r="J109" s="1335"/>
      <c r="K109" s="1335"/>
      <c r="L109" s="1335"/>
      <c r="M109" s="1335"/>
      <c r="N109" s="1336"/>
      <c r="O109" s="295"/>
      <c r="P109" s="296"/>
      <c r="Q109" s="296"/>
      <c r="R109" s="296"/>
      <c r="S109" s="296"/>
      <c r="T109" s="296"/>
      <c r="U109" s="296"/>
      <c r="V109" s="296"/>
      <c r="W109" s="296"/>
      <c r="X109" s="297"/>
      <c r="Y109" s="1319" t="str">
        <f>IF('（別添）報告書【2年目報告用】'!Y109="","",'（別添）報告書【2年目報告用】'!Y109)</f>
        <v/>
      </c>
      <c r="Z109" s="1320"/>
      <c r="AA109" s="1320"/>
      <c r="AB109" s="1321"/>
      <c r="AC109" s="1319" t="str">
        <f>IF('（別添）報告書【2年目報告用】'!AC109="","",'（別添）報告書【2年目報告用】'!AC109)</f>
        <v/>
      </c>
      <c r="AD109" s="1320"/>
      <c r="AE109" s="1320"/>
      <c r="AF109" s="1321"/>
      <c r="AG109" s="1319" t="str">
        <f>IF('（別添）報告書【2年目報告用】'!AG109="","",'（別添）報告書【2年目報告用】'!AG109)</f>
        <v/>
      </c>
      <c r="AH109" s="1320"/>
      <c r="AI109" s="1320"/>
      <c r="AJ109" s="1321"/>
    </row>
    <row r="110" spans="2:36" s="11" customFormat="1">
      <c r="B110" s="1328"/>
      <c r="C110" s="1329"/>
      <c r="D110" s="1330"/>
      <c r="E110" s="1337"/>
      <c r="F110" s="1338"/>
      <c r="G110" s="1338"/>
      <c r="H110" s="1338"/>
      <c r="I110" s="1338"/>
      <c r="J110" s="1338"/>
      <c r="K110" s="1338"/>
      <c r="L110" s="1338"/>
      <c r="M110" s="1338"/>
      <c r="N110" s="1339"/>
      <c r="O110" s="298"/>
      <c r="P110" s="299"/>
      <c r="Q110" s="299"/>
      <c r="R110" s="299"/>
      <c r="S110" s="299"/>
      <c r="T110" s="299"/>
      <c r="U110" s="299"/>
      <c r="V110" s="299"/>
      <c r="W110" s="299"/>
      <c r="X110" s="300"/>
      <c r="Y110" s="1322"/>
      <c r="Z110" s="1323"/>
      <c r="AA110" s="1323"/>
      <c r="AB110" s="1324"/>
      <c r="AC110" s="1322"/>
      <c r="AD110" s="1323"/>
      <c r="AE110" s="1323"/>
      <c r="AF110" s="1324"/>
      <c r="AG110" s="1322"/>
      <c r="AH110" s="1323"/>
      <c r="AI110" s="1323"/>
      <c r="AJ110" s="1324"/>
    </row>
    <row r="111" spans="2:36" s="11" customFormat="1">
      <c r="B111" s="1328"/>
      <c r="C111" s="1329"/>
      <c r="D111" s="1330"/>
      <c r="E111" s="1334" t="str">
        <f>IF('（別添）報告書【2年目報告用】'!E111="","",'（別添）報告書【2年目報告用】'!E111)</f>
        <v/>
      </c>
      <c r="F111" s="1335"/>
      <c r="G111" s="1335"/>
      <c r="H111" s="1335"/>
      <c r="I111" s="1335"/>
      <c r="J111" s="1335"/>
      <c r="K111" s="1335"/>
      <c r="L111" s="1335"/>
      <c r="M111" s="1335"/>
      <c r="N111" s="1336"/>
      <c r="O111" s="295"/>
      <c r="P111" s="296"/>
      <c r="Q111" s="296"/>
      <c r="R111" s="296"/>
      <c r="S111" s="296"/>
      <c r="T111" s="296"/>
      <c r="U111" s="296"/>
      <c r="V111" s="296"/>
      <c r="W111" s="296"/>
      <c r="X111" s="297"/>
      <c r="Y111" s="1319" t="str">
        <f>IF('（別添）報告書【2年目報告用】'!Y111="","",'（別添）報告書【2年目報告用】'!Y111)</f>
        <v/>
      </c>
      <c r="Z111" s="1320"/>
      <c r="AA111" s="1320"/>
      <c r="AB111" s="1321"/>
      <c r="AC111" s="1319" t="str">
        <f>IF('（別添）報告書【2年目報告用】'!AC111="","",'（別添）報告書【2年目報告用】'!AC111)</f>
        <v/>
      </c>
      <c r="AD111" s="1320"/>
      <c r="AE111" s="1320"/>
      <c r="AF111" s="1321"/>
      <c r="AG111" s="1319" t="str">
        <f>IF('（別添）報告書【2年目報告用】'!AG111="","",'（別添）報告書【2年目報告用】'!AG111)</f>
        <v/>
      </c>
      <c r="AH111" s="1320"/>
      <c r="AI111" s="1320"/>
      <c r="AJ111" s="1321"/>
    </row>
    <row r="112" spans="2:36" s="11" customFormat="1">
      <c r="B112" s="1328"/>
      <c r="C112" s="1329"/>
      <c r="D112" s="1330"/>
      <c r="E112" s="1337"/>
      <c r="F112" s="1338"/>
      <c r="G112" s="1338"/>
      <c r="H112" s="1338"/>
      <c r="I112" s="1338"/>
      <c r="J112" s="1338"/>
      <c r="K112" s="1338"/>
      <c r="L112" s="1338"/>
      <c r="M112" s="1338"/>
      <c r="N112" s="1339"/>
      <c r="O112" s="298"/>
      <c r="P112" s="299"/>
      <c r="Q112" s="299"/>
      <c r="R112" s="299"/>
      <c r="S112" s="299"/>
      <c r="T112" s="299"/>
      <c r="U112" s="299"/>
      <c r="V112" s="299"/>
      <c r="W112" s="299"/>
      <c r="X112" s="300"/>
      <c r="Y112" s="1322"/>
      <c r="Z112" s="1323"/>
      <c r="AA112" s="1323"/>
      <c r="AB112" s="1324"/>
      <c r="AC112" s="1322"/>
      <c r="AD112" s="1323"/>
      <c r="AE112" s="1323"/>
      <c r="AF112" s="1324"/>
      <c r="AG112" s="1322"/>
      <c r="AH112" s="1323"/>
      <c r="AI112" s="1323"/>
      <c r="AJ112" s="1324"/>
    </row>
    <row r="113" spans="2:37" s="11" customFormat="1">
      <c r="B113" s="1328"/>
      <c r="C113" s="1329"/>
      <c r="D113" s="1330"/>
      <c r="E113" s="1334" t="str">
        <f>IF('（別添）報告書【2年目報告用】'!E113="","",'（別添）報告書【2年目報告用】'!E113)</f>
        <v/>
      </c>
      <c r="F113" s="1335"/>
      <c r="G113" s="1335"/>
      <c r="H113" s="1335"/>
      <c r="I113" s="1335"/>
      <c r="J113" s="1335"/>
      <c r="K113" s="1335"/>
      <c r="L113" s="1335"/>
      <c r="M113" s="1335"/>
      <c r="N113" s="1336"/>
      <c r="O113" s="295"/>
      <c r="P113" s="296"/>
      <c r="Q113" s="296"/>
      <c r="R113" s="296"/>
      <c r="S113" s="296"/>
      <c r="T113" s="296"/>
      <c r="U113" s="296"/>
      <c r="V113" s="296"/>
      <c r="W113" s="296"/>
      <c r="X113" s="297"/>
      <c r="Y113" s="1319" t="str">
        <f>IF('（別添）報告書【2年目報告用】'!Y113="","",'（別添）報告書【2年目報告用】'!Y113)</f>
        <v/>
      </c>
      <c r="Z113" s="1320"/>
      <c r="AA113" s="1320"/>
      <c r="AB113" s="1321"/>
      <c r="AC113" s="1319" t="str">
        <f>IF('（別添）報告書【2年目報告用】'!AC113="","",'（別添）報告書【2年目報告用】'!AC113)</f>
        <v/>
      </c>
      <c r="AD113" s="1320"/>
      <c r="AE113" s="1320"/>
      <c r="AF113" s="1321"/>
      <c r="AG113" s="1319" t="str">
        <f>IF('（別添）報告書【2年目報告用】'!AG113="","",'（別添）報告書【2年目報告用】'!AG113)</f>
        <v/>
      </c>
      <c r="AH113" s="1320"/>
      <c r="AI113" s="1320"/>
      <c r="AJ113" s="1321"/>
    </row>
    <row r="114" spans="2:37" s="11" customFormat="1">
      <c r="B114" s="1328"/>
      <c r="C114" s="1329"/>
      <c r="D114" s="1330"/>
      <c r="E114" s="1337"/>
      <c r="F114" s="1338"/>
      <c r="G114" s="1338"/>
      <c r="H114" s="1338"/>
      <c r="I114" s="1338"/>
      <c r="J114" s="1338"/>
      <c r="K114" s="1338"/>
      <c r="L114" s="1338"/>
      <c r="M114" s="1338"/>
      <c r="N114" s="1339"/>
      <c r="O114" s="298"/>
      <c r="P114" s="299"/>
      <c r="Q114" s="299"/>
      <c r="R114" s="299"/>
      <c r="S114" s="299"/>
      <c r="T114" s="299"/>
      <c r="U114" s="299"/>
      <c r="V114" s="299"/>
      <c r="W114" s="299"/>
      <c r="X114" s="300"/>
      <c r="Y114" s="1322"/>
      <c r="Z114" s="1323"/>
      <c r="AA114" s="1323"/>
      <c r="AB114" s="1324"/>
      <c r="AC114" s="1322"/>
      <c r="AD114" s="1323"/>
      <c r="AE114" s="1323"/>
      <c r="AF114" s="1324"/>
      <c r="AG114" s="1322"/>
      <c r="AH114" s="1323"/>
      <c r="AI114" s="1323"/>
      <c r="AJ114" s="1324"/>
    </row>
    <row r="115" spans="2:37" s="11" customFormat="1">
      <c r="B115" s="1328"/>
      <c r="C115" s="1329"/>
      <c r="D115" s="1330"/>
      <c r="E115" s="1334" t="str">
        <f>IF('（別添）報告書【2年目報告用】'!E115="","",'（別添）報告書【2年目報告用】'!E115)</f>
        <v/>
      </c>
      <c r="F115" s="1335"/>
      <c r="G115" s="1335"/>
      <c r="H115" s="1335"/>
      <c r="I115" s="1335"/>
      <c r="J115" s="1335"/>
      <c r="K115" s="1335"/>
      <c r="L115" s="1335"/>
      <c r="M115" s="1335"/>
      <c r="N115" s="1336"/>
      <c r="O115" s="295"/>
      <c r="P115" s="296"/>
      <c r="Q115" s="296"/>
      <c r="R115" s="296"/>
      <c r="S115" s="296"/>
      <c r="T115" s="296"/>
      <c r="U115" s="296"/>
      <c r="V115" s="296"/>
      <c r="W115" s="296"/>
      <c r="X115" s="297"/>
      <c r="Y115" s="1319" t="str">
        <f>IF('（別添）報告書【2年目報告用】'!Y115="","",'（別添）報告書【2年目報告用】'!Y115)</f>
        <v/>
      </c>
      <c r="Z115" s="1320"/>
      <c r="AA115" s="1320"/>
      <c r="AB115" s="1321"/>
      <c r="AC115" s="1319" t="str">
        <f>IF('（別添）報告書【2年目報告用】'!AC115="","",'（別添）報告書【2年目報告用】'!AC115)</f>
        <v/>
      </c>
      <c r="AD115" s="1320"/>
      <c r="AE115" s="1320"/>
      <c r="AF115" s="1321"/>
      <c r="AG115" s="1319" t="str">
        <f>IF('（別添）報告書【2年目報告用】'!AG115="","",'（別添）報告書【2年目報告用】'!AG115)</f>
        <v/>
      </c>
      <c r="AH115" s="1320"/>
      <c r="AI115" s="1320"/>
      <c r="AJ115" s="1321"/>
    </row>
    <row r="116" spans="2:37" s="11" customFormat="1">
      <c r="B116" s="1331"/>
      <c r="C116" s="1332"/>
      <c r="D116" s="1333"/>
      <c r="E116" s="1337"/>
      <c r="F116" s="1338"/>
      <c r="G116" s="1338"/>
      <c r="H116" s="1338"/>
      <c r="I116" s="1338"/>
      <c r="J116" s="1338"/>
      <c r="K116" s="1338"/>
      <c r="L116" s="1338"/>
      <c r="M116" s="1338"/>
      <c r="N116" s="1339"/>
      <c r="O116" s="298"/>
      <c r="P116" s="299"/>
      <c r="Q116" s="299"/>
      <c r="R116" s="299"/>
      <c r="S116" s="299"/>
      <c r="T116" s="299"/>
      <c r="U116" s="299"/>
      <c r="V116" s="299"/>
      <c r="W116" s="299"/>
      <c r="X116" s="300"/>
      <c r="Y116" s="1322"/>
      <c r="Z116" s="1323"/>
      <c r="AA116" s="1323"/>
      <c r="AB116" s="1324"/>
      <c r="AC116" s="1322"/>
      <c r="AD116" s="1323"/>
      <c r="AE116" s="1323"/>
      <c r="AF116" s="1324"/>
      <c r="AG116" s="1322"/>
      <c r="AH116" s="1323"/>
      <c r="AI116" s="1323"/>
      <c r="AJ116" s="1324"/>
    </row>
    <row r="117" spans="2:37" s="11" customFormat="1"/>
    <row r="118" spans="2:37" s="11" customFormat="1"/>
    <row r="119" spans="2:37" s="11" customFormat="1">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row>
    <row r="120" spans="2:37" s="11" customFormat="1">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row>
    <row r="121" spans="2:37" s="11" customFormat="1">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row>
    <row r="122" spans="2:37" s="11" customFormat="1">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row>
    <row r="123" spans="2:37">
      <c r="B123" s="398" t="s">
        <v>326</v>
      </c>
      <c r="C123" s="398"/>
      <c r="D123" s="398"/>
      <c r="E123" s="398"/>
      <c r="F123" s="398"/>
      <c r="G123" s="398"/>
      <c r="H123" s="398"/>
      <c r="I123" s="398"/>
      <c r="J123" s="398"/>
      <c r="K123" s="398"/>
      <c r="L123" s="398"/>
      <c r="M123" s="398"/>
      <c r="N123" s="398"/>
      <c r="O123" s="398"/>
      <c r="P123" s="398"/>
      <c r="Q123" s="398"/>
      <c r="R123" s="398"/>
      <c r="S123" s="398"/>
      <c r="T123" s="398"/>
      <c r="U123" s="398"/>
      <c r="V123" s="5"/>
      <c r="W123" s="5"/>
      <c r="X123" s="5"/>
      <c r="Y123" s="5"/>
      <c r="Z123" s="5"/>
      <c r="AA123" s="5"/>
      <c r="AB123" s="5"/>
      <c r="AC123" s="5"/>
      <c r="AD123" s="5"/>
      <c r="AE123" s="5"/>
      <c r="AF123" s="5"/>
      <c r="AG123" s="5"/>
      <c r="AH123" s="5"/>
      <c r="AI123" s="5"/>
      <c r="AJ123" s="5"/>
      <c r="AK123" s="5"/>
    </row>
    <row r="124" spans="2:37">
      <c r="B124" s="398"/>
      <c r="C124" s="398"/>
      <c r="D124" s="398"/>
      <c r="E124" s="398"/>
      <c r="F124" s="398"/>
      <c r="G124" s="398"/>
      <c r="H124" s="398"/>
      <c r="I124" s="398"/>
      <c r="J124" s="398"/>
      <c r="K124" s="398"/>
      <c r="L124" s="398"/>
      <c r="M124" s="398"/>
      <c r="N124" s="398"/>
      <c r="O124" s="398"/>
      <c r="P124" s="398"/>
      <c r="Q124" s="398"/>
      <c r="R124" s="398"/>
      <c r="S124" s="398"/>
      <c r="T124" s="398"/>
      <c r="U124" s="398"/>
      <c r="V124" s="5"/>
      <c r="W124" s="5"/>
      <c r="X124" s="5"/>
      <c r="Y124" s="5"/>
      <c r="Z124" s="5"/>
      <c r="AA124" s="5"/>
      <c r="AB124" s="5"/>
      <c r="AC124" s="5"/>
      <c r="AD124" s="5"/>
      <c r="AE124" s="5"/>
      <c r="AF124" s="5"/>
      <c r="AG124" s="5"/>
      <c r="AH124" s="5"/>
      <c r="AI124" s="5"/>
      <c r="AJ124" s="5"/>
      <c r="AK124" s="5"/>
    </row>
    <row r="125" spans="2:37">
      <c r="B125" s="1468"/>
      <c r="C125" s="1469"/>
      <c r="D125" s="1469"/>
      <c r="E125" s="1469"/>
      <c r="F125" s="1469"/>
      <c r="G125" s="1469"/>
      <c r="H125" s="1469"/>
      <c r="I125" s="1469"/>
      <c r="J125" s="1469"/>
      <c r="K125" s="1469"/>
      <c r="L125" s="1469"/>
      <c r="M125" s="1469"/>
      <c r="N125" s="1469"/>
      <c r="O125" s="1469"/>
      <c r="P125" s="1469"/>
      <c r="Q125" s="1469"/>
      <c r="R125" s="1469"/>
      <c r="S125" s="1469"/>
      <c r="T125" s="1469"/>
      <c r="U125" s="1469"/>
      <c r="V125" s="1469"/>
      <c r="W125" s="1469"/>
      <c r="X125" s="1469"/>
      <c r="Y125" s="1469"/>
      <c r="Z125" s="1469"/>
      <c r="AA125" s="1469"/>
      <c r="AB125" s="1469"/>
      <c r="AC125" s="1469"/>
      <c r="AD125" s="1469"/>
      <c r="AE125" s="1469"/>
      <c r="AF125" s="1469"/>
      <c r="AG125" s="1469"/>
      <c r="AH125" s="1469"/>
      <c r="AI125" s="1469"/>
      <c r="AJ125" s="1470"/>
      <c r="AK125" s="5"/>
    </row>
    <row r="126" spans="2:37">
      <c r="B126" s="1471"/>
      <c r="C126" s="1472"/>
      <c r="D126" s="1472"/>
      <c r="E126" s="1472"/>
      <c r="F126" s="1472"/>
      <c r="G126" s="1472"/>
      <c r="H126" s="1472"/>
      <c r="I126" s="1472"/>
      <c r="J126" s="1472"/>
      <c r="K126" s="1472"/>
      <c r="L126" s="1472"/>
      <c r="M126" s="1472"/>
      <c r="N126" s="1472"/>
      <c r="O126" s="1472"/>
      <c r="P126" s="1472"/>
      <c r="Q126" s="1472"/>
      <c r="R126" s="1472"/>
      <c r="S126" s="1472"/>
      <c r="T126" s="1472"/>
      <c r="U126" s="1472"/>
      <c r="V126" s="1472"/>
      <c r="W126" s="1472"/>
      <c r="X126" s="1472"/>
      <c r="Y126" s="1472"/>
      <c r="Z126" s="1472"/>
      <c r="AA126" s="1472"/>
      <c r="AB126" s="1472"/>
      <c r="AC126" s="1472"/>
      <c r="AD126" s="1472"/>
      <c r="AE126" s="1472"/>
      <c r="AF126" s="1472"/>
      <c r="AG126" s="1472"/>
      <c r="AH126" s="1472"/>
      <c r="AI126" s="1472"/>
      <c r="AJ126" s="1473"/>
      <c r="AK126" s="5"/>
    </row>
    <row r="127" spans="2:37">
      <c r="B127" s="1471"/>
      <c r="C127" s="1472"/>
      <c r="D127" s="1472"/>
      <c r="E127" s="1472"/>
      <c r="F127" s="1472"/>
      <c r="G127" s="1472"/>
      <c r="H127" s="1472"/>
      <c r="I127" s="1472"/>
      <c r="J127" s="1472"/>
      <c r="K127" s="1472"/>
      <c r="L127" s="1472"/>
      <c r="M127" s="1472"/>
      <c r="N127" s="1472"/>
      <c r="O127" s="1472"/>
      <c r="P127" s="1472"/>
      <c r="Q127" s="1472"/>
      <c r="R127" s="1472"/>
      <c r="S127" s="1472"/>
      <c r="T127" s="1472"/>
      <c r="U127" s="1472"/>
      <c r="V127" s="1472"/>
      <c r="W127" s="1472"/>
      <c r="X127" s="1472"/>
      <c r="Y127" s="1472"/>
      <c r="Z127" s="1472"/>
      <c r="AA127" s="1472"/>
      <c r="AB127" s="1472"/>
      <c r="AC127" s="1472"/>
      <c r="AD127" s="1472"/>
      <c r="AE127" s="1472"/>
      <c r="AF127" s="1472"/>
      <c r="AG127" s="1472"/>
      <c r="AH127" s="1472"/>
      <c r="AI127" s="1472"/>
      <c r="AJ127" s="1473"/>
      <c r="AK127" s="5"/>
    </row>
    <row r="128" spans="2:37">
      <c r="B128" s="1471"/>
      <c r="C128" s="1472"/>
      <c r="D128" s="1472"/>
      <c r="E128" s="1472"/>
      <c r="F128" s="1472"/>
      <c r="G128" s="1472"/>
      <c r="H128" s="1472"/>
      <c r="I128" s="1472"/>
      <c r="J128" s="1472"/>
      <c r="K128" s="1472"/>
      <c r="L128" s="1472"/>
      <c r="M128" s="1472"/>
      <c r="N128" s="1472"/>
      <c r="O128" s="1472"/>
      <c r="P128" s="1472"/>
      <c r="Q128" s="1472"/>
      <c r="R128" s="1472"/>
      <c r="S128" s="1472"/>
      <c r="T128" s="1472"/>
      <c r="U128" s="1472"/>
      <c r="V128" s="1472"/>
      <c r="W128" s="1472"/>
      <c r="X128" s="1472"/>
      <c r="Y128" s="1472"/>
      <c r="Z128" s="1472"/>
      <c r="AA128" s="1472"/>
      <c r="AB128" s="1472"/>
      <c r="AC128" s="1472"/>
      <c r="AD128" s="1472"/>
      <c r="AE128" s="1472"/>
      <c r="AF128" s="1472"/>
      <c r="AG128" s="1472"/>
      <c r="AH128" s="1472"/>
      <c r="AI128" s="1472"/>
      <c r="AJ128" s="1473"/>
      <c r="AK128" s="5"/>
    </row>
    <row r="129" spans="2:37">
      <c r="B129" s="1471"/>
      <c r="C129" s="1472"/>
      <c r="D129" s="1472"/>
      <c r="E129" s="1472"/>
      <c r="F129" s="1472"/>
      <c r="G129" s="1472"/>
      <c r="H129" s="1472"/>
      <c r="I129" s="1472"/>
      <c r="J129" s="1472"/>
      <c r="K129" s="1472"/>
      <c r="L129" s="1472"/>
      <c r="M129" s="1472"/>
      <c r="N129" s="1472"/>
      <c r="O129" s="1472"/>
      <c r="P129" s="1472"/>
      <c r="Q129" s="1472"/>
      <c r="R129" s="1472"/>
      <c r="S129" s="1472"/>
      <c r="T129" s="1472"/>
      <c r="U129" s="1472"/>
      <c r="V129" s="1472"/>
      <c r="W129" s="1472"/>
      <c r="X129" s="1472"/>
      <c r="Y129" s="1472"/>
      <c r="Z129" s="1472"/>
      <c r="AA129" s="1472"/>
      <c r="AB129" s="1472"/>
      <c r="AC129" s="1472"/>
      <c r="AD129" s="1472"/>
      <c r="AE129" s="1472"/>
      <c r="AF129" s="1472"/>
      <c r="AG129" s="1472"/>
      <c r="AH129" s="1472"/>
      <c r="AI129" s="1472"/>
      <c r="AJ129" s="1473"/>
      <c r="AK129" s="5"/>
    </row>
    <row r="130" spans="2:37">
      <c r="B130" s="1471"/>
      <c r="C130" s="1472"/>
      <c r="D130" s="1472"/>
      <c r="E130" s="1472"/>
      <c r="F130" s="1472"/>
      <c r="G130" s="1472"/>
      <c r="H130" s="1472"/>
      <c r="I130" s="1472"/>
      <c r="J130" s="1472"/>
      <c r="K130" s="1472"/>
      <c r="L130" s="1472"/>
      <c r="M130" s="1472"/>
      <c r="N130" s="1472"/>
      <c r="O130" s="1472"/>
      <c r="P130" s="1472"/>
      <c r="Q130" s="1472"/>
      <c r="R130" s="1472"/>
      <c r="S130" s="1472"/>
      <c r="T130" s="1472"/>
      <c r="U130" s="1472"/>
      <c r="V130" s="1472"/>
      <c r="W130" s="1472"/>
      <c r="X130" s="1472"/>
      <c r="Y130" s="1472"/>
      <c r="Z130" s="1472"/>
      <c r="AA130" s="1472"/>
      <c r="AB130" s="1472"/>
      <c r="AC130" s="1472"/>
      <c r="AD130" s="1472"/>
      <c r="AE130" s="1472"/>
      <c r="AF130" s="1472"/>
      <c r="AG130" s="1472"/>
      <c r="AH130" s="1472"/>
      <c r="AI130" s="1472"/>
      <c r="AJ130" s="1473"/>
      <c r="AK130" s="5"/>
    </row>
    <row r="131" spans="2:37">
      <c r="B131" s="1474"/>
      <c r="C131" s="1475"/>
      <c r="D131" s="1475"/>
      <c r="E131" s="1475"/>
      <c r="F131" s="1475"/>
      <c r="G131" s="1475"/>
      <c r="H131" s="1475"/>
      <c r="I131" s="1475"/>
      <c r="J131" s="1475"/>
      <c r="K131" s="1475"/>
      <c r="L131" s="1475"/>
      <c r="M131" s="1475"/>
      <c r="N131" s="1475"/>
      <c r="O131" s="1475"/>
      <c r="P131" s="1475"/>
      <c r="Q131" s="1475"/>
      <c r="R131" s="1475"/>
      <c r="S131" s="1475"/>
      <c r="T131" s="1475"/>
      <c r="U131" s="1475"/>
      <c r="V131" s="1475"/>
      <c r="W131" s="1475"/>
      <c r="X131" s="1475"/>
      <c r="Y131" s="1475"/>
      <c r="Z131" s="1475"/>
      <c r="AA131" s="1475"/>
      <c r="AB131" s="1475"/>
      <c r="AC131" s="1475"/>
      <c r="AD131" s="1475"/>
      <c r="AE131" s="1475"/>
      <c r="AF131" s="1475"/>
      <c r="AG131" s="1475"/>
      <c r="AH131" s="1475"/>
      <c r="AI131" s="1475"/>
      <c r="AJ131" s="1476"/>
      <c r="AK131" s="5"/>
    </row>
    <row r="132" spans="2:37">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5"/>
    </row>
    <row r="133" spans="2:37">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5"/>
    </row>
    <row r="134" spans="2:3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5"/>
    </row>
  </sheetData>
  <sheetProtection algorithmName="SHA-512" hashValue="mniql3iqH1ipVj7ib7PvSHc/3ONmi7WJ6Ig2VPxHVs1IHF9DtRSxad5jCare7HHBqqCCNlRB/LOXk3eZPlJ9/g==" saltValue="IK2jUmrFf52qfaUxJLjvTg==" spinCount="100000" sheet="1" formatCells="0" formatColumns="0" formatRows="0" insertHyperlinks="0"/>
  <mergeCells count="317">
    <mergeCell ref="B123:U124"/>
    <mergeCell ref="B125:AJ131"/>
    <mergeCell ref="E113:N114"/>
    <mergeCell ref="O113:X114"/>
    <mergeCell ref="Y113:AB114"/>
    <mergeCell ref="AC113:AF114"/>
    <mergeCell ref="AG113:AJ114"/>
    <mergeCell ref="E115:N116"/>
    <mergeCell ref="O115:X116"/>
    <mergeCell ref="Y115:AB116"/>
    <mergeCell ref="B109:D116"/>
    <mergeCell ref="E109:N110"/>
    <mergeCell ref="O109:X110"/>
    <mergeCell ref="Y109:AB110"/>
    <mergeCell ref="AC109:AF110"/>
    <mergeCell ref="AC115:AF116"/>
    <mergeCell ref="AG115:AJ116"/>
    <mergeCell ref="AG109:AJ110"/>
    <mergeCell ref="E111:N112"/>
    <mergeCell ref="O111:X112"/>
    <mergeCell ref="Y111:AB112"/>
    <mergeCell ref="AC111:AF112"/>
    <mergeCell ref="AG111:AJ112"/>
    <mergeCell ref="B101:D108"/>
    <mergeCell ref="E101:N102"/>
    <mergeCell ref="O101:X102"/>
    <mergeCell ref="Y101:AB102"/>
    <mergeCell ref="AC101:AF102"/>
    <mergeCell ref="AG101:AJ102"/>
    <mergeCell ref="E103:N104"/>
    <mergeCell ref="O103:X104"/>
    <mergeCell ref="Y103:AB104"/>
    <mergeCell ref="AC103:AF104"/>
    <mergeCell ref="AG103:AJ104"/>
    <mergeCell ref="E105:N106"/>
    <mergeCell ref="O105:X106"/>
    <mergeCell ref="Y105:AB106"/>
    <mergeCell ref="AC105:AF106"/>
    <mergeCell ref="AG105:AJ106"/>
    <mergeCell ref="E107:N108"/>
    <mergeCell ref="O107:X108"/>
    <mergeCell ref="Y107:AB108"/>
    <mergeCell ref="AC107:AF108"/>
    <mergeCell ref="AG107:AJ108"/>
    <mergeCell ref="B93:D100"/>
    <mergeCell ref="E93:N94"/>
    <mergeCell ref="O93:X94"/>
    <mergeCell ref="Y93:AB94"/>
    <mergeCell ref="AC93:AF94"/>
    <mergeCell ref="AG93:AJ94"/>
    <mergeCell ref="E95:N96"/>
    <mergeCell ref="O95:X96"/>
    <mergeCell ref="Y95:AB96"/>
    <mergeCell ref="AC95:AF96"/>
    <mergeCell ref="AG95:AJ96"/>
    <mergeCell ref="E97:N98"/>
    <mergeCell ref="O97:X98"/>
    <mergeCell ref="Y97:AB98"/>
    <mergeCell ref="AC97:AF98"/>
    <mergeCell ref="AG97:AJ98"/>
    <mergeCell ref="E99:N100"/>
    <mergeCell ref="O99:X100"/>
    <mergeCell ref="Y99:AB100"/>
    <mergeCell ref="AC99:AF100"/>
    <mergeCell ref="AG99:AJ100"/>
    <mergeCell ref="B85:D92"/>
    <mergeCell ref="E85:N86"/>
    <mergeCell ref="O85:X86"/>
    <mergeCell ref="Y85:AB86"/>
    <mergeCell ref="AC85:AF86"/>
    <mergeCell ref="AG85:AJ86"/>
    <mergeCell ref="E87:N88"/>
    <mergeCell ref="O87:X88"/>
    <mergeCell ref="Y87:AB88"/>
    <mergeCell ref="AC87:AF88"/>
    <mergeCell ref="AG87:AJ88"/>
    <mergeCell ref="E89:N90"/>
    <mergeCell ref="O89:X90"/>
    <mergeCell ref="Y89:AB90"/>
    <mergeCell ref="AC89:AF90"/>
    <mergeCell ref="AG89:AJ90"/>
    <mergeCell ref="E91:N92"/>
    <mergeCell ref="O91:X92"/>
    <mergeCell ref="Y91:AB92"/>
    <mergeCell ref="AC91:AF92"/>
    <mergeCell ref="AG91:AJ92"/>
    <mergeCell ref="B77:D84"/>
    <mergeCell ref="E77:N78"/>
    <mergeCell ref="O77:X78"/>
    <mergeCell ref="Y77:AB78"/>
    <mergeCell ref="AC77:AF78"/>
    <mergeCell ref="AG77:AJ78"/>
    <mergeCell ref="E79:N80"/>
    <mergeCell ref="O79:X80"/>
    <mergeCell ref="Y79:AB80"/>
    <mergeCell ref="AC79:AF80"/>
    <mergeCell ref="AG79:AJ80"/>
    <mergeCell ref="E81:N82"/>
    <mergeCell ref="O81:X82"/>
    <mergeCell ref="Y81:AB82"/>
    <mergeCell ref="AC81:AF82"/>
    <mergeCell ref="AG81:AJ82"/>
    <mergeCell ref="E83:N84"/>
    <mergeCell ref="O83:X84"/>
    <mergeCell ref="Y83:AB84"/>
    <mergeCell ref="AC83:AF84"/>
    <mergeCell ref="AG83:AJ84"/>
    <mergeCell ref="B69:D76"/>
    <mergeCell ref="E69:N70"/>
    <mergeCell ref="O69:X70"/>
    <mergeCell ref="Y69:AB70"/>
    <mergeCell ref="AC69:AF70"/>
    <mergeCell ref="AG69:AJ70"/>
    <mergeCell ref="E71:N72"/>
    <mergeCell ref="O71:X72"/>
    <mergeCell ref="Y71:AB72"/>
    <mergeCell ref="AC71:AF72"/>
    <mergeCell ref="AG71:AJ72"/>
    <mergeCell ref="E73:N74"/>
    <mergeCell ref="O73:X74"/>
    <mergeCell ref="Y73:AB74"/>
    <mergeCell ref="AC73:AF74"/>
    <mergeCell ref="AG73:AJ74"/>
    <mergeCell ref="E75:N76"/>
    <mergeCell ref="O75:X76"/>
    <mergeCell ref="Y75:AB76"/>
    <mergeCell ref="AC75:AF76"/>
    <mergeCell ref="AG75:AJ76"/>
    <mergeCell ref="B67:D68"/>
    <mergeCell ref="E67:N68"/>
    <mergeCell ref="O67:X68"/>
    <mergeCell ref="Y67:Z68"/>
    <mergeCell ref="AA67:AB68"/>
    <mergeCell ref="AC67:AD68"/>
    <mergeCell ref="AE67:AF68"/>
    <mergeCell ref="AG67:AH68"/>
    <mergeCell ref="AI67:AJ68"/>
    <mergeCell ref="K50:L51"/>
    <mergeCell ref="M52:AJ53"/>
    <mergeCell ref="M54:AJ55"/>
    <mergeCell ref="M56:AJ57"/>
    <mergeCell ref="M58:AJ59"/>
    <mergeCell ref="M60:AJ61"/>
    <mergeCell ref="B65:P66"/>
    <mergeCell ref="K56:L57"/>
    <mergeCell ref="K54:L55"/>
    <mergeCell ref="B56:J57"/>
    <mergeCell ref="B60:J61"/>
    <mergeCell ref="K60:L61"/>
    <mergeCell ref="B58:J59"/>
    <mergeCell ref="K58:L59"/>
    <mergeCell ref="B52:J53"/>
    <mergeCell ref="K52:L53"/>
    <mergeCell ref="B54:J55"/>
    <mergeCell ref="J37:M37"/>
    <mergeCell ref="N37:O37"/>
    <mergeCell ref="P37:S37"/>
    <mergeCell ref="T37:U37"/>
    <mergeCell ref="AH35:AI36"/>
    <mergeCell ref="AJ35:AJ37"/>
    <mergeCell ref="W37:Z37"/>
    <mergeCell ref="AA37:AB37"/>
    <mergeCell ref="AD37:AG37"/>
    <mergeCell ref="AH37:AI37"/>
    <mergeCell ref="W35:Z36"/>
    <mergeCell ref="AA35:AB36"/>
    <mergeCell ref="AC35:AC37"/>
    <mergeCell ref="AD35:AG36"/>
    <mergeCell ref="AD34:AG34"/>
    <mergeCell ref="AH34:AI34"/>
    <mergeCell ref="W32:Z33"/>
    <mergeCell ref="AA32:AB33"/>
    <mergeCell ref="AC32:AC34"/>
    <mergeCell ref="AD32:AG33"/>
    <mergeCell ref="N35:O36"/>
    <mergeCell ref="P35:S36"/>
    <mergeCell ref="T35:U36"/>
    <mergeCell ref="V35:V37"/>
    <mergeCell ref="AJ29:AJ31"/>
    <mergeCell ref="W31:Z31"/>
    <mergeCell ref="AA31:AB31"/>
    <mergeCell ref="AD31:AG31"/>
    <mergeCell ref="AH31:AI31"/>
    <mergeCell ref="W29:Z30"/>
    <mergeCell ref="AA29:AB30"/>
    <mergeCell ref="AC29:AC31"/>
    <mergeCell ref="AD29:AG30"/>
    <mergeCell ref="N29:O30"/>
    <mergeCell ref="P29:S30"/>
    <mergeCell ref="T29:U30"/>
    <mergeCell ref="V29:V31"/>
    <mergeCell ref="J31:M31"/>
    <mergeCell ref="N31:O31"/>
    <mergeCell ref="P31:S31"/>
    <mergeCell ref="T31:U31"/>
    <mergeCell ref="AH29:AI30"/>
    <mergeCell ref="AH26:AI27"/>
    <mergeCell ref="AJ26:AJ28"/>
    <mergeCell ref="W28:Z28"/>
    <mergeCell ref="AA28:AB28"/>
    <mergeCell ref="AD28:AG28"/>
    <mergeCell ref="AH28:AI28"/>
    <mergeCell ref="W26:Z27"/>
    <mergeCell ref="AA26:AB27"/>
    <mergeCell ref="AC26:AC28"/>
    <mergeCell ref="AD26:AG27"/>
    <mergeCell ref="N26:O27"/>
    <mergeCell ref="P26:S27"/>
    <mergeCell ref="T26:U27"/>
    <mergeCell ref="V26:V28"/>
    <mergeCell ref="J28:M28"/>
    <mergeCell ref="N28:O28"/>
    <mergeCell ref="P28:S28"/>
    <mergeCell ref="T28:U28"/>
    <mergeCell ref="J26:M27"/>
    <mergeCell ref="N23:O24"/>
    <mergeCell ref="P23:S24"/>
    <mergeCell ref="T23:U24"/>
    <mergeCell ref="V23:V25"/>
    <mergeCell ref="N25:O25"/>
    <mergeCell ref="P25:S25"/>
    <mergeCell ref="T25:U25"/>
    <mergeCell ref="AH23:AI24"/>
    <mergeCell ref="AJ23:AJ25"/>
    <mergeCell ref="W25:Z25"/>
    <mergeCell ref="AA25:AB25"/>
    <mergeCell ref="AD25:AG25"/>
    <mergeCell ref="AH25:AI25"/>
    <mergeCell ref="W23:Z24"/>
    <mergeCell ref="AA23:AB24"/>
    <mergeCell ref="AC23:AC25"/>
    <mergeCell ref="AD23:AG24"/>
    <mergeCell ref="N20:O21"/>
    <mergeCell ref="P20:S21"/>
    <mergeCell ref="T20:U21"/>
    <mergeCell ref="V20:V22"/>
    <mergeCell ref="N22:O22"/>
    <mergeCell ref="P22:S22"/>
    <mergeCell ref="T22:U22"/>
    <mergeCell ref="AH20:AI21"/>
    <mergeCell ref="AJ20:AJ22"/>
    <mergeCell ref="W22:Z22"/>
    <mergeCell ref="AA22:AB22"/>
    <mergeCell ref="AD22:AG22"/>
    <mergeCell ref="AH22:AI22"/>
    <mergeCell ref="W20:Z21"/>
    <mergeCell ref="AA20:AB21"/>
    <mergeCell ref="AC20:AC22"/>
    <mergeCell ref="AD20:AG21"/>
    <mergeCell ref="N17:O19"/>
    <mergeCell ref="P17:V17"/>
    <mergeCell ref="W17:AC17"/>
    <mergeCell ref="J16:K16"/>
    <mergeCell ref="N16:O16"/>
    <mergeCell ref="P16:Q16"/>
    <mergeCell ref="S16:T16"/>
    <mergeCell ref="AD17:AJ17"/>
    <mergeCell ref="P18:S19"/>
    <mergeCell ref="T18:U19"/>
    <mergeCell ref="V18:V19"/>
    <mergeCell ref="W18:Z19"/>
    <mergeCell ref="AA18:AB19"/>
    <mergeCell ref="AC18:AC19"/>
    <mergeCell ref="AD18:AG19"/>
    <mergeCell ref="AH18:AI19"/>
    <mergeCell ref="AJ18:AJ19"/>
    <mergeCell ref="N14:O14"/>
    <mergeCell ref="P14:Q14"/>
    <mergeCell ref="S14:T14"/>
    <mergeCell ref="V14:W14"/>
    <mergeCell ref="B15:F15"/>
    <mergeCell ref="B16:C16"/>
    <mergeCell ref="D16:E16"/>
    <mergeCell ref="G16:H16"/>
    <mergeCell ref="V16:W16"/>
    <mergeCell ref="B6:C6"/>
    <mergeCell ref="B11:J12"/>
    <mergeCell ref="B13:F13"/>
    <mergeCell ref="B14:C14"/>
    <mergeCell ref="D14:E14"/>
    <mergeCell ref="G14:H14"/>
    <mergeCell ref="J14:K14"/>
    <mergeCell ref="B17:I19"/>
    <mergeCell ref="J17:M19"/>
    <mergeCell ref="B20:I22"/>
    <mergeCell ref="J20:M21"/>
    <mergeCell ref="J22:M22"/>
    <mergeCell ref="B23:I25"/>
    <mergeCell ref="J23:M24"/>
    <mergeCell ref="J25:M25"/>
    <mergeCell ref="B26:I28"/>
    <mergeCell ref="B29:I31"/>
    <mergeCell ref="J29:M30"/>
    <mergeCell ref="B32:I34"/>
    <mergeCell ref="J32:M33"/>
    <mergeCell ref="B35:I37"/>
    <mergeCell ref="J35:M36"/>
    <mergeCell ref="D39:AJ39"/>
    <mergeCell ref="D40:AJ43"/>
    <mergeCell ref="B46:S47"/>
    <mergeCell ref="M48:AJ49"/>
    <mergeCell ref="M50:AJ51"/>
    <mergeCell ref="B48:J49"/>
    <mergeCell ref="K48:L49"/>
    <mergeCell ref="B50:J51"/>
    <mergeCell ref="N32:O33"/>
    <mergeCell ref="P32:S33"/>
    <mergeCell ref="T32:U33"/>
    <mergeCell ref="V32:V34"/>
    <mergeCell ref="J34:M34"/>
    <mergeCell ref="N34:O34"/>
    <mergeCell ref="P34:S34"/>
    <mergeCell ref="T34:U34"/>
    <mergeCell ref="AH32:AI33"/>
    <mergeCell ref="AJ32:AJ34"/>
    <mergeCell ref="W34:Z34"/>
    <mergeCell ref="AA34:AB34"/>
  </mergeCells>
  <phoneticPr fontId="34"/>
  <printOptions horizontalCentered="1" verticalCentered="1"/>
  <pageMargins left="0.70866141732283472" right="0.70866141732283472" top="0.74803149606299213" bottom="0.74803149606299213" header="0.31496062992125984" footer="0.31496062992125984"/>
  <pageSetup paperSize="9" orientation="portrait" blackAndWhite="1" r:id="rId1"/>
  <rowBreaks count="1" manualBreakCount="1">
    <brk id="122" min="1" max="35"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6600FF"/>
  </sheetPr>
  <dimension ref="B1:BK1251"/>
  <sheetViews>
    <sheetView showGridLines="0" view="pageBreakPreview" zoomScale="115" zoomScaleNormal="100" zoomScaleSheetLayoutView="115" workbookViewId="0">
      <pane xSplit="1" ySplit="4" topLeftCell="B51" activePane="bottomRight" state="frozen"/>
      <selection activeCell="S29" sqref="S29:V29"/>
      <selection pane="topRight" activeCell="S29" sqref="S29:V29"/>
      <selection pane="bottomLeft" activeCell="S29" sqref="S29:V29"/>
      <selection pane="bottomRight" activeCell="I62" sqref="I62:J63"/>
    </sheetView>
  </sheetViews>
  <sheetFormatPr defaultColWidth="2.5" defaultRowHeight="13.5"/>
  <cols>
    <col min="1" max="2" width="2.5" style="1" customWidth="1"/>
    <col min="3" max="3" width="2.5" style="1" bestFit="1" customWidth="1"/>
    <col min="4" max="18" width="2.5" style="1" customWidth="1"/>
    <col min="19" max="38" width="2.5" style="1"/>
    <col min="39" max="39" width="12.5" style="59" customWidth="1"/>
    <col min="40" max="40" width="43.5" style="59" customWidth="1"/>
    <col min="41" max="41" width="13.375" style="59" customWidth="1"/>
    <col min="42" max="42" width="4.375" style="76" customWidth="1"/>
    <col min="43" max="43" width="17.75" style="76" customWidth="1"/>
    <col min="44" max="44" width="19.375" style="76" bestFit="1" customWidth="1"/>
    <col min="45" max="45" width="9.5" style="1" bestFit="1" customWidth="1"/>
    <col min="46" max="16384" width="2.5" style="1"/>
  </cols>
  <sheetData>
    <row r="1" spans="2:45">
      <c r="AM1" s="621" t="s">
        <v>516</v>
      </c>
      <c r="AN1" s="621"/>
      <c r="AO1" s="621"/>
      <c r="AQ1" s="76" t="s">
        <v>1757</v>
      </c>
    </row>
    <row r="2" spans="2:45">
      <c r="AM2" s="621"/>
      <c r="AN2" s="621"/>
      <c r="AO2" s="621"/>
      <c r="AQ2" s="62" t="s">
        <v>1760</v>
      </c>
      <c r="AR2" s="62">
        <f>'（別紙１）原油換算シート【計画用】'!AR2</f>
        <v>5.3199999999999997E-2</v>
      </c>
      <c r="AS2" s="62" t="s">
        <v>1758</v>
      </c>
    </row>
    <row r="3" spans="2:45">
      <c r="AM3" s="617" t="s">
        <v>515</v>
      </c>
      <c r="AN3" s="619" t="s">
        <v>496</v>
      </c>
      <c r="AO3" s="617" t="s">
        <v>514</v>
      </c>
      <c r="AQ3" s="62" t="s">
        <v>1761</v>
      </c>
      <c r="AR3" s="62">
        <f>'（別紙１）原油換算シート【計画用】'!AR3</f>
        <v>5.3199999999999997E-2</v>
      </c>
      <c r="AS3" s="62" t="s">
        <v>1758</v>
      </c>
    </row>
    <row r="4" spans="2:45" ht="14.25" thickBot="1">
      <c r="AM4" s="618"/>
      <c r="AN4" s="620"/>
      <c r="AO4" s="618"/>
      <c r="AQ4" s="62" t="s">
        <v>1762</v>
      </c>
      <c r="AR4" s="62">
        <f>'（別紙１）原油換算シート【計画用】'!AR4</f>
        <v>5.3199999999999997E-2</v>
      </c>
      <c r="AS4" s="62" t="s">
        <v>1758</v>
      </c>
    </row>
    <row r="5" spans="2:45" ht="13.5" customHeight="1" thickTop="1">
      <c r="B5" s="1" t="s">
        <v>99</v>
      </c>
      <c r="AM5" s="54" t="s">
        <v>497</v>
      </c>
      <c r="AN5" s="61" t="s">
        <v>1779</v>
      </c>
      <c r="AO5" s="55"/>
      <c r="AQ5" s="62" t="s">
        <v>1759</v>
      </c>
      <c r="AR5" s="62">
        <f>'（別紙１）原油換算シート【計画用】'!AR5</f>
        <v>5.3199999999999997E-2</v>
      </c>
      <c r="AS5" s="62" t="s">
        <v>1758</v>
      </c>
    </row>
    <row r="6" spans="2:45">
      <c r="S6" s="28" t="s">
        <v>270</v>
      </c>
      <c r="AM6" s="56">
        <v>1</v>
      </c>
      <c r="AN6" s="57" t="s">
        <v>544</v>
      </c>
      <c r="AO6" s="58">
        <v>4.4099999999999999E-4</v>
      </c>
    </row>
    <row r="7" spans="2:45" ht="13.5" customHeight="1">
      <c r="AM7" s="56">
        <v>2</v>
      </c>
      <c r="AN7" s="57" t="s">
        <v>545</v>
      </c>
      <c r="AO7" s="58">
        <v>0</v>
      </c>
    </row>
    <row r="8" spans="2:45" ht="13.5" customHeight="1">
      <c r="B8" s="313" t="s">
        <v>223</v>
      </c>
      <c r="C8" s="313"/>
      <c r="D8" s="313"/>
      <c r="E8" s="313"/>
      <c r="F8" s="313"/>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c r="AM8" s="56">
        <v>3</v>
      </c>
      <c r="AN8" s="57" t="s">
        <v>546</v>
      </c>
      <c r="AO8" s="58">
        <v>0</v>
      </c>
    </row>
    <row r="9" spans="2:45" s="11" customFormat="1" ht="13.5" customHeight="1">
      <c r="B9" s="306"/>
      <c r="C9" s="306"/>
      <c r="D9" s="572">
        <f>IF(計画提出書!N47="","",計画提出書!N47)</f>
        <v>2024</v>
      </c>
      <c r="E9" s="572"/>
      <c r="F9" s="12" t="s">
        <v>4</v>
      </c>
      <c r="G9" s="572">
        <f>IF(計画提出書!S47="","",計画提出書!S47)</f>
        <v>4</v>
      </c>
      <c r="H9" s="572"/>
      <c r="I9" s="12" t="s">
        <v>5</v>
      </c>
      <c r="J9" s="572">
        <f>IF(計画提出書!V47="","",計画提出書!V47)</f>
        <v>1</v>
      </c>
      <c r="K9" s="572"/>
      <c r="L9" s="12" t="s">
        <v>6</v>
      </c>
      <c r="M9" s="12" t="s">
        <v>39</v>
      </c>
      <c r="N9" s="306"/>
      <c r="O9" s="306"/>
      <c r="P9" s="572">
        <f>IF(計画提出書!AA47="","",計画提出書!AA47)</f>
        <v>2027</v>
      </c>
      <c r="Q9" s="572"/>
      <c r="R9" s="12" t="s">
        <v>4</v>
      </c>
      <c r="S9" s="572">
        <f>IF(計画提出書!AD47="","",計画提出書!AD47)</f>
        <v>3</v>
      </c>
      <c r="T9" s="572"/>
      <c r="U9" s="12" t="s">
        <v>5</v>
      </c>
      <c r="V9" s="572">
        <f>IF(計画提出書!AG47="","",計画提出書!AG47)</f>
        <v>31</v>
      </c>
      <c r="W9" s="572"/>
      <c r="X9" s="12" t="s">
        <v>6</v>
      </c>
      <c r="AM9" s="56">
        <v>4</v>
      </c>
      <c r="AN9" s="57" t="s">
        <v>547</v>
      </c>
      <c r="AO9" s="58">
        <v>4.37E-4</v>
      </c>
      <c r="AP9" s="75"/>
      <c r="AQ9" s="75"/>
      <c r="AR9" s="75"/>
    </row>
    <row r="10" spans="2:45" s="11" customFormat="1" ht="13.5" customHeight="1">
      <c r="B10" s="313" t="s">
        <v>224</v>
      </c>
      <c r="C10" s="313"/>
      <c r="D10" s="313"/>
      <c r="E10" s="313"/>
      <c r="F10" s="313"/>
      <c r="G10" s="8"/>
      <c r="H10" s="8"/>
      <c r="J10" s="8"/>
      <c r="O10" s="8"/>
      <c r="P10" s="8"/>
      <c r="R10" s="8"/>
      <c r="S10" s="8"/>
      <c r="U10" s="8"/>
      <c r="V10" s="8"/>
      <c r="AM10" s="56">
        <v>5</v>
      </c>
      <c r="AN10" s="57" t="s">
        <v>548</v>
      </c>
      <c r="AO10" s="58">
        <v>4.9200000000000003E-4</v>
      </c>
      <c r="AP10" s="75"/>
      <c r="AQ10" s="75"/>
      <c r="AR10" s="75"/>
    </row>
    <row r="11" spans="2:45" s="11" customFormat="1" ht="13.5" customHeight="1" thickBot="1">
      <c r="B11" s="306"/>
      <c r="C11" s="306"/>
      <c r="D11" s="572">
        <f>IF(計画提出書!N47="","",計画提出書!N47+2)</f>
        <v>2026</v>
      </c>
      <c r="E11" s="572"/>
      <c r="F11" s="12" t="s">
        <v>4</v>
      </c>
      <c r="G11" s="572">
        <f>IF(計画提出書!N47="","",4)</f>
        <v>4</v>
      </c>
      <c r="H11" s="572"/>
      <c r="I11" s="12" t="s">
        <v>5</v>
      </c>
      <c r="J11" s="572">
        <f>IF(計画提出書!N47="","",1)</f>
        <v>1</v>
      </c>
      <c r="K11" s="572"/>
      <c r="L11" s="12" t="s">
        <v>6</v>
      </c>
      <c r="M11" s="12" t="s">
        <v>39</v>
      </c>
      <c r="N11" s="306"/>
      <c r="O11" s="306"/>
      <c r="P11" s="572">
        <f>IF(計画提出書!N47="","",計画提出書!N47+3)</f>
        <v>2027</v>
      </c>
      <c r="Q11" s="572"/>
      <c r="R11" s="12" t="s">
        <v>4</v>
      </c>
      <c r="S11" s="572">
        <f>IF(計画提出書!N47="","",3)</f>
        <v>3</v>
      </c>
      <c r="T11" s="572"/>
      <c r="U11" s="12" t="s">
        <v>5</v>
      </c>
      <c r="V11" s="572">
        <f>IF(計画提出書!N47="","",31)</f>
        <v>31</v>
      </c>
      <c r="W11" s="572"/>
      <c r="X11" s="12" t="s">
        <v>6</v>
      </c>
      <c r="AM11" s="56">
        <v>6</v>
      </c>
      <c r="AN11" s="57" t="s">
        <v>549</v>
      </c>
      <c r="AO11" s="58">
        <v>0</v>
      </c>
      <c r="AP11" s="75"/>
      <c r="AQ11" s="75"/>
      <c r="AR11" s="75"/>
    </row>
    <row r="12" spans="2:45" ht="13.5" customHeight="1">
      <c r="B12" s="622" t="s">
        <v>215</v>
      </c>
      <c r="C12" s="458"/>
      <c r="D12" s="458"/>
      <c r="E12" s="458"/>
      <c r="F12" s="458"/>
      <c r="G12" s="458"/>
      <c r="H12" s="629" t="str">
        <f>IF(D11="","",D11&amp;"年度の使用量")</f>
        <v>2026年度の使用量</v>
      </c>
      <c r="I12" s="630"/>
      <c r="J12" s="630"/>
      <c r="K12" s="630"/>
      <c r="L12" s="630"/>
      <c r="M12" s="630"/>
      <c r="N12" s="630"/>
      <c r="O12" s="630"/>
      <c r="P12" s="633" t="s">
        <v>368</v>
      </c>
      <c r="Q12" s="634"/>
      <c r="R12" s="634"/>
      <c r="S12" s="634"/>
      <c r="T12" s="634"/>
      <c r="U12" s="634"/>
      <c r="V12" s="635"/>
      <c r="W12" s="629" t="s">
        <v>410</v>
      </c>
      <c r="X12" s="630"/>
      <c r="Y12" s="630"/>
      <c r="Z12" s="630"/>
      <c r="AA12" s="630"/>
      <c r="AB12" s="630"/>
      <c r="AC12" s="630"/>
      <c r="AD12" s="638" t="s">
        <v>95</v>
      </c>
      <c r="AE12" s="639"/>
      <c r="AF12" s="639"/>
      <c r="AG12" s="639"/>
      <c r="AH12" s="639"/>
      <c r="AI12" s="639"/>
      <c r="AJ12" s="640"/>
      <c r="AM12" s="56">
        <v>7</v>
      </c>
      <c r="AN12" s="57" t="s">
        <v>550</v>
      </c>
      <c r="AO12" s="58">
        <v>4.4099999999999999E-4</v>
      </c>
    </row>
    <row r="13" spans="2:45" ht="13.5" customHeight="1">
      <c r="B13" s="628"/>
      <c r="C13" s="306"/>
      <c r="D13" s="306"/>
      <c r="E13" s="306"/>
      <c r="F13" s="306"/>
      <c r="G13" s="306"/>
      <c r="H13" s="631"/>
      <c r="I13" s="632"/>
      <c r="J13" s="632"/>
      <c r="K13" s="632"/>
      <c r="L13" s="632"/>
      <c r="M13" s="632"/>
      <c r="N13" s="632"/>
      <c r="O13" s="632"/>
      <c r="P13" s="636"/>
      <c r="Q13" s="636"/>
      <c r="R13" s="636"/>
      <c r="S13" s="636"/>
      <c r="T13" s="636"/>
      <c r="U13" s="636"/>
      <c r="V13" s="637"/>
      <c r="W13" s="631"/>
      <c r="X13" s="632"/>
      <c r="Y13" s="632"/>
      <c r="Z13" s="632"/>
      <c r="AA13" s="632"/>
      <c r="AB13" s="632"/>
      <c r="AC13" s="632"/>
      <c r="AD13" s="641"/>
      <c r="AE13" s="642"/>
      <c r="AF13" s="642"/>
      <c r="AG13" s="642"/>
      <c r="AH13" s="642"/>
      <c r="AI13" s="642"/>
      <c r="AJ13" s="643"/>
      <c r="AM13" s="56">
        <v>8</v>
      </c>
      <c r="AN13" s="57" t="s">
        <v>551</v>
      </c>
      <c r="AO13" s="58">
        <v>4.86E-4</v>
      </c>
    </row>
    <row r="14" spans="2:45" ht="13.5" customHeight="1" thickBot="1">
      <c r="B14" s="623"/>
      <c r="C14" s="462"/>
      <c r="D14" s="462"/>
      <c r="E14" s="462"/>
      <c r="F14" s="462"/>
      <c r="G14" s="462"/>
      <c r="H14" s="644" t="s">
        <v>243</v>
      </c>
      <c r="I14" s="645"/>
      <c r="J14" s="645"/>
      <c r="K14" s="645"/>
      <c r="L14" s="645"/>
      <c r="M14" s="645"/>
      <c r="N14" s="645"/>
      <c r="O14" s="646"/>
      <c r="P14" s="647" t="s">
        <v>244</v>
      </c>
      <c r="Q14" s="648"/>
      <c r="R14" s="648"/>
      <c r="S14" s="648"/>
      <c r="T14" s="648"/>
      <c r="U14" s="648"/>
      <c r="V14" s="648"/>
      <c r="W14" s="644" t="s">
        <v>248</v>
      </c>
      <c r="X14" s="645"/>
      <c r="Y14" s="645"/>
      <c r="Z14" s="645"/>
      <c r="AA14" s="645"/>
      <c r="AB14" s="645"/>
      <c r="AC14" s="645"/>
      <c r="AD14" s="649" t="s">
        <v>245</v>
      </c>
      <c r="AE14" s="645"/>
      <c r="AF14" s="645"/>
      <c r="AG14" s="645"/>
      <c r="AH14" s="645"/>
      <c r="AI14" s="645"/>
      <c r="AJ14" s="650"/>
      <c r="AM14" s="56">
        <v>9</v>
      </c>
      <c r="AN14" s="57" t="s">
        <v>552</v>
      </c>
      <c r="AO14" s="58">
        <v>3.7199999999999999E-4</v>
      </c>
    </row>
    <row r="15" spans="2:45" ht="13.5" customHeight="1">
      <c r="B15" s="451" t="s">
        <v>1766</v>
      </c>
      <c r="C15" s="452"/>
      <c r="D15" s="563" t="s">
        <v>57</v>
      </c>
      <c r="E15" s="564"/>
      <c r="F15" s="564"/>
      <c r="G15" s="564"/>
      <c r="H15" s="567"/>
      <c r="I15" s="567"/>
      <c r="J15" s="567"/>
      <c r="K15" s="567"/>
      <c r="L15" s="567"/>
      <c r="M15" s="464" t="s">
        <v>228</v>
      </c>
      <c r="N15" s="458"/>
      <c r="O15" s="458"/>
      <c r="P15" s="584">
        <f>'（別紙１）原油換算シート【計画用】'!P15</f>
        <v>36.5</v>
      </c>
      <c r="Q15" s="584"/>
      <c r="R15" s="585"/>
      <c r="S15" s="539" t="s">
        <v>360</v>
      </c>
      <c r="T15" s="540"/>
      <c r="U15" s="540"/>
      <c r="V15" s="541"/>
      <c r="W15" s="457">
        <f>'（別紙１）原油換算シート【計画用】'!W15</f>
        <v>2.58E-2</v>
      </c>
      <c r="X15" s="458"/>
      <c r="Y15" s="458"/>
      <c r="Z15" s="459"/>
      <c r="AA15" s="464" t="s">
        <v>372</v>
      </c>
      <c r="AB15" s="458"/>
      <c r="AC15" s="465"/>
      <c r="AD15" s="573" t="str">
        <f>IF(H15="","",H15*P15*W$15)</f>
        <v/>
      </c>
      <c r="AE15" s="574"/>
      <c r="AF15" s="574"/>
      <c r="AG15" s="574"/>
      <c r="AH15" s="575"/>
      <c r="AI15" s="464" t="s">
        <v>228</v>
      </c>
      <c r="AJ15" s="465"/>
      <c r="AM15" s="56">
        <v>10</v>
      </c>
      <c r="AN15" s="57" t="s">
        <v>553</v>
      </c>
      <c r="AO15" s="58">
        <v>4.26E-4</v>
      </c>
    </row>
    <row r="16" spans="2:45" ht="13.5" customHeight="1">
      <c r="B16" s="453"/>
      <c r="C16" s="454"/>
      <c r="D16" s="565"/>
      <c r="E16" s="566"/>
      <c r="F16" s="566"/>
      <c r="G16" s="566"/>
      <c r="H16" s="205"/>
      <c r="I16" s="205"/>
      <c r="J16" s="205"/>
      <c r="K16" s="205"/>
      <c r="L16" s="205"/>
      <c r="M16" s="466"/>
      <c r="N16" s="306"/>
      <c r="O16" s="306"/>
      <c r="P16" s="510"/>
      <c r="Q16" s="510"/>
      <c r="R16" s="511"/>
      <c r="S16" s="542"/>
      <c r="T16" s="543"/>
      <c r="U16" s="543"/>
      <c r="V16" s="544"/>
      <c r="W16" s="305"/>
      <c r="X16" s="306"/>
      <c r="Y16" s="306"/>
      <c r="Z16" s="460"/>
      <c r="AA16" s="466"/>
      <c r="AB16" s="306"/>
      <c r="AC16" s="467"/>
      <c r="AD16" s="497"/>
      <c r="AE16" s="498"/>
      <c r="AF16" s="498"/>
      <c r="AG16" s="498"/>
      <c r="AH16" s="499"/>
      <c r="AI16" s="466"/>
      <c r="AJ16" s="467"/>
      <c r="AM16" s="56">
        <v>11</v>
      </c>
      <c r="AN16" s="57" t="s">
        <v>554</v>
      </c>
      <c r="AO16" s="58">
        <v>0</v>
      </c>
    </row>
    <row r="17" spans="2:42" ht="13.5" customHeight="1">
      <c r="B17" s="453"/>
      <c r="C17" s="454"/>
      <c r="D17" s="576" t="s">
        <v>58</v>
      </c>
      <c r="E17" s="577"/>
      <c r="F17" s="577"/>
      <c r="G17" s="577"/>
      <c r="H17" s="507"/>
      <c r="I17" s="507"/>
      <c r="J17" s="507"/>
      <c r="K17" s="507"/>
      <c r="L17" s="507"/>
      <c r="M17" s="495" t="s">
        <v>228</v>
      </c>
      <c r="N17" s="508"/>
      <c r="O17" s="508"/>
      <c r="P17" s="584">
        <f>'（別紙１）原油換算シート【計画用】'!P17</f>
        <v>38.9</v>
      </c>
      <c r="Q17" s="584"/>
      <c r="R17" s="585"/>
      <c r="S17" s="539" t="s">
        <v>360</v>
      </c>
      <c r="T17" s="540"/>
      <c r="U17" s="540"/>
      <c r="V17" s="541"/>
      <c r="W17" s="305"/>
      <c r="X17" s="306"/>
      <c r="Y17" s="306"/>
      <c r="Z17" s="460"/>
      <c r="AA17" s="466"/>
      <c r="AB17" s="306"/>
      <c r="AC17" s="467"/>
      <c r="AD17" s="497" t="str">
        <f>IF(H17="","",H17*P17*W$15)</f>
        <v/>
      </c>
      <c r="AE17" s="498"/>
      <c r="AF17" s="498"/>
      <c r="AG17" s="498"/>
      <c r="AH17" s="499"/>
      <c r="AI17" s="495" t="s">
        <v>228</v>
      </c>
      <c r="AJ17" s="496"/>
      <c r="AM17" s="56">
        <v>12</v>
      </c>
      <c r="AN17" s="57" t="s">
        <v>555</v>
      </c>
      <c r="AO17" s="58">
        <v>0</v>
      </c>
    </row>
    <row r="18" spans="2:42" ht="13.5" customHeight="1">
      <c r="B18" s="453"/>
      <c r="C18" s="454"/>
      <c r="D18" s="576"/>
      <c r="E18" s="577"/>
      <c r="F18" s="577"/>
      <c r="G18" s="577"/>
      <c r="H18" s="507"/>
      <c r="I18" s="507"/>
      <c r="J18" s="507"/>
      <c r="K18" s="507"/>
      <c r="L18" s="507"/>
      <c r="M18" s="495"/>
      <c r="N18" s="508"/>
      <c r="O18" s="508"/>
      <c r="P18" s="510"/>
      <c r="Q18" s="510"/>
      <c r="R18" s="511"/>
      <c r="S18" s="542"/>
      <c r="T18" s="543"/>
      <c r="U18" s="543"/>
      <c r="V18" s="544"/>
      <c r="W18" s="305"/>
      <c r="X18" s="306"/>
      <c r="Y18" s="306"/>
      <c r="Z18" s="460"/>
      <c r="AA18" s="466"/>
      <c r="AB18" s="306"/>
      <c r="AC18" s="467"/>
      <c r="AD18" s="497"/>
      <c r="AE18" s="498"/>
      <c r="AF18" s="498"/>
      <c r="AG18" s="498"/>
      <c r="AH18" s="499"/>
      <c r="AI18" s="495"/>
      <c r="AJ18" s="496"/>
      <c r="AM18" s="56">
        <v>13</v>
      </c>
      <c r="AN18" s="57" t="s">
        <v>556</v>
      </c>
      <c r="AO18" s="58">
        <v>2.0000000000000001E-4</v>
      </c>
    </row>
    <row r="19" spans="2:42" ht="13.5" customHeight="1">
      <c r="B19" s="453"/>
      <c r="C19" s="454"/>
      <c r="D19" s="576" t="s">
        <v>59</v>
      </c>
      <c r="E19" s="577"/>
      <c r="F19" s="577"/>
      <c r="G19" s="577"/>
      <c r="H19" s="507"/>
      <c r="I19" s="507"/>
      <c r="J19" s="507"/>
      <c r="K19" s="507"/>
      <c r="L19" s="507"/>
      <c r="M19" s="495" t="s">
        <v>228</v>
      </c>
      <c r="N19" s="508"/>
      <c r="O19" s="508"/>
      <c r="P19" s="584">
        <f>'（別紙１）原油換算シート【計画用】'!P19</f>
        <v>41.8</v>
      </c>
      <c r="Q19" s="584"/>
      <c r="R19" s="585"/>
      <c r="S19" s="539" t="s">
        <v>360</v>
      </c>
      <c r="T19" s="540"/>
      <c r="U19" s="540"/>
      <c r="V19" s="541"/>
      <c r="W19" s="305"/>
      <c r="X19" s="306"/>
      <c r="Y19" s="306"/>
      <c r="Z19" s="460"/>
      <c r="AA19" s="466"/>
      <c r="AB19" s="306"/>
      <c r="AC19" s="467"/>
      <c r="AD19" s="497" t="str">
        <f>IF(H19="","",H19*P19*W$15)</f>
        <v/>
      </c>
      <c r="AE19" s="498"/>
      <c r="AF19" s="498"/>
      <c r="AG19" s="498"/>
      <c r="AH19" s="499"/>
      <c r="AI19" s="495" t="s">
        <v>228</v>
      </c>
      <c r="AJ19" s="496"/>
      <c r="AM19" s="56">
        <v>14</v>
      </c>
      <c r="AN19" s="57" t="s">
        <v>557</v>
      </c>
      <c r="AO19" s="58">
        <v>2.2000000000000001E-4</v>
      </c>
    </row>
    <row r="20" spans="2:42" ht="13.5" customHeight="1">
      <c r="B20" s="453"/>
      <c r="C20" s="454"/>
      <c r="D20" s="576"/>
      <c r="E20" s="577"/>
      <c r="F20" s="577"/>
      <c r="G20" s="577"/>
      <c r="H20" s="507"/>
      <c r="I20" s="507"/>
      <c r="J20" s="507"/>
      <c r="K20" s="507"/>
      <c r="L20" s="507"/>
      <c r="M20" s="495"/>
      <c r="N20" s="508"/>
      <c r="O20" s="508"/>
      <c r="P20" s="510"/>
      <c r="Q20" s="510"/>
      <c r="R20" s="511"/>
      <c r="S20" s="542"/>
      <c r="T20" s="543"/>
      <c r="U20" s="543"/>
      <c r="V20" s="544"/>
      <c r="W20" s="305"/>
      <c r="X20" s="306"/>
      <c r="Y20" s="306"/>
      <c r="Z20" s="460"/>
      <c r="AA20" s="466"/>
      <c r="AB20" s="306"/>
      <c r="AC20" s="467"/>
      <c r="AD20" s="497"/>
      <c r="AE20" s="498"/>
      <c r="AF20" s="498"/>
      <c r="AG20" s="498"/>
      <c r="AH20" s="499"/>
      <c r="AI20" s="495"/>
      <c r="AJ20" s="496"/>
      <c r="AM20" s="56">
        <v>15</v>
      </c>
      <c r="AN20" s="57" t="s">
        <v>558</v>
      </c>
      <c r="AO20" s="58">
        <v>2.9999999999999997E-4</v>
      </c>
    </row>
    <row r="21" spans="2:42" ht="13.5" customHeight="1">
      <c r="B21" s="453"/>
      <c r="C21" s="454"/>
      <c r="D21" s="576" t="s">
        <v>60</v>
      </c>
      <c r="E21" s="577"/>
      <c r="F21" s="577"/>
      <c r="G21" s="577"/>
      <c r="H21" s="507"/>
      <c r="I21" s="507"/>
      <c r="J21" s="507"/>
      <c r="K21" s="507"/>
      <c r="L21" s="507"/>
      <c r="M21" s="495" t="s">
        <v>228</v>
      </c>
      <c r="N21" s="508"/>
      <c r="O21" s="508"/>
      <c r="P21" s="584">
        <f>'（別紙１）原油換算シート【計画用】'!P21</f>
        <v>41.8</v>
      </c>
      <c r="Q21" s="584"/>
      <c r="R21" s="585"/>
      <c r="S21" s="539" t="s">
        <v>360</v>
      </c>
      <c r="T21" s="540"/>
      <c r="U21" s="540"/>
      <c r="V21" s="541"/>
      <c r="W21" s="305"/>
      <c r="X21" s="306"/>
      <c r="Y21" s="306"/>
      <c r="Z21" s="460"/>
      <c r="AA21" s="466"/>
      <c r="AB21" s="306"/>
      <c r="AC21" s="467"/>
      <c r="AD21" s="497" t="str">
        <f>IF(H21="","",H21*P21*W$15)</f>
        <v/>
      </c>
      <c r="AE21" s="498"/>
      <c r="AF21" s="498"/>
      <c r="AG21" s="498"/>
      <c r="AH21" s="499"/>
      <c r="AI21" s="495" t="s">
        <v>228</v>
      </c>
      <c r="AJ21" s="496"/>
      <c r="AM21" s="56">
        <v>16</v>
      </c>
      <c r="AN21" s="57" t="s">
        <v>559</v>
      </c>
      <c r="AO21" s="58">
        <v>3.4899999999999997E-4</v>
      </c>
    </row>
    <row r="22" spans="2:42" ht="13.5" customHeight="1">
      <c r="B22" s="453"/>
      <c r="C22" s="454"/>
      <c r="D22" s="576"/>
      <c r="E22" s="577"/>
      <c r="F22" s="577"/>
      <c r="G22" s="577"/>
      <c r="H22" s="507"/>
      <c r="I22" s="507"/>
      <c r="J22" s="507"/>
      <c r="K22" s="507"/>
      <c r="L22" s="507"/>
      <c r="M22" s="495"/>
      <c r="N22" s="508"/>
      <c r="O22" s="508"/>
      <c r="P22" s="510"/>
      <c r="Q22" s="510"/>
      <c r="R22" s="511"/>
      <c r="S22" s="542"/>
      <c r="T22" s="543"/>
      <c r="U22" s="543"/>
      <c r="V22" s="544"/>
      <c r="W22" s="305"/>
      <c r="X22" s="306"/>
      <c r="Y22" s="306"/>
      <c r="Z22" s="460"/>
      <c r="AA22" s="466"/>
      <c r="AB22" s="306"/>
      <c r="AC22" s="467"/>
      <c r="AD22" s="497"/>
      <c r="AE22" s="498"/>
      <c r="AF22" s="498"/>
      <c r="AG22" s="498"/>
      <c r="AH22" s="499"/>
      <c r="AI22" s="495"/>
      <c r="AJ22" s="496"/>
      <c r="AM22" s="56">
        <v>17</v>
      </c>
      <c r="AN22" s="57" t="s">
        <v>560</v>
      </c>
      <c r="AO22" s="58">
        <v>3.6999999999999999E-4</v>
      </c>
    </row>
    <row r="23" spans="2:42" ht="13.5" customHeight="1">
      <c r="B23" s="453"/>
      <c r="C23" s="454"/>
      <c r="D23" s="570" t="s">
        <v>379</v>
      </c>
      <c r="E23" s="571"/>
      <c r="F23" s="571"/>
      <c r="G23" s="571"/>
      <c r="H23" s="507"/>
      <c r="I23" s="507"/>
      <c r="J23" s="507"/>
      <c r="K23" s="507"/>
      <c r="L23" s="507"/>
      <c r="M23" s="495" t="s">
        <v>229</v>
      </c>
      <c r="N23" s="508"/>
      <c r="O23" s="508"/>
      <c r="P23" s="584">
        <f>'（別紙１）原油換算シート【計画用】'!P23</f>
        <v>50.1</v>
      </c>
      <c r="Q23" s="584"/>
      <c r="R23" s="585"/>
      <c r="S23" s="542" t="s">
        <v>361</v>
      </c>
      <c r="T23" s="543"/>
      <c r="U23" s="543"/>
      <c r="V23" s="544"/>
      <c r="W23" s="305"/>
      <c r="X23" s="306"/>
      <c r="Y23" s="306"/>
      <c r="Z23" s="460"/>
      <c r="AA23" s="466"/>
      <c r="AB23" s="306"/>
      <c r="AC23" s="467"/>
      <c r="AD23" s="497" t="str">
        <f>IF(H23="","",H23*P23*W$15)</f>
        <v/>
      </c>
      <c r="AE23" s="498"/>
      <c r="AF23" s="498"/>
      <c r="AG23" s="498"/>
      <c r="AH23" s="499"/>
      <c r="AI23" s="495" t="s">
        <v>228</v>
      </c>
      <c r="AJ23" s="496"/>
      <c r="AM23" s="56">
        <v>18</v>
      </c>
      <c r="AN23" s="57" t="s">
        <v>561</v>
      </c>
      <c r="AO23" s="58">
        <v>4.0000000000000002E-4</v>
      </c>
    </row>
    <row r="24" spans="2:42" ht="13.5" customHeight="1">
      <c r="B24" s="453"/>
      <c r="C24" s="454"/>
      <c r="D24" s="570"/>
      <c r="E24" s="571"/>
      <c r="F24" s="571"/>
      <c r="G24" s="571"/>
      <c r="H24" s="507"/>
      <c r="I24" s="507"/>
      <c r="J24" s="507"/>
      <c r="K24" s="507"/>
      <c r="L24" s="507"/>
      <c r="M24" s="495"/>
      <c r="N24" s="508"/>
      <c r="O24" s="508"/>
      <c r="P24" s="510"/>
      <c r="Q24" s="510"/>
      <c r="R24" s="511"/>
      <c r="S24" s="542"/>
      <c r="T24" s="543"/>
      <c r="U24" s="543"/>
      <c r="V24" s="544"/>
      <c r="W24" s="305"/>
      <c r="X24" s="306"/>
      <c r="Y24" s="306"/>
      <c r="Z24" s="460"/>
      <c r="AA24" s="466"/>
      <c r="AB24" s="306"/>
      <c r="AC24" s="467"/>
      <c r="AD24" s="497"/>
      <c r="AE24" s="498"/>
      <c r="AF24" s="498"/>
      <c r="AG24" s="498"/>
      <c r="AH24" s="499"/>
      <c r="AI24" s="495"/>
      <c r="AJ24" s="496"/>
      <c r="AM24" s="56">
        <v>19</v>
      </c>
      <c r="AN24" s="57" t="s">
        <v>562</v>
      </c>
      <c r="AO24" s="58">
        <v>3.6699999999999998E-4</v>
      </c>
    </row>
    <row r="25" spans="2:42" ht="13.5" customHeight="1">
      <c r="B25" s="453"/>
      <c r="C25" s="454"/>
      <c r="D25" s="568" t="s">
        <v>64</v>
      </c>
      <c r="E25" s="569"/>
      <c r="F25" s="569"/>
      <c r="G25" s="569"/>
      <c r="H25" s="507"/>
      <c r="I25" s="507"/>
      <c r="J25" s="507"/>
      <c r="K25" s="507"/>
      <c r="L25" s="507"/>
      <c r="M25" s="495" t="s">
        <v>344</v>
      </c>
      <c r="N25" s="508"/>
      <c r="O25" s="508"/>
      <c r="P25" s="584">
        <f>'（別紙１）原油換算シート【計画用】'!P25</f>
        <v>45</v>
      </c>
      <c r="Q25" s="584"/>
      <c r="R25" s="585"/>
      <c r="S25" s="542" t="s">
        <v>362</v>
      </c>
      <c r="T25" s="543"/>
      <c r="U25" s="543"/>
      <c r="V25" s="544"/>
      <c r="W25" s="305"/>
      <c r="X25" s="306"/>
      <c r="Y25" s="306"/>
      <c r="Z25" s="460"/>
      <c r="AA25" s="466"/>
      <c r="AB25" s="306"/>
      <c r="AC25" s="467"/>
      <c r="AD25" s="497" t="str">
        <f>IF(H25="","",H25*P25*W$15)</f>
        <v/>
      </c>
      <c r="AE25" s="498"/>
      <c r="AF25" s="498"/>
      <c r="AG25" s="498"/>
      <c r="AH25" s="499"/>
      <c r="AI25" s="495" t="s">
        <v>228</v>
      </c>
      <c r="AJ25" s="496"/>
      <c r="AM25" s="56">
        <v>20</v>
      </c>
      <c r="AN25" s="57" t="s">
        <v>563</v>
      </c>
      <c r="AO25" s="58">
        <v>3.6200000000000002E-4</v>
      </c>
    </row>
    <row r="26" spans="2:42" ht="13.5" customHeight="1">
      <c r="B26" s="453"/>
      <c r="C26" s="454"/>
      <c r="D26" s="568"/>
      <c r="E26" s="569"/>
      <c r="F26" s="569"/>
      <c r="G26" s="569"/>
      <c r="H26" s="507"/>
      <c r="I26" s="507"/>
      <c r="J26" s="507"/>
      <c r="K26" s="507"/>
      <c r="L26" s="507"/>
      <c r="M26" s="495"/>
      <c r="N26" s="508"/>
      <c r="O26" s="508"/>
      <c r="P26" s="510"/>
      <c r="Q26" s="510"/>
      <c r="R26" s="511"/>
      <c r="S26" s="542"/>
      <c r="T26" s="543"/>
      <c r="U26" s="543"/>
      <c r="V26" s="544"/>
      <c r="W26" s="305"/>
      <c r="X26" s="306"/>
      <c r="Y26" s="306"/>
      <c r="Z26" s="460"/>
      <c r="AA26" s="466"/>
      <c r="AB26" s="306"/>
      <c r="AC26" s="467"/>
      <c r="AD26" s="497"/>
      <c r="AE26" s="498"/>
      <c r="AF26" s="498"/>
      <c r="AG26" s="498"/>
      <c r="AH26" s="499"/>
      <c r="AI26" s="495"/>
      <c r="AJ26" s="496"/>
      <c r="AM26" s="56">
        <v>21</v>
      </c>
      <c r="AN26" s="57" t="s">
        <v>564</v>
      </c>
      <c r="AO26" s="58">
        <v>0</v>
      </c>
    </row>
    <row r="27" spans="2:42" ht="18.75" customHeight="1">
      <c r="B27" s="453"/>
      <c r="C27" s="454"/>
      <c r="D27" s="470" t="s">
        <v>503</v>
      </c>
      <c r="E27" s="471"/>
      <c r="F27" s="968" t="s">
        <v>504</v>
      </c>
      <c r="G27" s="969"/>
      <c r="H27" s="478"/>
      <c r="I27" s="479"/>
      <c r="J27" s="479"/>
      <c r="K27" s="479"/>
      <c r="L27" s="480"/>
      <c r="M27" s="50" t="s">
        <v>363</v>
      </c>
      <c r="N27" s="51"/>
      <c r="O27" s="52"/>
      <c r="P27" s="436">
        <f>'（別紙１）原油換算シート【計画用】'!P27</f>
        <v>8.64</v>
      </c>
      <c r="Q27" s="437"/>
      <c r="R27" s="438"/>
      <c r="S27" s="481" t="s">
        <v>505</v>
      </c>
      <c r="T27" s="482"/>
      <c r="U27" s="482"/>
      <c r="V27" s="483"/>
      <c r="W27" s="305"/>
      <c r="X27" s="306"/>
      <c r="Y27" s="306"/>
      <c r="Z27" s="460"/>
      <c r="AA27" s="466"/>
      <c r="AB27" s="306"/>
      <c r="AC27" s="467"/>
      <c r="AD27" s="497" t="str">
        <f>IF(H27="","",H27*P27*W$15)</f>
        <v/>
      </c>
      <c r="AE27" s="498"/>
      <c r="AF27" s="498"/>
      <c r="AG27" s="498"/>
      <c r="AH27" s="499"/>
      <c r="AI27" s="495" t="s">
        <v>228</v>
      </c>
      <c r="AJ27" s="496"/>
      <c r="AM27" s="56">
        <v>22</v>
      </c>
      <c r="AN27" s="57" t="s">
        <v>565</v>
      </c>
      <c r="AO27" s="58">
        <v>4.1800000000000002E-4</v>
      </c>
    </row>
    <row r="28" spans="2:42" ht="11.25" customHeight="1">
      <c r="B28" s="453"/>
      <c r="C28" s="454"/>
      <c r="D28" s="472"/>
      <c r="E28" s="473"/>
      <c r="F28" s="484">
        <f>'（別紙１）原油換算シート【2年目報告用】'!F28</f>
        <v>618</v>
      </c>
      <c r="G28" s="485"/>
      <c r="H28" s="594" t="str">
        <f>VLOOKUP(F28,AM:AO,2,FALSE)</f>
        <v>北海道電力(株)　メニューC(残差)</v>
      </c>
      <c r="I28" s="595"/>
      <c r="J28" s="595"/>
      <c r="K28" s="595"/>
      <c r="L28" s="595"/>
      <c r="M28" s="595"/>
      <c r="N28" s="595"/>
      <c r="O28" s="595"/>
      <c r="P28" s="595"/>
      <c r="Q28" s="595"/>
      <c r="R28" s="595"/>
      <c r="S28" s="596">
        <f>VLOOKUP(F28,AM:AO,3,FALSE)*1000</f>
        <v>0.54100000000000004</v>
      </c>
      <c r="T28" s="596"/>
      <c r="U28" s="596"/>
      <c r="V28" s="597"/>
      <c r="W28" s="305"/>
      <c r="X28" s="306"/>
      <c r="Y28" s="306"/>
      <c r="Z28" s="460"/>
      <c r="AA28" s="466"/>
      <c r="AB28" s="306"/>
      <c r="AC28" s="467"/>
      <c r="AD28" s="497"/>
      <c r="AE28" s="498"/>
      <c r="AF28" s="498"/>
      <c r="AG28" s="498"/>
      <c r="AH28" s="499"/>
      <c r="AI28" s="495"/>
      <c r="AJ28" s="496"/>
      <c r="AM28" s="56">
        <v>23</v>
      </c>
      <c r="AN28" s="57" t="s">
        <v>566</v>
      </c>
      <c r="AO28" s="58">
        <v>4.28E-4</v>
      </c>
      <c r="AP28" s="60"/>
    </row>
    <row r="29" spans="2:42" ht="18.75" customHeight="1">
      <c r="B29" s="453"/>
      <c r="C29" s="454"/>
      <c r="D29" s="472"/>
      <c r="E29" s="473"/>
      <c r="F29" s="968" t="s">
        <v>504</v>
      </c>
      <c r="G29" s="969"/>
      <c r="H29" s="478"/>
      <c r="I29" s="479"/>
      <c r="J29" s="479"/>
      <c r="K29" s="479"/>
      <c r="L29" s="480"/>
      <c r="M29" s="50" t="s">
        <v>363</v>
      </c>
      <c r="N29" s="51"/>
      <c r="O29" s="52"/>
      <c r="P29" s="436">
        <f>'（別紙１）原油換算シート【計画用】'!P29</f>
        <v>8.64</v>
      </c>
      <c r="Q29" s="437"/>
      <c r="R29" s="438"/>
      <c r="S29" s="481" t="s">
        <v>505</v>
      </c>
      <c r="T29" s="482"/>
      <c r="U29" s="482"/>
      <c r="V29" s="483"/>
      <c r="W29" s="305"/>
      <c r="X29" s="306"/>
      <c r="Y29" s="306"/>
      <c r="Z29" s="460"/>
      <c r="AA29" s="466"/>
      <c r="AB29" s="306"/>
      <c r="AC29" s="467"/>
      <c r="AD29" s="497" t="str">
        <f>IF(H29="","",H29*P29*W$15)</f>
        <v/>
      </c>
      <c r="AE29" s="498"/>
      <c r="AF29" s="498"/>
      <c r="AG29" s="498"/>
      <c r="AH29" s="499"/>
      <c r="AI29" s="495" t="s">
        <v>228</v>
      </c>
      <c r="AJ29" s="496"/>
      <c r="AM29" s="56">
        <v>24</v>
      </c>
      <c r="AN29" s="57" t="s">
        <v>567</v>
      </c>
      <c r="AO29" s="58">
        <v>0</v>
      </c>
    </row>
    <row r="30" spans="2:42" ht="11.25" customHeight="1">
      <c r="B30" s="453"/>
      <c r="C30" s="454"/>
      <c r="D30" s="472"/>
      <c r="E30" s="473"/>
      <c r="F30" s="484">
        <f>'（別紙１）原油換算シート【2年目報告用】'!F30</f>
        <v>128</v>
      </c>
      <c r="G30" s="485"/>
      <c r="H30" s="594" t="str">
        <f>VLOOKUP(F30,AM:AO,2,FALSE)</f>
        <v>北海道瓦斯(株)　メニューB(残差)</v>
      </c>
      <c r="I30" s="595"/>
      <c r="J30" s="595"/>
      <c r="K30" s="595"/>
      <c r="L30" s="595"/>
      <c r="M30" s="595"/>
      <c r="N30" s="595"/>
      <c r="O30" s="595"/>
      <c r="P30" s="595"/>
      <c r="Q30" s="595"/>
      <c r="R30" s="595"/>
      <c r="S30" s="596">
        <f>VLOOKUP(F30,AM:AO,3,FALSE)*1000</f>
        <v>0.47399999999999998</v>
      </c>
      <c r="T30" s="596"/>
      <c r="U30" s="596"/>
      <c r="V30" s="597"/>
      <c r="W30" s="305"/>
      <c r="X30" s="306"/>
      <c r="Y30" s="306"/>
      <c r="Z30" s="460"/>
      <c r="AA30" s="466"/>
      <c r="AB30" s="306"/>
      <c r="AC30" s="467"/>
      <c r="AD30" s="497"/>
      <c r="AE30" s="498"/>
      <c r="AF30" s="498"/>
      <c r="AG30" s="498"/>
      <c r="AH30" s="499"/>
      <c r="AI30" s="495"/>
      <c r="AJ30" s="496"/>
      <c r="AM30" s="56">
        <v>25</v>
      </c>
      <c r="AN30" s="57" t="s">
        <v>568</v>
      </c>
      <c r="AO30" s="58">
        <v>2.0000000000000001E-4</v>
      </c>
    </row>
    <row r="31" spans="2:42" ht="18.75" customHeight="1">
      <c r="B31" s="453"/>
      <c r="C31" s="454"/>
      <c r="D31" s="472"/>
      <c r="E31" s="473"/>
      <c r="F31" s="1403" t="s">
        <v>504</v>
      </c>
      <c r="G31" s="1404"/>
      <c r="H31" s="478"/>
      <c r="I31" s="479"/>
      <c r="J31" s="479"/>
      <c r="K31" s="479"/>
      <c r="L31" s="480"/>
      <c r="M31" s="50" t="s">
        <v>363</v>
      </c>
      <c r="N31" s="51"/>
      <c r="O31" s="52"/>
      <c r="P31" s="436">
        <f>'（別紙１）原油換算シート【計画用】'!P31</f>
        <v>8.64</v>
      </c>
      <c r="Q31" s="437"/>
      <c r="R31" s="438"/>
      <c r="S31" s="481" t="s">
        <v>505</v>
      </c>
      <c r="T31" s="482"/>
      <c r="U31" s="482"/>
      <c r="V31" s="483"/>
      <c r="W31" s="305"/>
      <c r="X31" s="306"/>
      <c r="Y31" s="306"/>
      <c r="Z31" s="460"/>
      <c r="AA31" s="466"/>
      <c r="AB31" s="306"/>
      <c r="AC31" s="467"/>
      <c r="AD31" s="497" t="str">
        <f>IF(H31="","",H31*P31*W$15)</f>
        <v/>
      </c>
      <c r="AE31" s="498"/>
      <c r="AF31" s="498"/>
      <c r="AG31" s="498"/>
      <c r="AH31" s="499"/>
      <c r="AI31" s="495" t="s">
        <v>228</v>
      </c>
      <c r="AJ31" s="496"/>
      <c r="AM31" s="56">
        <v>26</v>
      </c>
      <c r="AN31" s="57" t="s">
        <v>569</v>
      </c>
      <c r="AO31" s="58">
        <v>4.7600000000000002E-4</v>
      </c>
    </row>
    <row r="32" spans="2:42" ht="11.25" customHeight="1">
      <c r="B32" s="453"/>
      <c r="C32" s="454"/>
      <c r="D32" s="474"/>
      <c r="E32" s="475"/>
      <c r="F32" s="484">
        <f>'（別紙１）原油換算シート【2年目報告用】'!F32</f>
        <v>1241</v>
      </c>
      <c r="G32" s="485"/>
      <c r="H32" s="594" t="str">
        <f>VLOOKUP(F32,AM:AO,2,FALSE)</f>
        <v>北海道電力ネットワーク(株)　</v>
      </c>
      <c r="I32" s="595"/>
      <c r="J32" s="595"/>
      <c r="K32" s="595"/>
      <c r="L32" s="595"/>
      <c r="M32" s="595"/>
      <c r="N32" s="595"/>
      <c r="O32" s="595"/>
      <c r="P32" s="595"/>
      <c r="Q32" s="595"/>
      <c r="R32" s="595"/>
      <c r="S32" s="596">
        <f>VLOOKUP(F32,AM:AO,3,FALSE)*1000</f>
        <v>0.438</v>
      </c>
      <c r="T32" s="596"/>
      <c r="U32" s="596"/>
      <c r="V32" s="597"/>
      <c r="W32" s="305"/>
      <c r="X32" s="306"/>
      <c r="Y32" s="306"/>
      <c r="Z32" s="460"/>
      <c r="AA32" s="466"/>
      <c r="AB32" s="306"/>
      <c r="AC32" s="467"/>
      <c r="AD32" s="603"/>
      <c r="AE32" s="604"/>
      <c r="AF32" s="604"/>
      <c r="AG32" s="604"/>
      <c r="AH32" s="605"/>
      <c r="AI32" s="495"/>
      <c r="AJ32" s="496"/>
      <c r="AM32" s="56">
        <v>27</v>
      </c>
      <c r="AN32" s="57" t="s">
        <v>570</v>
      </c>
      <c r="AO32" s="58">
        <v>5.1599999999999997E-4</v>
      </c>
    </row>
    <row r="33" spans="2:63" s="48" customFormat="1" ht="14.25" customHeight="1">
      <c r="B33" s="453"/>
      <c r="C33" s="454"/>
      <c r="D33" s="606" t="s">
        <v>506</v>
      </c>
      <c r="E33" s="607"/>
      <c r="F33" s="607"/>
      <c r="G33" s="608"/>
      <c r="H33" s="478"/>
      <c r="I33" s="479"/>
      <c r="J33" s="479"/>
      <c r="K33" s="479"/>
      <c r="L33" s="480"/>
      <c r="M33" s="558" t="s">
        <v>363</v>
      </c>
      <c r="N33" s="559"/>
      <c r="O33" s="560"/>
      <c r="P33" s="561">
        <f>'（別紙１）原油換算シート【計画用】'!P33</f>
        <v>3.6</v>
      </c>
      <c r="Q33" s="561"/>
      <c r="R33" s="562"/>
      <c r="S33" s="448" t="s">
        <v>505</v>
      </c>
      <c r="T33" s="449"/>
      <c r="U33" s="449"/>
      <c r="V33" s="450"/>
      <c r="W33" s="305"/>
      <c r="X33" s="306"/>
      <c r="Y33" s="306"/>
      <c r="Z33" s="460"/>
      <c r="AA33" s="466"/>
      <c r="AB33" s="306"/>
      <c r="AC33" s="467"/>
      <c r="AD33" s="497" t="str">
        <f>IF(H33="","",H33*P33*W$15)</f>
        <v/>
      </c>
      <c r="AE33" s="498"/>
      <c r="AF33" s="498"/>
      <c r="AG33" s="498"/>
      <c r="AH33" s="499"/>
      <c r="AI33" s="495" t="s">
        <v>228</v>
      </c>
      <c r="AJ33" s="496"/>
      <c r="AM33" s="56">
        <v>28</v>
      </c>
      <c r="AN33" s="57" t="s">
        <v>571</v>
      </c>
      <c r="AO33" s="58">
        <v>0</v>
      </c>
      <c r="AP33" s="76"/>
      <c r="AQ33" s="76"/>
      <c r="AR33" s="76"/>
    </row>
    <row r="34" spans="2:63" s="48" customFormat="1">
      <c r="B34" s="453"/>
      <c r="C34" s="454"/>
      <c r="D34" s="609"/>
      <c r="E34" s="610"/>
      <c r="F34" s="610"/>
      <c r="G34" s="611"/>
      <c r="H34" s="486"/>
      <c r="I34" s="487"/>
      <c r="J34" s="487"/>
      <c r="K34" s="487"/>
      <c r="L34" s="488"/>
      <c r="M34" s="558"/>
      <c r="N34" s="559"/>
      <c r="O34" s="560"/>
      <c r="P34" s="561"/>
      <c r="Q34" s="561"/>
      <c r="R34" s="562"/>
      <c r="S34" s="448"/>
      <c r="T34" s="449"/>
      <c r="U34" s="449"/>
      <c r="V34" s="450"/>
      <c r="W34" s="305"/>
      <c r="X34" s="306"/>
      <c r="Y34" s="306"/>
      <c r="Z34" s="460"/>
      <c r="AA34" s="466"/>
      <c r="AB34" s="306"/>
      <c r="AC34" s="467"/>
      <c r="AD34" s="497"/>
      <c r="AE34" s="498"/>
      <c r="AF34" s="498"/>
      <c r="AG34" s="498"/>
      <c r="AH34" s="499"/>
      <c r="AI34" s="495"/>
      <c r="AJ34" s="496"/>
      <c r="AM34" s="56">
        <v>29</v>
      </c>
      <c r="AN34" s="57" t="s">
        <v>572</v>
      </c>
      <c r="AO34" s="58">
        <v>4.3100000000000001E-4</v>
      </c>
      <c r="AP34" s="76"/>
      <c r="AQ34" s="76"/>
      <c r="AR34" s="76"/>
    </row>
    <row r="35" spans="2:63" s="48" customFormat="1" ht="23.25" customHeight="1">
      <c r="B35" s="453"/>
      <c r="C35" s="454"/>
      <c r="D35" s="598" t="s">
        <v>403</v>
      </c>
      <c r="E35" s="599"/>
      <c r="F35" s="599"/>
      <c r="G35" s="600"/>
      <c r="H35" s="478"/>
      <c r="I35" s="479"/>
      <c r="J35" s="479"/>
      <c r="K35" s="479"/>
      <c r="L35" s="480"/>
      <c r="M35" s="535" t="s">
        <v>365</v>
      </c>
      <c r="N35" s="536"/>
      <c r="O35" s="537"/>
      <c r="P35" s="436">
        <f>'（別紙１）原油換算シート【計画用】'!P35</f>
        <v>1.19</v>
      </c>
      <c r="Q35" s="437"/>
      <c r="R35" s="438"/>
      <c r="S35" s="439" t="s">
        <v>507</v>
      </c>
      <c r="T35" s="440"/>
      <c r="U35" s="440"/>
      <c r="V35" s="441"/>
      <c r="W35" s="305"/>
      <c r="X35" s="306"/>
      <c r="Y35" s="306"/>
      <c r="Z35" s="460"/>
      <c r="AA35" s="466"/>
      <c r="AB35" s="306"/>
      <c r="AC35" s="467"/>
      <c r="AD35" s="489" t="str">
        <f>IF(H35="","",H35*P35*W$15)</f>
        <v/>
      </c>
      <c r="AE35" s="490"/>
      <c r="AF35" s="490"/>
      <c r="AG35" s="490"/>
      <c r="AH35" s="491"/>
      <c r="AI35" s="495" t="s">
        <v>228</v>
      </c>
      <c r="AJ35" s="496"/>
      <c r="AM35" s="56">
        <v>30</v>
      </c>
      <c r="AN35" s="57" t="s">
        <v>573</v>
      </c>
      <c r="AO35" s="58">
        <v>5.0600000000000005E-4</v>
      </c>
      <c r="AP35" s="76"/>
      <c r="AQ35" s="76"/>
      <c r="AR35" s="76"/>
    </row>
    <row r="36" spans="2:63" s="48" customFormat="1" ht="14.25" thickBot="1">
      <c r="B36" s="455"/>
      <c r="C36" s="456"/>
      <c r="D36" s="578" t="str">
        <f>'（別紙１）原油換算シート【2年目報告用】'!D36</f>
        <v>（代替値）</v>
      </c>
      <c r="E36" s="579"/>
      <c r="F36" s="579"/>
      <c r="G36" s="580"/>
      <c r="H36" s="1405" t="str">
        <f>D36</f>
        <v>（代替値）</v>
      </c>
      <c r="I36" s="1406"/>
      <c r="J36" s="1406"/>
      <c r="K36" s="1406"/>
      <c r="L36" s="1406"/>
      <c r="M36" s="1406"/>
      <c r="N36" s="1406"/>
      <c r="O36" s="1406"/>
      <c r="P36" s="1406"/>
      <c r="Q36" s="1406"/>
      <c r="R36" s="1406"/>
      <c r="S36" s="442">
        <f>VLOOKUP(D36,AQ2:AS5,2,FALSE)</f>
        <v>5.3199999999999997E-2</v>
      </c>
      <c r="T36" s="442"/>
      <c r="U36" s="442"/>
      <c r="V36" s="443"/>
      <c r="W36" s="461"/>
      <c r="X36" s="462"/>
      <c r="Y36" s="462"/>
      <c r="Z36" s="463"/>
      <c r="AA36" s="468"/>
      <c r="AB36" s="462"/>
      <c r="AC36" s="469"/>
      <c r="AD36" s="492"/>
      <c r="AE36" s="493"/>
      <c r="AF36" s="493"/>
      <c r="AG36" s="493"/>
      <c r="AH36" s="494"/>
      <c r="AI36" s="495"/>
      <c r="AJ36" s="496"/>
      <c r="AM36" s="56">
        <v>31</v>
      </c>
      <c r="AN36" s="57" t="s">
        <v>574</v>
      </c>
      <c r="AO36" s="58">
        <v>0</v>
      </c>
      <c r="AP36" s="76"/>
      <c r="AQ36" s="76"/>
      <c r="AR36" s="76"/>
    </row>
    <row r="37" spans="2:63" ht="13.5" customHeight="1" thickBot="1">
      <c r="B37" s="531" t="s">
        <v>63</v>
      </c>
      <c r="C37" s="532"/>
      <c r="D37" s="545" t="s">
        <v>235</v>
      </c>
      <c r="E37" s="545"/>
      <c r="F37" s="545"/>
      <c r="G37" s="545"/>
      <c r="H37" s="546"/>
      <c r="I37" s="547"/>
      <c r="J37" s="547"/>
      <c r="K37" s="547"/>
      <c r="L37" s="547"/>
      <c r="M37" s="548" t="s">
        <v>228</v>
      </c>
      <c r="N37" s="549"/>
      <c r="O37" s="549"/>
      <c r="P37" s="550">
        <f>'（別紙１）原油換算シート【計画用】'!P37</f>
        <v>33.4</v>
      </c>
      <c r="Q37" s="550"/>
      <c r="R37" s="551"/>
      <c r="S37" s="552" t="s">
        <v>360</v>
      </c>
      <c r="T37" s="553"/>
      <c r="U37" s="553"/>
      <c r="V37" s="554"/>
      <c r="W37" s="457">
        <f>'（別紙１）原油換算シート【計画用】'!W37</f>
        <v>2.58E-2</v>
      </c>
      <c r="X37" s="458"/>
      <c r="Y37" s="458"/>
      <c r="Z37" s="458"/>
      <c r="AA37" s="514" t="s">
        <v>372</v>
      </c>
      <c r="AB37" s="515"/>
      <c r="AC37" s="515"/>
      <c r="AD37" s="489" t="str">
        <f>IF(H37="","",H37*P37*W$15)</f>
        <v/>
      </c>
      <c r="AE37" s="490"/>
      <c r="AF37" s="490"/>
      <c r="AG37" s="490"/>
      <c r="AH37" s="491"/>
      <c r="AI37" s="548" t="s">
        <v>228</v>
      </c>
      <c r="AJ37" s="557"/>
      <c r="AM37" s="56">
        <v>32</v>
      </c>
      <c r="AN37" s="57" t="s">
        <v>575</v>
      </c>
      <c r="AO37" s="58">
        <v>5.0299999999999997E-4</v>
      </c>
    </row>
    <row r="38" spans="2:63" ht="13.5" customHeight="1" thickBot="1">
      <c r="B38" s="533"/>
      <c r="C38" s="534"/>
      <c r="D38" s="538"/>
      <c r="E38" s="538"/>
      <c r="F38" s="538"/>
      <c r="G38" s="538"/>
      <c r="H38" s="506"/>
      <c r="I38" s="507"/>
      <c r="J38" s="507"/>
      <c r="K38" s="507"/>
      <c r="L38" s="507"/>
      <c r="M38" s="495"/>
      <c r="N38" s="508"/>
      <c r="O38" s="508"/>
      <c r="P38" s="510"/>
      <c r="Q38" s="510"/>
      <c r="R38" s="511"/>
      <c r="S38" s="555"/>
      <c r="T38" s="407"/>
      <c r="U38" s="407"/>
      <c r="V38" s="556"/>
      <c r="W38" s="305"/>
      <c r="X38" s="306"/>
      <c r="Y38" s="306"/>
      <c r="Z38" s="306"/>
      <c r="AA38" s="514"/>
      <c r="AB38" s="515"/>
      <c r="AC38" s="515"/>
      <c r="AD38" s="497"/>
      <c r="AE38" s="498"/>
      <c r="AF38" s="498"/>
      <c r="AG38" s="498"/>
      <c r="AH38" s="499"/>
      <c r="AI38" s="495"/>
      <c r="AJ38" s="496"/>
      <c r="AM38" s="56">
        <v>33</v>
      </c>
      <c r="AN38" s="57" t="s">
        <v>576</v>
      </c>
      <c r="AO38" s="58">
        <v>5.3399999999999997E-4</v>
      </c>
    </row>
    <row r="39" spans="2:63" ht="13.5" customHeight="1" thickBot="1">
      <c r="B39" s="533"/>
      <c r="C39" s="534"/>
      <c r="D39" s="538"/>
      <c r="E39" s="538"/>
      <c r="F39" s="538"/>
      <c r="G39" s="538"/>
      <c r="H39" s="506"/>
      <c r="I39" s="507"/>
      <c r="J39" s="507"/>
      <c r="K39" s="507"/>
      <c r="L39" s="507"/>
      <c r="M39" s="495"/>
      <c r="N39" s="508"/>
      <c r="O39" s="508"/>
      <c r="P39" s="510"/>
      <c r="Q39" s="510"/>
      <c r="R39" s="511"/>
      <c r="S39" s="555"/>
      <c r="T39" s="407"/>
      <c r="U39" s="407"/>
      <c r="V39" s="556"/>
      <c r="W39" s="305"/>
      <c r="X39" s="306"/>
      <c r="Y39" s="306"/>
      <c r="Z39" s="306"/>
      <c r="AA39" s="514"/>
      <c r="AB39" s="515"/>
      <c r="AC39" s="515"/>
      <c r="AD39" s="497"/>
      <c r="AE39" s="498"/>
      <c r="AF39" s="498"/>
      <c r="AG39" s="498"/>
      <c r="AH39" s="499"/>
      <c r="AI39" s="495"/>
      <c r="AJ39" s="496"/>
      <c r="AM39" s="56">
        <v>34</v>
      </c>
      <c r="AN39" s="57" t="s">
        <v>577</v>
      </c>
      <c r="AO39" s="58">
        <v>0</v>
      </c>
    </row>
    <row r="40" spans="2:63" ht="13.5" customHeight="1" thickBot="1">
      <c r="B40" s="533"/>
      <c r="C40" s="534"/>
      <c r="D40" s="538" t="s">
        <v>61</v>
      </c>
      <c r="E40" s="538"/>
      <c r="F40" s="538"/>
      <c r="G40" s="538"/>
      <c r="H40" s="506"/>
      <c r="I40" s="507"/>
      <c r="J40" s="507"/>
      <c r="K40" s="507"/>
      <c r="L40" s="507"/>
      <c r="M40" s="495" t="s">
        <v>228</v>
      </c>
      <c r="N40" s="508"/>
      <c r="O40" s="508"/>
      <c r="P40" s="510">
        <f>'（別紙１）原油換算シート【計画用】'!P40</f>
        <v>38</v>
      </c>
      <c r="Q40" s="510"/>
      <c r="R40" s="511"/>
      <c r="S40" s="525" t="s">
        <v>360</v>
      </c>
      <c r="T40" s="526"/>
      <c r="U40" s="526"/>
      <c r="V40" s="527"/>
      <c r="W40" s="305"/>
      <c r="X40" s="306"/>
      <c r="Y40" s="306"/>
      <c r="Z40" s="306"/>
      <c r="AA40" s="514"/>
      <c r="AB40" s="515"/>
      <c r="AC40" s="515"/>
      <c r="AD40" s="497" t="str">
        <f>IF(H40="","",H40*P40*W$15)</f>
        <v/>
      </c>
      <c r="AE40" s="498"/>
      <c r="AF40" s="498"/>
      <c r="AG40" s="498"/>
      <c r="AH40" s="499"/>
      <c r="AI40" s="495" t="s">
        <v>228</v>
      </c>
      <c r="AJ40" s="496"/>
      <c r="AM40" s="56">
        <v>35</v>
      </c>
      <c r="AN40" s="57" t="s">
        <v>578</v>
      </c>
      <c r="AO40" s="58">
        <v>4.1399999999999998E-4</v>
      </c>
    </row>
    <row r="41" spans="2:63" ht="13.5" customHeight="1" thickBot="1">
      <c r="B41" s="533"/>
      <c r="C41" s="534"/>
      <c r="D41" s="538"/>
      <c r="E41" s="538"/>
      <c r="F41" s="538"/>
      <c r="G41" s="538"/>
      <c r="H41" s="506"/>
      <c r="I41" s="507"/>
      <c r="J41" s="507"/>
      <c r="K41" s="507"/>
      <c r="L41" s="507"/>
      <c r="M41" s="495"/>
      <c r="N41" s="508"/>
      <c r="O41" s="508"/>
      <c r="P41" s="510"/>
      <c r="Q41" s="510"/>
      <c r="R41" s="511"/>
      <c r="S41" s="525"/>
      <c r="T41" s="526"/>
      <c r="U41" s="526"/>
      <c r="V41" s="527"/>
      <c r="W41" s="305"/>
      <c r="X41" s="306"/>
      <c r="Y41" s="306"/>
      <c r="Z41" s="306"/>
      <c r="AA41" s="514"/>
      <c r="AB41" s="515"/>
      <c r="AC41" s="515"/>
      <c r="AD41" s="497"/>
      <c r="AE41" s="498"/>
      <c r="AF41" s="498"/>
      <c r="AG41" s="498"/>
      <c r="AH41" s="499"/>
      <c r="AI41" s="495"/>
      <c r="AJ41" s="496"/>
      <c r="AM41" s="56">
        <v>36</v>
      </c>
      <c r="AN41" s="57" t="s">
        <v>579</v>
      </c>
      <c r="AO41" s="58">
        <v>4.4700000000000002E-4</v>
      </c>
    </row>
    <row r="42" spans="2:63" ht="13.5" customHeight="1" thickBot="1">
      <c r="B42" s="533"/>
      <c r="C42" s="534"/>
      <c r="D42" s="538" t="s">
        <v>62</v>
      </c>
      <c r="E42" s="538"/>
      <c r="F42" s="538"/>
      <c r="G42" s="538"/>
      <c r="H42" s="506"/>
      <c r="I42" s="507"/>
      <c r="J42" s="507"/>
      <c r="K42" s="507"/>
      <c r="L42" s="507"/>
      <c r="M42" s="495" t="s">
        <v>344</v>
      </c>
      <c r="N42" s="508"/>
      <c r="O42" s="508"/>
      <c r="P42" s="510">
        <f>'（別紙１）原油換算シート【計画用】'!P42</f>
        <v>38.4</v>
      </c>
      <c r="Q42" s="510"/>
      <c r="R42" s="511"/>
      <c r="S42" s="525" t="s">
        <v>362</v>
      </c>
      <c r="T42" s="526"/>
      <c r="U42" s="526"/>
      <c r="V42" s="527"/>
      <c r="W42" s="305"/>
      <c r="X42" s="306"/>
      <c r="Y42" s="306"/>
      <c r="Z42" s="306"/>
      <c r="AA42" s="514"/>
      <c r="AB42" s="515"/>
      <c r="AC42" s="515"/>
      <c r="AD42" s="497" t="str">
        <f>IF(H42="","",H42*P42*W$15)</f>
        <v/>
      </c>
      <c r="AE42" s="498"/>
      <c r="AF42" s="498"/>
      <c r="AG42" s="498"/>
      <c r="AH42" s="499"/>
      <c r="AI42" s="495" t="s">
        <v>228</v>
      </c>
      <c r="AJ42" s="496"/>
      <c r="AM42" s="56">
        <v>37</v>
      </c>
      <c r="AN42" s="57" t="s">
        <v>580</v>
      </c>
      <c r="AO42" s="58">
        <v>0</v>
      </c>
    </row>
    <row r="43" spans="2:63" ht="13.5" customHeight="1" thickBot="1">
      <c r="B43" s="533"/>
      <c r="C43" s="534"/>
      <c r="D43" s="538"/>
      <c r="E43" s="538"/>
      <c r="F43" s="538"/>
      <c r="G43" s="538"/>
      <c r="H43" s="506"/>
      <c r="I43" s="507"/>
      <c r="J43" s="507"/>
      <c r="K43" s="507"/>
      <c r="L43" s="507"/>
      <c r="M43" s="495"/>
      <c r="N43" s="508"/>
      <c r="O43" s="508"/>
      <c r="P43" s="510"/>
      <c r="Q43" s="510"/>
      <c r="R43" s="511"/>
      <c r="S43" s="525"/>
      <c r="T43" s="526"/>
      <c r="U43" s="526"/>
      <c r="V43" s="527"/>
      <c r="W43" s="305"/>
      <c r="X43" s="306"/>
      <c r="Y43" s="306"/>
      <c r="Z43" s="306"/>
      <c r="AA43" s="514"/>
      <c r="AB43" s="515"/>
      <c r="AC43" s="515"/>
      <c r="AD43" s="497"/>
      <c r="AE43" s="498"/>
      <c r="AF43" s="498"/>
      <c r="AG43" s="498"/>
      <c r="AH43" s="499"/>
      <c r="AI43" s="495"/>
      <c r="AJ43" s="496"/>
      <c r="AM43" s="56">
        <v>38</v>
      </c>
      <c r="AN43" s="57" t="s">
        <v>581</v>
      </c>
      <c r="AO43" s="58">
        <v>2.0000000000000001E-4</v>
      </c>
    </row>
    <row r="44" spans="2:63" ht="13.5" customHeight="1" thickBot="1">
      <c r="B44" s="533"/>
      <c r="C44" s="534"/>
      <c r="D44" s="504" t="s">
        <v>378</v>
      </c>
      <c r="E44" s="504"/>
      <c r="F44" s="504"/>
      <c r="G44" s="504"/>
      <c r="H44" s="506"/>
      <c r="I44" s="507"/>
      <c r="J44" s="507"/>
      <c r="K44" s="507"/>
      <c r="L44" s="507"/>
      <c r="M44" s="495" t="s">
        <v>229</v>
      </c>
      <c r="N44" s="508"/>
      <c r="O44" s="508"/>
      <c r="P44" s="510">
        <f>'（別紙１）原油換算シート【計画用】'!P44</f>
        <v>50.1</v>
      </c>
      <c r="Q44" s="510"/>
      <c r="R44" s="511"/>
      <c r="S44" s="525" t="s">
        <v>361</v>
      </c>
      <c r="T44" s="526"/>
      <c r="U44" s="526"/>
      <c r="V44" s="527"/>
      <c r="W44" s="305"/>
      <c r="X44" s="306"/>
      <c r="Y44" s="306"/>
      <c r="Z44" s="306"/>
      <c r="AA44" s="514"/>
      <c r="AB44" s="515"/>
      <c r="AC44" s="515"/>
      <c r="AD44" s="497" t="str">
        <f>IF(H44="","",H44*P44*W$15)</f>
        <v/>
      </c>
      <c r="AE44" s="498"/>
      <c r="AF44" s="498"/>
      <c r="AG44" s="498"/>
      <c r="AH44" s="499"/>
      <c r="AI44" s="495" t="s">
        <v>228</v>
      </c>
      <c r="AJ44" s="496"/>
      <c r="AM44" s="56">
        <v>39</v>
      </c>
      <c r="AN44" s="57" t="s">
        <v>582</v>
      </c>
      <c r="AO44" s="58">
        <v>0</v>
      </c>
    </row>
    <row r="45" spans="2:63" ht="13.5" customHeight="1" thickBot="1">
      <c r="B45" s="533"/>
      <c r="C45" s="534"/>
      <c r="D45" s="505"/>
      <c r="E45" s="505"/>
      <c r="F45" s="505"/>
      <c r="G45" s="505"/>
      <c r="H45" s="201"/>
      <c r="I45" s="202"/>
      <c r="J45" s="202"/>
      <c r="K45" s="202"/>
      <c r="L45" s="202"/>
      <c r="M45" s="509"/>
      <c r="N45" s="303"/>
      <c r="O45" s="303"/>
      <c r="P45" s="510"/>
      <c r="Q45" s="510"/>
      <c r="R45" s="511"/>
      <c r="S45" s="528"/>
      <c r="T45" s="529"/>
      <c r="U45" s="529"/>
      <c r="V45" s="530"/>
      <c r="W45" s="461"/>
      <c r="X45" s="462"/>
      <c r="Y45" s="462"/>
      <c r="Z45" s="462"/>
      <c r="AA45" s="514"/>
      <c r="AB45" s="515"/>
      <c r="AC45" s="515"/>
      <c r="AD45" s="497"/>
      <c r="AE45" s="498"/>
      <c r="AF45" s="498"/>
      <c r="AG45" s="498"/>
      <c r="AH45" s="499"/>
      <c r="AI45" s="509"/>
      <c r="AJ45" s="516"/>
      <c r="AM45" s="56">
        <v>40</v>
      </c>
      <c r="AN45" s="57" t="s">
        <v>583</v>
      </c>
      <c r="AO45" s="58">
        <v>0</v>
      </c>
    </row>
    <row r="46" spans="2:63" ht="13.5" customHeight="1">
      <c r="B46" s="521" t="s">
        <v>66</v>
      </c>
      <c r="C46" s="522"/>
      <c r="D46" s="522"/>
      <c r="E46" s="522"/>
      <c r="F46" s="522"/>
      <c r="G46" s="522"/>
      <c r="H46" s="522"/>
      <c r="I46" s="522"/>
      <c r="J46" s="522"/>
      <c r="K46" s="522"/>
      <c r="L46" s="522"/>
      <c r="M46" s="522"/>
      <c r="N46" s="522"/>
      <c r="O46" s="522"/>
      <c r="P46" s="522"/>
      <c r="Q46" s="522"/>
      <c r="R46" s="522"/>
      <c r="S46" s="522"/>
      <c r="T46" s="522"/>
      <c r="U46" s="522"/>
      <c r="V46" s="522"/>
      <c r="W46" s="522"/>
      <c r="X46" s="522"/>
      <c r="Y46" s="522"/>
      <c r="Z46" s="522"/>
      <c r="AA46" s="522"/>
      <c r="AB46" s="522"/>
      <c r="AC46" s="522"/>
      <c r="AD46" s="517" t="str">
        <f>IF(SUM(AD15:AH45)=0,"",SUM(AD15:AH45))</f>
        <v/>
      </c>
      <c r="AE46" s="518"/>
      <c r="AF46" s="518"/>
      <c r="AG46" s="518"/>
      <c r="AH46" s="518"/>
      <c r="AI46" s="500" t="s">
        <v>228</v>
      </c>
      <c r="AJ46" s="501"/>
      <c r="AM46" s="56">
        <v>41</v>
      </c>
      <c r="AN46" s="57" t="s">
        <v>584</v>
      </c>
      <c r="AO46" s="58">
        <v>2.4800000000000001E-4</v>
      </c>
    </row>
    <row r="47" spans="2:63" ht="13.5" customHeight="1" thickBot="1">
      <c r="B47" s="523"/>
      <c r="C47" s="524"/>
      <c r="D47" s="524"/>
      <c r="E47" s="524"/>
      <c r="F47" s="524"/>
      <c r="G47" s="524"/>
      <c r="H47" s="524"/>
      <c r="I47" s="524"/>
      <c r="J47" s="524"/>
      <c r="K47" s="524"/>
      <c r="L47" s="524"/>
      <c r="M47" s="524"/>
      <c r="N47" s="524"/>
      <c r="O47" s="524"/>
      <c r="P47" s="524"/>
      <c r="Q47" s="524"/>
      <c r="R47" s="524"/>
      <c r="S47" s="524"/>
      <c r="T47" s="524"/>
      <c r="U47" s="524"/>
      <c r="V47" s="524"/>
      <c r="W47" s="524"/>
      <c r="X47" s="524"/>
      <c r="Y47" s="524"/>
      <c r="Z47" s="524"/>
      <c r="AA47" s="524"/>
      <c r="AB47" s="524"/>
      <c r="AC47" s="524"/>
      <c r="AD47" s="519"/>
      <c r="AE47" s="520"/>
      <c r="AF47" s="520"/>
      <c r="AG47" s="520"/>
      <c r="AH47" s="520"/>
      <c r="AI47" s="502"/>
      <c r="AJ47" s="503"/>
      <c r="AM47" s="56">
        <v>42</v>
      </c>
      <c r="AN47" s="57" t="s">
        <v>585</v>
      </c>
      <c r="AO47" s="58">
        <v>0</v>
      </c>
    </row>
    <row r="48" spans="2:63" ht="13.5" customHeight="1">
      <c r="B48" s="11"/>
      <c r="C48" s="11"/>
      <c r="D48" s="11"/>
      <c r="E48" s="11"/>
      <c r="F48" s="11"/>
      <c r="G48" s="11"/>
      <c r="H48" s="11"/>
      <c r="I48" s="11"/>
      <c r="J48" s="11"/>
      <c r="K48" s="11"/>
      <c r="L48" s="11"/>
      <c r="M48" s="11"/>
      <c r="N48" s="11"/>
      <c r="O48" s="11"/>
      <c r="P48" s="11"/>
      <c r="Q48" s="11"/>
      <c r="R48" s="14"/>
      <c r="S48" s="14"/>
      <c r="T48" s="14"/>
      <c r="U48" s="14"/>
      <c r="V48" s="14"/>
      <c r="W48" s="14"/>
      <c r="X48" s="11"/>
      <c r="Y48" s="11"/>
      <c r="Z48" s="11"/>
      <c r="AA48" s="14"/>
      <c r="AB48" s="14"/>
      <c r="AC48" s="14"/>
      <c r="AD48" s="14"/>
      <c r="AE48" s="14"/>
      <c r="AF48" s="14"/>
      <c r="AG48" s="14"/>
      <c r="AH48" s="8"/>
      <c r="AI48" s="8"/>
      <c r="AJ48" s="8"/>
      <c r="AK48" s="11"/>
      <c r="AL48" s="11"/>
      <c r="AM48" s="56">
        <v>43</v>
      </c>
      <c r="AN48" s="57" t="s">
        <v>586</v>
      </c>
      <c r="AO48" s="58">
        <v>0</v>
      </c>
      <c r="AP48" s="75"/>
      <c r="AQ48" s="75"/>
      <c r="AR48" s="75"/>
      <c r="AS48" s="11"/>
      <c r="AT48" s="11"/>
      <c r="AU48" s="11"/>
      <c r="AV48" s="11"/>
      <c r="AW48" s="11"/>
      <c r="AX48" s="11"/>
      <c r="AY48" s="11"/>
      <c r="AZ48" s="11"/>
      <c r="BA48" s="11"/>
      <c r="BB48" s="11"/>
      <c r="BC48" s="11"/>
      <c r="BD48" s="11"/>
      <c r="BE48" s="11"/>
      <c r="BF48" s="11"/>
      <c r="BG48" s="11"/>
      <c r="BH48" s="11"/>
      <c r="BI48" s="11"/>
      <c r="BJ48" s="11"/>
      <c r="BK48" s="11"/>
    </row>
    <row r="49" spans="2:63" ht="13.5" customHeight="1">
      <c r="B49" s="11" t="s">
        <v>220</v>
      </c>
      <c r="C49" s="11">
        <v>1</v>
      </c>
      <c r="D49" s="313" t="s">
        <v>271</v>
      </c>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11"/>
      <c r="AL49" s="11"/>
      <c r="AM49" s="56">
        <v>44</v>
      </c>
      <c r="AN49" s="57" t="s">
        <v>587</v>
      </c>
      <c r="AO49" s="58">
        <v>0</v>
      </c>
      <c r="AP49" s="75"/>
      <c r="AQ49" s="75"/>
      <c r="AR49" s="75"/>
      <c r="AS49" s="11"/>
      <c r="AT49" s="11"/>
      <c r="AU49" s="11"/>
      <c r="AV49" s="11"/>
      <c r="AW49" s="11"/>
      <c r="AX49" s="11"/>
      <c r="AY49" s="11"/>
      <c r="AZ49" s="11"/>
      <c r="BA49" s="11"/>
      <c r="BB49" s="11"/>
      <c r="BC49" s="11"/>
      <c r="BD49" s="11"/>
      <c r="BE49" s="11"/>
      <c r="BF49" s="11"/>
      <c r="BG49" s="11"/>
      <c r="BH49" s="11"/>
      <c r="BI49" s="11"/>
      <c r="BJ49" s="11"/>
      <c r="BK49" s="11"/>
    </row>
    <row r="50" spans="2:63" ht="13.5" customHeight="1">
      <c r="B50" s="11"/>
      <c r="C50" s="11">
        <v>2</v>
      </c>
      <c r="D50" s="313" t="s">
        <v>221</v>
      </c>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11"/>
      <c r="AL50" s="11"/>
      <c r="AM50" s="56">
        <v>45</v>
      </c>
      <c r="AN50" s="57" t="s">
        <v>588</v>
      </c>
      <c r="AO50" s="58">
        <v>2.4800000000000001E-4</v>
      </c>
      <c r="AP50" s="75"/>
      <c r="AQ50" s="75"/>
      <c r="AR50" s="75"/>
      <c r="AS50" s="11"/>
      <c r="AT50" s="11"/>
      <c r="AU50" s="11"/>
      <c r="AV50" s="11"/>
      <c r="AW50" s="11"/>
      <c r="AX50" s="11"/>
      <c r="AY50" s="11"/>
      <c r="AZ50" s="11"/>
      <c r="BA50" s="11"/>
      <c r="BB50" s="11"/>
      <c r="BC50" s="11"/>
      <c r="BD50" s="11"/>
      <c r="BE50" s="11"/>
      <c r="BF50" s="11"/>
      <c r="BG50" s="11"/>
      <c r="BH50" s="11"/>
      <c r="BI50" s="11"/>
      <c r="BJ50" s="11"/>
      <c r="BK50" s="11"/>
    </row>
    <row r="51" spans="2:63" ht="13.5" customHeight="1">
      <c r="B51" s="11"/>
      <c r="C51" s="1">
        <v>3</v>
      </c>
      <c r="D51" s="587" t="s">
        <v>392</v>
      </c>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11"/>
      <c r="AL51" s="11"/>
      <c r="AM51" s="56">
        <v>46</v>
      </c>
      <c r="AN51" s="57" t="s">
        <v>589</v>
      </c>
      <c r="AO51" s="58">
        <v>1.6100000000000001E-4</v>
      </c>
      <c r="AP51" s="75"/>
      <c r="AQ51" s="75"/>
      <c r="AR51" s="75"/>
      <c r="AS51" s="11"/>
      <c r="AT51" s="11"/>
      <c r="AU51" s="11"/>
      <c r="AV51" s="11"/>
      <c r="AW51" s="11"/>
      <c r="AX51" s="11"/>
      <c r="AY51" s="11"/>
      <c r="AZ51" s="11"/>
      <c r="BA51" s="11"/>
      <c r="BB51" s="11"/>
      <c r="BC51" s="11"/>
      <c r="BD51" s="11"/>
      <c r="BE51" s="11"/>
      <c r="BF51" s="11"/>
      <c r="BG51" s="11"/>
      <c r="BH51" s="11"/>
      <c r="BI51" s="11"/>
      <c r="BJ51" s="11"/>
      <c r="BK51" s="11"/>
    </row>
    <row r="52" spans="2:63" ht="13.5" customHeight="1">
      <c r="B52" s="11"/>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11"/>
      <c r="AL52" s="11"/>
      <c r="AM52" s="56">
        <v>47</v>
      </c>
      <c r="AN52" s="57" t="s">
        <v>590</v>
      </c>
      <c r="AO52" s="58">
        <v>3.8900000000000002E-4</v>
      </c>
      <c r="AP52" s="75"/>
      <c r="AQ52" s="75"/>
      <c r="AR52" s="75"/>
      <c r="AS52" s="11"/>
      <c r="AT52" s="11"/>
      <c r="AU52" s="11"/>
      <c r="AV52" s="11"/>
      <c r="AW52" s="11"/>
      <c r="AX52" s="11"/>
      <c r="AY52" s="11"/>
      <c r="AZ52" s="11"/>
      <c r="BA52" s="11"/>
      <c r="BB52" s="11"/>
      <c r="BC52" s="11"/>
      <c r="BD52" s="11"/>
      <c r="BE52" s="11"/>
      <c r="BF52" s="11"/>
      <c r="BG52" s="11"/>
      <c r="BH52" s="11"/>
      <c r="BI52" s="11"/>
      <c r="BJ52" s="11"/>
      <c r="BK52" s="11"/>
    </row>
    <row r="53" spans="2:63" ht="13.5" customHeight="1">
      <c r="B53" s="11"/>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11"/>
      <c r="AL53" s="11"/>
      <c r="AM53" s="56">
        <v>48</v>
      </c>
      <c r="AN53" s="57" t="s">
        <v>591</v>
      </c>
      <c r="AO53" s="58">
        <v>3.9500000000000001E-4</v>
      </c>
      <c r="AP53" s="75"/>
      <c r="AQ53" s="75"/>
      <c r="AR53" s="75"/>
      <c r="AS53" s="11"/>
      <c r="AT53" s="11"/>
      <c r="AU53" s="11"/>
      <c r="AV53" s="11"/>
      <c r="AW53" s="11"/>
      <c r="AX53" s="11"/>
      <c r="AY53" s="11"/>
      <c r="AZ53" s="11"/>
      <c r="BA53" s="11"/>
      <c r="BB53" s="11"/>
      <c r="BC53" s="11"/>
      <c r="BD53" s="11"/>
      <c r="BE53" s="11"/>
      <c r="BF53" s="11"/>
      <c r="BG53" s="11"/>
      <c r="BH53" s="11"/>
      <c r="BI53" s="11"/>
      <c r="BJ53" s="11"/>
      <c r="BK53" s="11"/>
    </row>
    <row r="54" spans="2:63" ht="13.5" customHeight="1">
      <c r="B54" s="11"/>
      <c r="H54" s="586" t="s">
        <v>393</v>
      </c>
      <c r="I54" s="586"/>
      <c r="J54" s="586"/>
      <c r="K54" s="586"/>
      <c r="L54" s="586"/>
      <c r="M54" s="586"/>
      <c r="N54" s="586"/>
      <c r="O54" s="586"/>
      <c r="P54" s="586"/>
      <c r="Q54" s="586" t="s">
        <v>397</v>
      </c>
      <c r="R54" s="586"/>
      <c r="S54" s="586"/>
      <c r="T54" s="586"/>
      <c r="U54" s="586"/>
      <c r="V54" s="586"/>
      <c r="W54" s="586"/>
      <c r="X54" s="586"/>
      <c r="Y54" s="586"/>
      <c r="Z54" s="586"/>
      <c r="AA54" s="586"/>
      <c r="AB54" s="586"/>
      <c r="AC54" s="586"/>
      <c r="AD54" s="586"/>
      <c r="AK54" s="11"/>
      <c r="AL54" s="11"/>
      <c r="AM54" s="56">
        <v>49</v>
      </c>
      <c r="AN54" s="57" t="s">
        <v>592</v>
      </c>
      <c r="AO54" s="58">
        <v>5.0000000000000001E-4</v>
      </c>
      <c r="AR54" s="75"/>
      <c r="AS54" s="11"/>
      <c r="AT54" s="11"/>
      <c r="AU54" s="11"/>
      <c r="AV54" s="11"/>
      <c r="AW54" s="11"/>
      <c r="AX54" s="11"/>
      <c r="AY54" s="11"/>
      <c r="AZ54" s="11"/>
      <c r="BA54" s="11"/>
      <c r="BB54" s="11"/>
      <c r="BC54" s="11"/>
      <c r="BD54" s="11"/>
      <c r="BE54" s="11"/>
      <c r="BF54" s="11"/>
      <c r="BG54" s="11"/>
      <c r="BH54" s="11"/>
      <c r="BI54" s="11"/>
      <c r="BJ54" s="11"/>
      <c r="BK54" s="11"/>
    </row>
    <row r="55" spans="2:63" ht="13.5" customHeight="1">
      <c r="B55" s="11"/>
      <c r="H55" s="586" t="s">
        <v>394</v>
      </c>
      <c r="I55" s="586"/>
      <c r="J55" s="586"/>
      <c r="K55" s="586"/>
      <c r="L55" s="586"/>
      <c r="M55" s="586"/>
      <c r="N55" s="586"/>
      <c r="O55" s="586"/>
      <c r="P55" s="586"/>
      <c r="Q55" s="586" t="s">
        <v>398</v>
      </c>
      <c r="R55" s="586"/>
      <c r="S55" s="586"/>
      <c r="T55" s="586"/>
      <c r="U55" s="586"/>
      <c r="V55" s="586"/>
      <c r="W55" s="586"/>
      <c r="X55" s="586"/>
      <c r="Y55" s="586"/>
      <c r="Z55" s="586"/>
      <c r="AA55" s="586"/>
      <c r="AB55" s="586"/>
      <c r="AC55" s="586"/>
      <c r="AD55" s="586"/>
      <c r="AK55" s="11"/>
      <c r="AL55" s="11"/>
      <c r="AM55" s="56">
        <v>50</v>
      </c>
      <c r="AN55" s="57" t="s">
        <v>593</v>
      </c>
      <c r="AO55" s="58">
        <v>0</v>
      </c>
      <c r="AR55" s="75"/>
      <c r="AS55" s="11"/>
      <c r="AT55" s="11"/>
      <c r="AU55" s="11"/>
      <c r="AV55" s="11"/>
      <c r="AW55" s="11"/>
      <c r="AX55" s="11"/>
      <c r="AY55" s="11"/>
      <c r="AZ55" s="11"/>
      <c r="BA55" s="11"/>
      <c r="BB55" s="11"/>
      <c r="BC55" s="11"/>
      <c r="BD55" s="11"/>
      <c r="BE55" s="11"/>
      <c r="BF55" s="11"/>
      <c r="BG55" s="11"/>
      <c r="BH55" s="11"/>
      <c r="BI55" s="11"/>
      <c r="BJ55" s="11"/>
      <c r="BK55" s="11"/>
    </row>
    <row r="56" spans="2:63" ht="13.5" customHeight="1">
      <c r="B56" s="11"/>
      <c r="H56" s="586" t="s">
        <v>395</v>
      </c>
      <c r="I56" s="586"/>
      <c r="J56" s="586"/>
      <c r="K56" s="586"/>
      <c r="L56" s="586"/>
      <c r="M56" s="586"/>
      <c r="N56" s="586"/>
      <c r="O56" s="586"/>
      <c r="P56" s="586"/>
      <c r="Q56" s="586" t="s">
        <v>399</v>
      </c>
      <c r="R56" s="586"/>
      <c r="S56" s="586"/>
      <c r="T56" s="586"/>
      <c r="U56" s="586"/>
      <c r="V56" s="586"/>
      <c r="W56" s="586"/>
      <c r="X56" s="586"/>
      <c r="Y56" s="586"/>
      <c r="Z56" s="586"/>
      <c r="AA56" s="586"/>
      <c r="AB56" s="586"/>
      <c r="AC56" s="586"/>
      <c r="AD56" s="586"/>
      <c r="AK56" s="11"/>
      <c r="AL56" s="11"/>
      <c r="AM56" s="56">
        <v>51</v>
      </c>
      <c r="AN56" s="57" t="s">
        <v>594</v>
      </c>
      <c r="AO56" s="58">
        <v>4.2299999999999998E-4</v>
      </c>
      <c r="AR56" s="75"/>
      <c r="AS56" s="11"/>
      <c r="AT56" s="11"/>
      <c r="AU56" s="11"/>
      <c r="AV56" s="11"/>
      <c r="AW56" s="11"/>
      <c r="AX56" s="11"/>
      <c r="AY56" s="11"/>
      <c r="AZ56" s="11"/>
      <c r="BA56" s="11"/>
      <c r="BB56" s="11"/>
      <c r="BC56" s="11"/>
      <c r="BD56" s="11"/>
      <c r="BE56" s="11"/>
      <c r="BF56" s="11"/>
      <c r="BG56" s="11"/>
      <c r="BH56" s="11"/>
      <c r="BI56" s="11"/>
      <c r="BJ56" s="11"/>
      <c r="BK56" s="11"/>
    </row>
    <row r="57" spans="2:63" ht="13.5" customHeight="1">
      <c r="B57" s="11"/>
      <c r="H57" s="586" t="s">
        <v>396</v>
      </c>
      <c r="I57" s="586"/>
      <c r="J57" s="586"/>
      <c r="K57" s="586"/>
      <c r="L57" s="586"/>
      <c r="M57" s="586"/>
      <c r="N57" s="586"/>
      <c r="O57" s="586"/>
      <c r="P57" s="586"/>
      <c r="Q57" s="586" t="s">
        <v>400</v>
      </c>
      <c r="R57" s="586"/>
      <c r="S57" s="586"/>
      <c r="T57" s="586"/>
      <c r="U57" s="586"/>
      <c r="V57" s="586"/>
      <c r="W57" s="586"/>
      <c r="X57" s="586"/>
      <c r="Y57" s="586"/>
      <c r="Z57" s="586"/>
      <c r="AA57" s="586"/>
      <c r="AB57" s="586"/>
      <c r="AC57" s="586"/>
      <c r="AD57" s="586"/>
      <c r="AK57" s="11"/>
      <c r="AL57" s="11"/>
      <c r="AM57" s="56">
        <v>52</v>
      </c>
      <c r="AN57" s="57" t="s">
        <v>595</v>
      </c>
      <c r="AO57" s="58">
        <v>4.0299999999999998E-4</v>
      </c>
      <c r="AR57" s="75"/>
      <c r="AS57" s="11"/>
      <c r="AT57" s="11"/>
      <c r="AU57" s="11"/>
      <c r="AV57" s="11"/>
      <c r="AW57" s="11"/>
      <c r="AX57" s="11"/>
      <c r="AY57" s="11"/>
      <c r="AZ57" s="11"/>
      <c r="BA57" s="11"/>
      <c r="BB57" s="11"/>
      <c r="BC57" s="11"/>
      <c r="BD57" s="11"/>
      <c r="BE57" s="11"/>
      <c r="BF57" s="11"/>
      <c r="BG57" s="11"/>
      <c r="BH57" s="11"/>
      <c r="BI57" s="11"/>
      <c r="BJ57" s="11"/>
      <c r="BK57" s="11"/>
    </row>
    <row r="58" spans="2:63" ht="13.5" customHeight="1">
      <c r="B58" s="11"/>
      <c r="D58" s="602" t="s">
        <v>402</v>
      </c>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2"/>
      <c r="AD58" s="602"/>
      <c r="AE58" s="602"/>
      <c r="AF58" s="602"/>
      <c r="AG58" s="602"/>
      <c r="AH58" s="602"/>
      <c r="AI58" s="602"/>
      <c r="AJ58" s="602"/>
      <c r="AK58" s="11"/>
      <c r="AL58" s="11"/>
      <c r="AM58" s="56">
        <v>53</v>
      </c>
      <c r="AN58" s="57" t="s">
        <v>596</v>
      </c>
      <c r="AO58" s="58">
        <v>0</v>
      </c>
      <c r="AR58" s="75"/>
      <c r="AS58" s="11"/>
      <c r="AT58" s="11"/>
      <c r="AU58" s="11"/>
      <c r="AV58" s="11"/>
      <c r="AW58" s="11"/>
      <c r="AX58" s="11"/>
      <c r="AY58" s="11"/>
      <c r="AZ58" s="11"/>
      <c r="BA58" s="11"/>
      <c r="BB58" s="11"/>
      <c r="BC58" s="11"/>
      <c r="BD58" s="11"/>
      <c r="BE58" s="11"/>
      <c r="BF58" s="11"/>
      <c r="BG58" s="11"/>
      <c r="BH58" s="11"/>
      <c r="BI58" s="11"/>
      <c r="BJ58" s="11"/>
      <c r="BK58" s="11"/>
    </row>
    <row r="59" spans="2:63" ht="13.5" customHeight="1">
      <c r="B59" s="11"/>
      <c r="C59" s="11">
        <v>4</v>
      </c>
      <c r="D59" s="406" t="s">
        <v>359</v>
      </c>
      <c r="E59" s="406"/>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406"/>
      <c r="AJ59" s="406"/>
      <c r="AK59" s="11"/>
      <c r="AL59" s="11"/>
      <c r="AM59" s="56">
        <v>54</v>
      </c>
      <c r="AN59" s="57" t="s">
        <v>597</v>
      </c>
      <c r="AO59" s="58">
        <v>4.6500000000000003E-4</v>
      </c>
      <c r="AP59" s="75"/>
      <c r="AQ59" s="75"/>
      <c r="AR59" s="75"/>
      <c r="AS59" s="11"/>
      <c r="AT59" s="11"/>
      <c r="AU59" s="11"/>
      <c r="AV59" s="11"/>
      <c r="AW59" s="11"/>
      <c r="AX59" s="11"/>
      <c r="AY59" s="11"/>
      <c r="AZ59" s="11"/>
      <c r="BA59" s="11"/>
      <c r="BB59" s="11"/>
      <c r="BC59" s="11"/>
      <c r="BD59" s="11"/>
      <c r="BE59" s="11"/>
      <c r="BF59" s="11"/>
      <c r="BG59" s="11"/>
      <c r="BH59" s="11"/>
      <c r="BI59" s="11"/>
      <c r="BJ59" s="11"/>
      <c r="BK59" s="11"/>
    </row>
    <row r="60" spans="2:63" ht="13.5" customHeight="1">
      <c r="B60" s="11"/>
      <c r="C60" s="11"/>
      <c r="D60" s="406"/>
      <c r="E60" s="406"/>
      <c r="F60" s="406"/>
      <c r="G60" s="406"/>
      <c r="H60" s="406"/>
      <c r="I60" s="406"/>
      <c r="J60" s="406"/>
      <c r="K60" s="406"/>
      <c r="L60" s="406"/>
      <c r="M60" s="406"/>
      <c r="N60" s="406"/>
      <c r="O60" s="406"/>
      <c r="P60" s="406"/>
      <c r="Q60" s="406"/>
      <c r="R60" s="406"/>
      <c r="S60" s="406"/>
      <c r="T60" s="406"/>
      <c r="U60" s="406"/>
      <c r="V60" s="406"/>
      <c r="W60" s="406"/>
      <c r="X60" s="406"/>
      <c r="Y60" s="406"/>
      <c r="Z60" s="406"/>
      <c r="AA60" s="406"/>
      <c r="AB60" s="406"/>
      <c r="AC60" s="406"/>
      <c r="AD60" s="406"/>
      <c r="AE60" s="406"/>
      <c r="AF60" s="406"/>
      <c r="AG60" s="406"/>
      <c r="AH60" s="406"/>
      <c r="AI60" s="406"/>
      <c r="AJ60" s="406"/>
      <c r="AM60" s="56">
        <v>55</v>
      </c>
      <c r="AN60" s="57" t="s">
        <v>598</v>
      </c>
      <c r="AO60" s="58">
        <v>4.84E-4</v>
      </c>
      <c r="AP60" s="75"/>
      <c r="AQ60" s="75"/>
    </row>
    <row r="61" spans="2:63" ht="13.5" customHeight="1" thickBot="1">
      <c r="B61" s="75" t="s">
        <v>312</v>
      </c>
      <c r="C61" s="75"/>
      <c r="D61" s="75"/>
      <c r="E61" s="75"/>
      <c r="F61" s="75"/>
      <c r="G61" s="75"/>
      <c r="H61" s="75"/>
      <c r="I61" s="75"/>
      <c r="J61" s="75"/>
      <c r="K61" s="601" t="s">
        <v>280</v>
      </c>
      <c r="L61" s="601"/>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1"/>
      <c r="AM61" s="56">
        <v>56</v>
      </c>
      <c r="AN61" s="57" t="s">
        <v>599</v>
      </c>
      <c r="AO61" s="58">
        <v>0</v>
      </c>
      <c r="AP61" s="75"/>
      <c r="AQ61" s="75"/>
    </row>
    <row r="62" spans="2:63">
      <c r="B62" s="622" t="s">
        <v>265</v>
      </c>
      <c r="C62" s="458"/>
      <c r="D62" s="458"/>
      <c r="E62" s="465"/>
      <c r="F62" s="624" t="str">
        <f>IF(報告提出書【3年目】!AB32="","",報告提出書【3年目】!AB32)</f>
        <v/>
      </c>
      <c r="G62" s="625"/>
      <c r="H62" s="625"/>
      <c r="I62" s="458" t="s">
        <v>264</v>
      </c>
      <c r="J62" s="588"/>
      <c r="K62" s="457" t="s">
        <v>401</v>
      </c>
      <c r="L62" s="458"/>
      <c r="M62" s="458"/>
      <c r="N62" s="458"/>
      <c r="O62" s="458"/>
      <c r="P62" s="458"/>
      <c r="Q62" s="458"/>
      <c r="R62" s="458"/>
      <c r="S62" s="593"/>
      <c r="T62" s="590"/>
      <c r="U62" s="591"/>
      <c r="V62" s="592"/>
      <c r="W62" s="35" t="s">
        <v>264</v>
      </c>
      <c r="X62" s="35"/>
      <c r="Y62" s="35"/>
      <c r="Z62" s="35"/>
      <c r="AA62" s="35"/>
      <c r="AB62" s="35"/>
      <c r="AC62" s="35"/>
      <c r="AD62" s="35"/>
      <c r="AE62" s="35"/>
      <c r="AF62" s="35"/>
      <c r="AG62" s="35"/>
      <c r="AH62" s="35"/>
      <c r="AI62" s="35"/>
      <c r="AJ62" s="36"/>
      <c r="AM62" s="56">
        <v>57</v>
      </c>
      <c r="AN62" s="57" t="s">
        <v>600</v>
      </c>
      <c r="AO62" s="58">
        <v>4.9799999999999996E-4</v>
      </c>
      <c r="AP62" s="75"/>
      <c r="AQ62" s="75"/>
    </row>
    <row r="63" spans="2:63" ht="16.5" customHeight="1" thickBot="1">
      <c r="B63" s="623"/>
      <c r="C63" s="462"/>
      <c r="D63" s="462"/>
      <c r="E63" s="469"/>
      <c r="F63" s="626"/>
      <c r="G63" s="627"/>
      <c r="H63" s="627"/>
      <c r="I63" s="462"/>
      <c r="J63" s="589"/>
      <c r="K63" s="446" t="s">
        <v>1763</v>
      </c>
      <c r="L63" s="447"/>
      <c r="M63" s="447"/>
      <c r="N63" s="447"/>
      <c r="O63" s="447"/>
      <c r="P63" s="64"/>
      <c r="Q63" s="64" t="s">
        <v>1764</v>
      </c>
      <c r="R63" s="612"/>
      <c r="S63" s="613"/>
      <c r="T63" s="66" t="s">
        <v>509</v>
      </c>
      <c r="U63" s="77"/>
      <c r="V63" s="65" t="s">
        <v>511</v>
      </c>
      <c r="W63" s="614"/>
      <c r="X63" s="613"/>
      <c r="Y63" s="66" t="s">
        <v>509</v>
      </c>
      <c r="Z63" s="77"/>
      <c r="AA63" s="65" t="s">
        <v>510</v>
      </c>
      <c r="AB63" s="614"/>
      <c r="AC63" s="613"/>
      <c r="AD63" s="66" t="s">
        <v>509</v>
      </c>
      <c r="AE63" s="66"/>
      <c r="AF63" s="67" t="s">
        <v>508</v>
      </c>
      <c r="AG63" s="614"/>
      <c r="AH63" s="613"/>
      <c r="AI63" s="53" t="s">
        <v>509</v>
      </c>
      <c r="AJ63" s="68" t="s">
        <v>513</v>
      </c>
      <c r="AM63" s="56">
        <v>58</v>
      </c>
      <c r="AN63" s="57" t="s">
        <v>601</v>
      </c>
      <c r="AO63" s="58">
        <v>5.0600000000000005E-4</v>
      </c>
    </row>
    <row r="64" spans="2:63" ht="9.75" customHeight="1">
      <c r="B64" s="615" t="s">
        <v>1765</v>
      </c>
      <c r="C64" s="615"/>
      <c r="D64" s="615"/>
      <c r="E64" s="615"/>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615"/>
      <c r="AH64" s="615"/>
      <c r="AI64" s="615"/>
      <c r="AJ64" s="615"/>
      <c r="AM64" s="56">
        <v>59</v>
      </c>
      <c r="AN64" s="57" t="s">
        <v>602</v>
      </c>
      <c r="AO64" s="58">
        <v>0</v>
      </c>
      <c r="AP64" s="75"/>
      <c r="AQ64" s="75"/>
    </row>
    <row r="65" spans="2:41" ht="9.75" customHeight="1">
      <c r="B65" s="616"/>
      <c r="C65" s="616"/>
      <c r="D65" s="616"/>
      <c r="E65" s="616"/>
      <c r="F65" s="616"/>
      <c r="G65" s="616"/>
      <c r="H65" s="616"/>
      <c r="I65" s="616"/>
      <c r="J65" s="616"/>
      <c r="K65" s="616"/>
      <c r="L65" s="616"/>
      <c r="M65" s="616"/>
      <c r="N65" s="616"/>
      <c r="O65" s="616"/>
      <c r="P65" s="616"/>
      <c r="Q65" s="616"/>
      <c r="R65" s="616"/>
      <c r="S65" s="616"/>
      <c r="T65" s="616"/>
      <c r="U65" s="616"/>
      <c r="V65" s="616"/>
      <c r="W65" s="616"/>
      <c r="X65" s="616"/>
      <c r="Y65" s="616"/>
      <c r="Z65" s="616"/>
      <c r="AA65" s="616"/>
      <c r="AB65" s="616"/>
      <c r="AC65" s="616"/>
      <c r="AD65" s="616"/>
      <c r="AE65" s="616"/>
      <c r="AF65" s="616"/>
      <c r="AG65" s="616"/>
      <c r="AH65" s="616"/>
      <c r="AI65" s="616"/>
      <c r="AJ65" s="616"/>
      <c r="AM65" s="56">
        <v>60</v>
      </c>
      <c r="AN65" s="57" t="s">
        <v>603</v>
      </c>
      <c r="AO65" s="58">
        <v>2.1699999999999999E-4</v>
      </c>
    </row>
    <row r="66" spans="2:41" ht="9.75" customHeight="1">
      <c r="B66" s="616"/>
      <c r="C66" s="616"/>
      <c r="D66" s="616"/>
      <c r="E66" s="616"/>
      <c r="F66" s="616"/>
      <c r="G66" s="616"/>
      <c r="H66" s="616"/>
      <c r="I66" s="616"/>
      <c r="J66" s="616"/>
      <c r="K66" s="616"/>
      <c r="L66" s="616"/>
      <c r="M66" s="616"/>
      <c r="N66" s="616"/>
      <c r="O66" s="616"/>
      <c r="P66" s="616"/>
      <c r="Q66" s="616"/>
      <c r="R66" s="616"/>
      <c r="S66" s="616"/>
      <c r="T66" s="616"/>
      <c r="U66" s="616"/>
      <c r="V66" s="616"/>
      <c r="W66" s="616"/>
      <c r="X66" s="616"/>
      <c r="Y66" s="616"/>
      <c r="Z66" s="616"/>
      <c r="AA66" s="616"/>
      <c r="AB66" s="616"/>
      <c r="AC66" s="616"/>
      <c r="AD66" s="616"/>
      <c r="AE66" s="616"/>
      <c r="AF66" s="616"/>
      <c r="AG66" s="616"/>
      <c r="AH66" s="616"/>
      <c r="AI66" s="616"/>
      <c r="AJ66" s="616"/>
      <c r="AM66" s="56">
        <v>61</v>
      </c>
      <c r="AN66" s="57" t="s">
        <v>604</v>
      </c>
      <c r="AO66" s="58">
        <v>2.8200000000000002E-4</v>
      </c>
    </row>
    <row r="67" spans="2:41">
      <c r="AM67" s="56">
        <v>62</v>
      </c>
      <c r="AN67" s="57" t="s">
        <v>605</v>
      </c>
      <c r="AO67" s="58">
        <v>3.0400000000000002E-4</v>
      </c>
    </row>
    <row r="68" spans="2:41">
      <c r="AM68" s="56">
        <v>63</v>
      </c>
      <c r="AN68" s="57" t="s">
        <v>606</v>
      </c>
      <c r="AO68" s="58">
        <v>5.62E-4</v>
      </c>
    </row>
    <row r="69" spans="2:41">
      <c r="AM69" s="56">
        <v>64</v>
      </c>
      <c r="AN69" s="57" t="s">
        <v>607</v>
      </c>
      <c r="AO69" s="58">
        <v>4.8200000000000001E-4</v>
      </c>
    </row>
    <row r="70" spans="2:41">
      <c r="AM70" s="56">
        <v>65</v>
      </c>
      <c r="AN70" s="57" t="s">
        <v>608</v>
      </c>
      <c r="AO70" s="58">
        <v>4.3999999999999999E-5</v>
      </c>
    </row>
    <row r="71" spans="2:41">
      <c r="AM71" s="56">
        <v>66</v>
      </c>
      <c r="AN71" s="57" t="s">
        <v>609</v>
      </c>
      <c r="AO71" s="58">
        <v>2.1000000000000001E-4</v>
      </c>
    </row>
    <row r="72" spans="2:41">
      <c r="AM72" s="56">
        <v>67</v>
      </c>
      <c r="AN72" s="57" t="s">
        <v>610</v>
      </c>
      <c r="AO72" s="58">
        <v>6.02E-4</v>
      </c>
    </row>
    <row r="73" spans="2:41">
      <c r="AM73" s="56">
        <v>68</v>
      </c>
      <c r="AN73" s="57" t="s">
        <v>611</v>
      </c>
      <c r="AO73" s="58">
        <v>2.3900000000000001E-4</v>
      </c>
    </row>
    <row r="74" spans="2:41">
      <c r="AM74" s="56">
        <v>69</v>
      </c>
      <c r="AN74" s="57" t="s">
        <v>612</v>
      </c>
      <c r="AO74" s="58">
        <v>0</v>
      </c>
    </row>
    <row r="75" spans="2:41">
      <c r="AM75" s="56">
        <v>70</v>
      </c>
      <c r="AN75" s="57" t="s">
        <v>613</v>
      </c>
      <c r="AO75" s="58">
        <v>3.9100000000000002E-4</v>
      </c>
    </row>
    <row r="76" spans="2:41">
      <c r="AM76" s="56">
        <v>71</v>
      </c>
      <c r="AN76" s="57" t="s">
        <v>614</v>
      </c>
      <c r="AO76" s="58">
        <v>4.84E-4</v>
      </c>
    </row>
    <row r="77" spans="2:41">
      <c r="AM77" s="56">
        <v>72</v>
      </c>
      <c r="AN77" s="57" t="s">
        <v>615</v>
      </c>
      <c r="AO77" s="58">
        <v>3.3700000000000001E-4</v>
      </c>
    </row>
    <row r="78" spans="2:41">
      <c r="AM78" s="56">
        <v>73</v>
      </c>
      <c r="AN78" s="57" t="s">
        <v>616</v>
      </c>
      <c r="AO78" s="58">
        <v>0</v>
      </c>
    </row>
    <row r="79" spans="2:41">
      <c r="AM79" s="56">
        <v>74</v>
      </c>
      <c r="AN79" s="57" t="s">
        <v>617</v>
      </c>
      <c r="AO79" s="58">
        <v>0</v>
      </c>
    </row>
    <row r="80" spans="2:41">
      <c r="AM80" s="56">
        <v>75</v>
      </c>
      <c r="AN80" s="57" t="s">
        <v>618</v>
      </c>
      <c r="AO80" s="58">
        <v>2.5900000000000001E-4</v>
      </c>
    </row>
    <row r="81" spans="39:41">
      <c r="AM81" s="56">
        <v>76</v>
      </c>
      <c r="AN81" s="57" t="s">
        <v>619</v>
      </c>
      <c r="AO81" s="58">
        <v>2.5999999999999998E-4</v>
      </c>
    </row>
    <row r="82" spans="39:41">
      <c r="AM82" s="56">
        <v>77</v>
      </c>
      <c r="AN82" s="57" t="s">
        <v>620</v>
      </c>
      <c r="AO82" s="58">
        <v>2.2599999999999999E-4</v>
      </c>
    </row>
    <row r="83" spans="39:41">
      <c r="AM83" s="56">
        <v>78</v>
      </c>
      <c r="AN83" s="57" t="s">
        <v>621</v>
      </c>
      <c r="AO83" s="58">
        <v>2.1800000000000001E-4</v>
      </c>
    </row>
    <row r="84" spans="39:41">
      <c r="AM84" s="56">
        <v>79</v>
      </c>
      <c r="AN84" s="57" t="s">
        <v>622</v>
      </c>
      <c r="AO84" s="58">
        <v>3.2000000000000003E-4</v>
      </c>
    </row>
    <row r="85" spans="39:41">
      <c r="AM85" s="56">
        <v>80</v>
      </c>
      <c r="AN85" s="57" t="s">
        <v>623</v>
      </c>
      <c r="AO85" s="58">
        <v>3.7800000000000003E-4</v>
      </c>
    </row>
    <row r="86" spans="39:41">
      <c r="AM86" s="56">
        <v>81</v>
      </c>
      <c r="AN86" s="57" t="s">
        <v>624</v>
      </c>
      <c r="AO86" s="58">
        <v>2.5000000000000001E-4</v>
      </c>
    </row>
    <row r="87" spans="39:41">
      <c r="AM87" s="56">
        <v>82</v>
      </c>
      <c r="AN87" s="57" t="s">
        <v>625</v>
      </c>
      <c r="AO87" s="58">
        <v>3.5E-4</v>
      </c>
    </row>
    <row r="88" spans="39:41">
      <c r="AM88" s="56">
        <v>83</v>
      </c>
      <c r="AN88" s="57" t="s">
        <v>626</v>
      </c>
      <c r="AO88" s="58">
        <v>1.8100000000000001E-4</v>
      </c>
    </row>
    <row r="89" spans="39:41">
      <c r="AM89" s="56">
        <v>84</v>
      </c>
      <c r="AN89" s="57" t="s">
        <v>627</v>
      </c>
      <c r="AO89" s="58">
        <v>2.34E-4</v>
      </c>
    </row>
    <row r="90" spans="39:41">
      <c r="AM90" s="56">
        <v>85</v>
      </c>
      <c r="AN90" s="57" t="s">
        <v>628</v>
      </c>
      <c r="AO90" s="58">
        <v>3.8699999999999997E-4</v>
      </c>
    </row>
    <row r="91" spans="39:41">
      <c r="AM91" s="56">
        <v>86</v>
      </c>
      <c r="AN91" s="57" t="s">
        <v>629</v>
      </c>
      <c r="AO91" s="58">
        <v>6.7999999999999999E-5</v>
      </c>
    </row>
    <row r="92" spans="39:41">
      <c r="AM92" s="56">
        <v>87</v>
      </c>
      <c r="AN92" s="57" t="s">
        <v>630</v>
      </c>
      <c r="AO92" s="58">
        <v>2.12E-4</v>
      </c>
    </row>
    <row r="93" spans="39:41">
      <c r="AM93" s="56">
        <v>88</v>
      </c>
      <c r="AN93" s="57" t="s">
        <v>631</v>
      </c>
      <c r="AO93" s="58">
        <v>1.85E-4</v>
      </c>
    </row>
    <row r="94" spans="39:41">
      <c r="AM94" s="56">
        <v>89</v>
      </c>
      <c r="AN94" s="57" t="s">
        <v>632</v>
      </c>
      <c r="AO94" s="58">
        <v>2.43E-4</v>
      </c>
    </row>
    <row r="95" spans="39:41">
      <c r="AM95" s="56">
        <v>90</v>
      </c>
      <c r="AN95" s="57" t="s">
        <v>633</v>
      </c>
      <c r="AO95" s="58">
        <v>0</v>
      </c>
    </row>
    <row r="96" spans="39:41">
      <c r="AM96" s="56">
        <v>91</v>
      </c>
      <c r="AN96" s="57" t="s">
        <v>634</v>
      </c>
      <c r="AO96" s="58">
        <v>0</v>
      </c>
    </row>
    <row r="97" spans="39:41">
      <c r="AM97" s="56">
        <v>92</v>
      </c>
      <c r="AN97" s="57" t="s">
        <v>635</v>
      </c>
      <c r="AO97" s="58">
        <v>8.0000000000000007E-5</v>
      </c>
    </row>
    <row r="98" spans="39:41">
      <c r="AM98" s="56">
        <v>93</v>
      </c>
      <c r="AN98" s="57" t="s">
        <v>636</v>
      </c>
      <c r="AO98" s="58">
        <v>0</v>
      </c>
    </row>
    <row r="99" spans="39:41">
      <c r="AM99" s="56">
        <v>94</v>
      </c>
      <c r="AN99" s="57" t="s">
        <v>637</v>
      </c>
      <c r="AO99" s="58">
        <v>0</v>
      </c>
    </row>
    <row r="100" spans="39:41">
      <c r="AM100" s="56">
        <v>95</v>
      </c>
      <c r="AN100" s="57" t="s">
        <v>638</v>
      </c>
      <c r="AO100" s="58">
        <v>3.6200000000000002E-4</v>
      </c>
    </row>
    <row r="101" spans="39:41">
      <c r="AM101" s="56">
        <v>96</v>
      </c>
      <c r="AN101" s="57" t="s">
        <v>639</v>
      </c>
      <c r="AO101" s="58">
        <v>1.76E-4</v>
      </c>
    </row>
    <row r="102" spans="39:41">
      <c r="AM102" s="56">
        <v>97</v>
      </c>
      <c r="AN102" s="57" t="s">
        <v>640</v>
      </c>
      <c r="AO102" s="58">
        <v>0</v>
      </c>
    </row>
    <row r="103" spans="39:41">
      <c r="AM103" s="56">
        <v>98</v>
      </c>
      <c r="AN103" s="57" t="s">
        <v>641</v>
      </c>
      <c r="AO103" s="58">
        <v>4.1300000000000001E-4</v>
      </c>
    </row>
    <row r="104" spans="39:41">
      <c r="AM104" s="56">
        <v>99</v>
      </c>
      <c r="AN104" s="57" t="s">
        <v>642</v>
      </c>
      <c r="AO104" s="58">
        <v>1.1919999999999999E-3</v>
      </c>
    </row>
    <row r="105" spans="39:41">
      <c r="AM105" s="56">
        <v>100</v>
      </c>
      <c r="AN105" s="57" t="s">
        <v>643</v>
      </c>
      <c r="AO105" s="58">
        <v>0</v>
      </c>
    </row>
    <row r="106" spans="39:41">
      <c r="AM106" s="56">
        <v>101</v>
      </c>
      <c r="AN106" s="57" t="s">
        <v>644</v>
      </c>
      <c r="AO106" s="58">
        <v>0</v>
      </c>
    </row>
    <row r="107" spans="39:41">
      <c r="AM107" s="56">
        <v>102</v>
      </c>
      <c r="AN107" s="57" t="s">
        <v>645</v>
      </c>
      <c r="AO107" s="58">
        <v>2.0000000000000001E-4</v>
      </c>
    </row>
    <row r="108" spans="39:41">
      <c r="AM108" s="56">
        <v>103</v>
      </c>
      <c r="AN108" s="57" t="s">
        <v>646</v>
      </c>
      <c r="AO108" s="58">
        <v>4.95E-4</v>
      </c>
    </row>
    <row r="109" spans="39:41">
      <c r="AM109" s="56">
        <v>104</v>
      </c>
      <c r="AN109" s="57" t="s">
        <v>647</v>
      </c>
      <c r="AO109" s="58">
        <v>3.1599999999999998E-4</v>
      </c>
    </row>
    <row r="110" spans="39:41">
      <c r="AM110" s="56">
        <v>105</v>
      </c>
      <c r="AN110" s="57" t="s">
        <v>648</v>
      </c>
      <c r="AO110" s="58">
        <v>0</v>
      </c>
    </row>
    <row r="111" spans="39:41">
      <c r="AM111" s="56">
        <v>106</v>
      </c>
      <c r="AN111" s="57" t="s">
        <v>649</v>
      </c>
      <c r="AO111" s="58">
        <v>0</v>
      </c>
    </row>
    <row r="112" spans="39:41">
      <c r="AM112" s="56">
        <v>107</v>
      </c>
      <c r="AN112" s="57" t="s">
        <v>650</v>
      </c>
      <c r="AO112" s="58">
        <v>2.6400000000000002E-4</v>
      </c>
    </row>
    <row r="113" spans="39:41">
      <c r="AM113" s="56">
        <v>108</v>
      </c>
      <c r="AN113" s="57" t="s">
        <v>651</v>
      </c>
      <c r="AO113" s="58">
        <v>1.75E-4</v>
      </c>
    </row>
    <row r="114" spans="39:41">
      <c r="AM114" s="56">
        <v>109</v>
      </c>
      <c r="AN114" s="57" t="s">
        <v>652</v>
      </c>
      <c r="AO114" s="58">
        <v>0</v>
      </c>
    </row>
    <row r="115" spans="39:41">
      <c r="AM115" s="56">
        <v>110</v>
      </c>
      <c r="AN115" s="57" t="s">
        <v>653</v>
      </c>
      <c r="AO115" s="58">
        <v>6.4999999999999994E-5</v>
      </c>
    </row>
    <row r="116" spans="39:41">
      <c r="AM116" s="56">
        <v>111</v>
      </c>
      <c r="AN116" s="57" t="s">
        <v>654</v>
      </c>
      <c r="AO116" s="58">
        <v>0</v>
      </c>
    </row>
    <row r="117" spans="39:41">
      <c r="AM117" s="56">
        <v>112</v>
      </c>
      <c r="AN117" s="57" t="s">
        <v>655</v>
      </c>
      <c r="AO117" s="58">
        <v>0</v>
      </c>
    </row>
    <row r="118" spans="39:41">
      <c r="AM118" s="56">
        <v>113</v>
      </c>
      <c r="AN118" s="57" t="s">
        <v>656</v>
      </c>
      <c r="AO118" s="58">
        <v>0</v>
      </c>
    </row>
    <row r="119" spans="39:41">
      <c r="AM119" s="56">
        <v>114</v>
      </c>
      <c r="AN119" s="57" t="s">
        <v>657</v>
      </c>
      <c r="AO119" s="58">
        <v>0</v>
      </c>
    </row>
    <row r="120" spans="39:41">
      <c r="AM120" s="56">
        <v>115</v>
      </c>
      <c r="AN120" s="57" t="s">
        <v>658</v>
      </c>
      <c r="AO120" s="58">
        <v>4.28E-4</v>
      </c>
    </row>
    <row r="121" spans="39:41">
      <c r="AM121" s="56">
        <v>116</v>
      </c>
      <c r="AN121" s="57" t="s">
        <v>659</v>
      </c>
      <c r="AO121" s="58">
        <v>4.95E-4</v>
      </c>
    </row>
    <row r="122" spans="39:41">
      <c r="AM122" s="56">
        <v>117</v>
      </c>
      <c r="AN122" s="57" t="s">
        <v>660</v>
      </c>
      <c r="AO122" s="58">
        <v>4.3399999999999998E-4</v>
      </c>
    </row>
    <row r="123" spans="39:41">
      <c r="AM123" s="56">
        <v>118</v>
      </c>
      <c r="AN123" s="57" t="s">
        <v>517</v>
      </c>
      <c r="AO123" s="58">
        <v>3.9500000000000001E-4</v>
      </c>
    </row>
    <row r="124" spans="39:41">
      <c r="AM124" s="56">
        <v>119</v>
      </c>
      <c r="AN124" s="57" t="s">
        <v>661</v>
      </c>
      <c r="AO124" s="58">
        <v>0</v>
      </c>
    </row>
    <row r="125" spans="39:41">
      <c r="AM125" s="56">
        <v>120</v>
      </c>
      <c r="AN125" s="57" t="s">
        <v>662</v>
      </c>
      <c r="AO125" s="58">
        <v>1.8900000000000001E-4</v>
      </c>
    </row>
    <row r="126" spans="39:41">
      <c r="AM126" s="56">
        <v>121</v>
      </c>
      <c r="AN126" s="57" t="s">
        <v>663</v>
      </c>
      <c r="AO126" s="58">
        <v>1.2179999999999999E-3</v>
      </c>
    </row>
    <row r="127" spans="39:41">
      <c r="AM127" s="56">
        <v>122</v>
      </c>
      <c r="AN127" s="57" t="s">
        <v>664</v>
      </c>
      <c r="AO127" s="58">
        <v>5.5599999999999996E-4</v>
      </c>
    </row>
    <row r="128" spans="39:41">
      <c r="AM128" s="56">
        <v>123</v>
      </c>
      <c r="AN128" s="57" t="s">
        <v>665</v>
      </c>
      <c r="AO128" s="58">
        <v>4.4700000000000002E-4</v>
      </c>
    </row>
    <row r="129" spans="39:41">
      <c r="AM129" s="56">
        <v>124</v>
      </c>
      <c r="AN129" s="57" t="s">
        <v>666</v>
      </c>
      <c r="AO129" s="58">
        <v>3.8900000000000002E-4</v>
      </c>
    </row>
    <row r="130" spans="39:41">
      <c r="AM130" s="56">
        <v>125</v>
      </c>
      <c r="AN130" s="57" t="s">
        <v>667</v>
      </c>
      <c r="AO130" s="58">
        <v>3.6200000000000002E-4</v>
      </c>
    </row>
    <row r="131" spans="39:41">
      <c r="AM131" s="56">
        <v>126</v>
      </c>
      <c r="AN131" s="57" t="s">
        <v>668</v>
      </c>
      <c r="AO131" s="58">
        <v>3.0600000000000001E-4</v>
      </c>
    </row>
    <row r="132" spans="39:41">
      <c r="AM132" s="56">
        <v>127</v>
      </c>
      <c r="AN132" s="57" t="s">
        <v>669</v>
      </c>
      <c r="AO132" s="58">
        <v>0</v>
      </c>
    </row>
    <row r="133" spans="39:41">
      <c r="AM133" s="56">
        <v>128</v>
      </c>
      <c r="AN133" s="57" t="s">
        <v>670</v>
      </c>
      <c r="AO133" s="58">
        <v>4.7399999999999997E-4</v>
      </c>
    </row>
    <row r="134" spans="39:41">
      <c r="AM134" s="56">
        <v>129</v>
      </c>
      <c r="AN134" s="57" t="s">
        <v>671</v>
      </c>
      <c r="AO134" s="58">
        <v>4.7199999999999998E-4</v>
      </c>
    </row>
    <row r="135" spans="39:41">
      <c r="AM135" s="56">
        <v>130</v>
      </c>
      <c r="AN135" s="57" t="s">
        <v>672</v>
      </c>
      <c r="AO135" s="58">
        <v>4.66E-4</v>
      </c>
    </row>
    <row r="136" spans="39:41">
      <c r="AM136" s="56">
        <v>131</v>
      </c>
      <c r="AN136" s="57" t="s">
        <v>673</v>
      </c>
      <c r="AO136" s="58">
        <v>4.73E-4</v>
      </c>
    </row>
    <row r="137" spans="39:41">
      <c r="AM137" s="56">
        <v>132</v>
      </c>
      <c r="AN137" s="57" t="s">
        <v>674</v>
      </c>
      <c r="AO137" s="58">
        <v>0</v>
      </c>
    </row>
    <row r="138" spans="39:41">
      <c r="AM138" s="56">
        <v>133</v>
      </c>
      <c r="AN138" s="57" t="s">
        <v>675</v>
      </c>
      <c r="AO138" s="58">
        <v>4.5399999999999998E-4</v>
      </c>
    </row>
    <row r="139" spans="39:41">
      <c r="AM139" s="56">
        <v>134</v>
      </c>
      <c r="AN139" s="57" t="s">
        <v>676</v>
      </c>
      <c r="AO139" s="58">
        <v>4.0000000000000002E-4</v>
      </c>
    </row>
    <row r="140" spans="39:41">
      <c r="AM140" s="56">
        <v>135</v>
      </c>
      <c r="AN140" s="57" t="s">
        <v>677</v>
      </c>
      <c r="AO140" s="58">
        <v>2.9599999999999998E-4</v>
      </c>
    </row>
    <row r="141" spans="39:41">
      <c r="AM141" s="56">
        <v>136</v>
      </c>
      <c r="AN141" s="57" t="s">
        <v>678</v>
      </c>
      <c r="AO141" s="58">
        <v>4.4999999999999999E-4</v>
      </c>
    </row>
    <row r="142" spans="39:41">
      <c r="AM142" s="56">
        <v>137</v>
      </c>
      <c r="AN142" s="57" t="s">
        <v>679</v>
      </c>
      <c r="AO142" s="58">
        <v>3.6600000000000001E-4</v>
      </c>
    </row>
    <row r="143" spans="39:41">
      <c r="AM143" s="56">
        <v>138</v>
      </c>
      <c r="AN143" s="57" t="s">
        <v>680</v>
      </c>
      <c r="AO143" s="58">
        <v>0</v>
      </c>
    </row>
    <row r="144" spans="39:41">
      <c r="AM144" s="56">
        <v>139</v>
      </c>
      <c r="AN144" s="57" t="s">
        <v>681</v>
      </c>
      <c r="AO144" s="58">
        <v>0</v>
      </c>
    </row>
    <row r="145" spans="39:41">
      <c r="AM145" s="56">
        <v>140</v>
      </c>
      <c r="AN145" s="57" t="s">
        <v>682</v>
      </c>
      <c r="AO145" s="58">
        <v>4.6999999999999999E-4</v>
      </c>
    </row>
    <row r="146" spans="39:41">
      <c r="AM146" s="56">
        <v>141</v>
      </c>
      <c r="AN146" s="57" t="s">
        <v>683</v>
      </c>
      <c r="AO146" s="58">
        <v>4.6299999999999998E-4</v>
      </c>
    </row>
    <row r="147" spans="39:41">
      <c r="AM147" s="56">
        <v>142</v>
      </c>
      <c r="AN147" s="57" t="s">
        <v>684</v>
      </c>
      <c r="AO147" s="58">
        <v>0</v>
      </c>
    </row>
    <row r="148" spans="39:41">
      <c r="AM148" s="56">
        <v>143</v>
      </c>
      <c r="AN148" s="57" t="s">
        <v>685</v>
      </c>
      <c r="AO148" s="58">
        <v>3.7800000000000003E-4</v>
      </c>
    </row>
    <row r="149" spans="39:41">
      <c r="AM149" s="56">
        <v>144</v>
      </c>
      <c r="AN149" s="57" t="s">
        <v>686</v>
      </c>
      <c r="AO149" s="58">
        <v>2.7399999999999999E-4</v>
      </c>
    </row>
    <row r="150" spans="39:41">
      <c r="AM150" s="56">
        <v>145</v>
      </c>
      <c r="AN150" s="57" t="s">
        <v>687</v>
      </c>
      <c r="AO150" s="58">
        <v>0</v>
      </c>
    </row>
    <row r="151" spans="39:41">
      <c r="AM151" s="56">
        <v>146</v>
      </c>
      <c r="AN151" s="57" t="s">
        <v>688</v>
      </c>
      <c r="AO151" s="58">
        <v>0</v>
      </c>
    </row>
    <row r="152" spans="39:41">
      <c r="AM152" s="56">
        <v>147</v>
      </c>
      <c r="AN152" s="57" t="s">
        <v>689</v>
      </c>
      <c r="AO152" s="58">
        <v>3.59E-4</v>
      </c>
    </row>
    <row r="153" spans="39:41">
      <c r="AM153" s="56">
        <v>148</v>
      </c>
      <c r="AN153" s="57" t="s">
        <v>690</v>
      </c>
      <c r="AO153" s="58">
        <v>4.5600000000000003E-4</v>
      </c>
    </row>
    <row r="154" spans="39:41">
      <c r="AM154" s="56">
        <v>149</v>
      </c>
      <c r="AN154" s="57" t="s">
        <v>691</v>
      </c>
      <c r="AO154" s="58">
        <v>4.55E-4</v>
      </c>
    </row>
    <row r="155" spans="39:41">
      <c r="AM155" s="56">
        <v>150</v>
      </c>
      <c r="AN155" s="57" t="s">
        <v>692</v>
      </c>
      <c r="AO155" s="58">
        <v>2.2699999999999999E-4</v>
      </c>
    </row>
    <row r="156" spans="39:41">
      <c r="AM156" s="56">
        <v>151</v>
      </c>
      <c r="AN156" s="57" t="s">
        <v>693</v>
      </c>
      <c r="AO156" s="58">
        <v>0</v>
      </c>
    </row>
    <row r="157" spans="39:41">
      <c r="AM157" s="56">
        <v>152</v>
      </c>
      <c r="AN157" s="57" t="s">
        <v>694</v>
      </c>
      <c r="AO157" s="58">
        <v>4.4999999999999999E-4</v>
      </c>
    </row>
    <row r="158" spans="39:41">
      <c r="AM158" s="56">
        <v>153</v>
      </c>
      <c r="AN158" s="57" t="s">
        <v>695</v>
      </c>
      <c r="AO158" s="58">
        <v>5.1900000000000004E-4</v>
      </c>
    </row>
    <row r="159" spans="39:41">
      <c r="AM159" s="56">
        <v>154</v>
      </c>
      <c r="AN159" s="57" t="s">
        <v>696</v>
      </c>
      <c r="AO159" s="58">
        <v>0</v>
      </c>
    </row>
    <row r="160" spans="39:41">
      <c r="AM160" s="56">
        <v>155</v>
      </c>
      <c r="AN160" s="57" t="s">
        <v>697</v>
      </c>
      <c r="AO160" s="58">
        <v>0</v>
      </c>
    </row>
    <row r="161" spans="39:41">
      <c r="AM161" s="56">
        <v>156</v>
      </c>
      <c r="AN161" s="57" t="s">
        <v>698</v>
      </c>
      <c r="AO161" s="58">
        <v>0</v>
      </c>
    </row>
    <row r="162" spans="39:41">
      <c r="AM162" s="56">
        <v>157</v>
      </c>
      <c r="AN162" s="57" t="s">
        <v>699</v>
      </c>
      <c r="AO162" s="58">
        <v>0</v>
      </c>
    </row>
    <row r="163" spans="39:41">
      <c r="AM163" s="56">
        <v>158</v>
      </c>
      <c r="AN163" s="57" t="s">
        <v>700</v>
      </c>
      <c r="AO163" s="58">
        <v>4.5899999999999999E-4</v>
      </c>
    </row>
    <row r="164" spans="39:41">
      <c r="AM164" s="56">
        <v>159</v>
      </c>
      <c r="AN164" s="57" t="s">
        <v>701</v>
      </c>
      <c r="AO164" s="58">
        <v>4.4099999999999999E-4</v>
      </c>
    </row>
    <row r="165" spans="39:41">
      <c r="AM165" s="56">
        <v>160</v>
      </c>
      <c r="AN165" s="57" t="s">
        <v>702</v>
      </c>
      <c r="AO165" s="58">
        <v>7.2599999999999997E-4</v>
      </c>
    </row>
    <row r="166" spans="39:41">
      <c r="AM166" s="56">
        <v>161</v>
      </c>
      <c r="AN166" s="57" t="s">
        <v>703</v>
      </c>
      <c r="AO166" s="58">
        <v>0</v>
      </c>
    </row>
    <row r="167" spans="39:41">
      <c r="AM167" s="56">
        <v>162</v>
      </c>
      <c r="AN167" s="57" t="s">
        <v>704</v>
      </c>
      <c r="AO167" s="58">
        <v>1.2799999999999999E-4</v>
      </c>
    </row>
    <row r="168" spans="39:41">
      <c r="AM168" s="56">
        <v>163</v>
      </c>
      <c r="AN168" s="57" t="s">
        <v>705</v>
      </c>
      <c r="AO168" s="58">
        <v>8.5599999999999999E-4</v>
      </c>
    </row>
    <row r="169" spans="39:41">
      <c r="AM169" s="56">
        <v>164</v>
      </c>
      <c r="AN169" s="57" t="s">
        <v>706</v>
      </c>
      <c r="AO169" s="58">
        <v>5.1099999999999995E-4</v>
      </c>
    </row>
    <row r="170" spans="39:41">
      <c r="AM170" s="56">
        <v>165</v>
      </c>
      <c r="AN170" s="57" t="s">
        <v>707</v>
      </c>
      <c r="AO170" s="58">
        <v>3.9899999999999999E-4</v>
      </c>
    </row>
    <row r="171" spans="39:41">
      <c r="AM171" s="56">
        <v>166</v>
      </c>
      <c r="AN171" s="57" t="s">
        <v>708</v>
      </c>
      <c r="AO171" s="58">
        <v>2.99E-4</v>
      </c>
    </row>
    <row r="172" spans="39:41">
      <c r="AM172" s="56">
        <v>167</v>
      </c>
      <c r="AN172" s="57" t="s">
        <v>709</v>
      </c>
      <c r="AO172" s="58">
        <v>1.9900000000000001E-4</v>
      </c>
    </row>
    <row r="173" spans="39:41">
      <c r="AM173" s="56">
        <v>168</v>
      </c>
      <c r="AN173" s="57" t="s">
        <v>710</v>
      </c>
      <c r="AO173" s="58">
        <v>0</v>
      </c>
    </row>
    <row r="174" spans="39:41">
      <c r="AM174" s="56">
        <v>169</v>
      </c>
      <c r="AN174" s="57" t="s">
        <v>711</v>
      </c>
      <c r="AO174" s="58">
        <v>4.4999999999999999E-4</v>
      </c>
    </row>
    <row r="175" spans="39:41">
      <c r="AM175" s="56">
        <v>170</v>
      </c>
      <c r="AN175" s="57" t="s">
        <v>712</v>
      </c>
      <c r="AO175" s="58">
        <v>3.1500000000000001E-4</v>
      </c>
    </row>
    <row r="176" spans="39:41">
      <c r="AM176" s="56">
        <v>171</v>
      </c>
      <c r="AN176" s="57" t="s">
        <v>713</v>
      </c>
      <c r="AO176" s="58">
        <v>2.3499999999999999E-4</v>
      </c>
    </row>
    <row r="177" spans="39:41">
      <c r="AM177" s="56">
        <v>172</v>
      </c>
      <c r="AN177" s="57" t="s">
        <v>714</v>
      </c>
      <c r="AO177" s="58">
        <v>5.8500000000000002E-4</v>
      </c>
    </row>
    <row r="178" spans="39:41">
      <c r="AM178" s="56">
        <v>173</v>
      </c>
      <c r="AN178" s="57" t="s">
        <v>715</v>
      </c>
      <c r="AO178" s="58">
        <v>6.8199999999999999E-4</v>
      </c>
    </row>
    <row r="179" spans="39:41">
      <c r="AM179" s="56">
        <v>174</v>
      </c>
      <c r="AN179" s="57" t="s">
        <v>716</v>
      </c>
      <c r="AO179" s="58">
        <v>4.2900000000000002E-4</v>
      </c>
    </row>
    <row r="180" spans="39:41">
      <c r="AM180" s="56">
        <v>175</v>
      </c>
      <c r="AN180" s="57" t="s">
        <v>717</v>
      </c>
      <c r="AO180" s="58">
        <v>0</v>
      </c>
    </row>
    <row r="181" spans="39:41">
      <c r="AM181" s="56">
        <v>176</v>
      </c>
      <c r="AN181" s="57" t="s">
        <v>718</v>
      </c>
      <c r="AO181" s="58">
        <v>3.5300000000000002E-4</v>
      </c>
    </row>
    <row r="182" spans="39:41">
      <c r="AM182" s="56">
        <v>177</v>
      </c>
      <c r="AN182" s="57" t="s">
        <v>719</v>
      </c>
      <c r="AO182" s="58">
        <v>1.9100000000000001E-4</v>
      </c>
    </row>
    <row r="183" spans="39:41">
      <c r="AM183" s="56">
        <v>178</v>
      </c>
      <c r="AN183" s="57" t="s">
        <v>720</v>
      </c>
      <c r="AO183" s="58">
        <v>0</v>
      </c>
    </row>
    <row r="184" spans="39:41">
      <c r="AM184" s="56">
        <v>179</v>
      </c>
      <c r="AN184" s="57" t="s">
        <v>721</v>
      </c>
      <c r="AO184" s="58">
        <v>4.7899999999999999E-4</v>
      </c>
    </row>
    <row r="185" spans="39:41">
      <c r="AM185" s="56">
        <v>180</v>
      </c>
      <c r="AN185" s="57" t="s">
        <v>722</v>
      </c>
      <c r="AO185" s="58">
        <v>4.35E-4</v>
      </c>
    </row>
    <row r="186" spans="39:41">
      <c r="AM186" s="56">
        <v>181</v>
      </c>
      <c r="AN186" s="57" t="s">
        <v>723</v>
      </c>
      <c r="AO186" s="58">
        <v>0</v>
      </c>
    </row>
    <row r="187" spans="39:41">
      <c r="AM187" s="56">
        <v>182</v>
      </c>
      <c r="AN187" s="57" t="s">
        <v>724</v>
      </c>
      <c r="AO187" s="58">
        <v>0</v>
      </c>
    </row>
    <row r="188" spans="39:41">
      <c r="AM188" s="56">
        <v>183</v>
      </c>
      <c r="AN188" s="57" t="s">
        <v>725</v>
      </c>
      <c r="AO188" s="58">
        <v>2.9799999999999998E-4</v>
      </c>
    </row>
    <row r="189" spans="39:41">
      <c r="AM189" s="56">
        <v>184</v>
      </c>
      <c r="AN189" s="57" t="s">
        <v>726</v>
      </c>
      <c r="AO189" s="58">
        <v>4.3199999999999998E-4</v>
      </c>
    </row>
    <row r="190" spans="39:41">
      <c r="AM190" s="56">
        <v>185</v>
      </c>
      <c r="AN190" s="57" t="s">
        <v>727</v>
      </c>
      <c r="AO190" s="58">
        <v>6.4599999999999998E-4</v>
      </c>
    </row>
    <row r="191" spans="39:41">
      <c r="AM191" s="56">
        <v>186</v>
      </c>
      <c r="AN191" s="57" t="s">
        <v>728</v>
      </c>
      <c r="AO191" s="58">
        <v>0</v>
      </c>
    </row>
    <row r="192" spans="39:41">
      <c r="AM192" s="56">
        <v>187</v>
      </c>
      <c r="AN192" s="57" t="s">
        <v>729</v>
      </c>
      <c r="AO192" s="58">
        <v>4.57E-4</v>
      </c>
    </row>
    <row r="193" spans="39:41">
      <c r="AM193" s="56">
        <v>188</v>
      </c>
      <c r="AN193" s="57" t="s">
        <v>730</v>
      </c>
      <c r="AO193" s="58">
        <v>4.35E-4</v>
      </c>
    </row>
    <row r="194" spans="39:41">
      <c r="AM194" s="56">
        <v>189</v>
      </c>
      <c r="AN194" s="57" t="s">
        <v>731</v>
      </c>
      <c r="AO194" s="58">
        <v>0</v>
      </c>
    </row>
    <row r="195" spans="39:41">
      <c r="AM195" s="56">
        <v>190</v>
      </c>
      <c r="AN195" s="57" t="s">
        <v>732</v>
      </c>
      <c r="AO195" s="58">
        <v>4.5600000000000003E-4</v>
      </c>
    </row>
    <row r="196" spans="39:41">
      <c r="AM196" s="56">
        <v>191</v>
      </c>
      <c r="AN196" s="57" t="s">
        <v>733</v>
      </c>
      <c r="AO196" s="58">
        <v>4.1199999999999999E-4</v>
      </c>
    </row>
    <row r="197" spans="39:41">
      <c r="AM197" s="56">
        <v>192</v>
      </c>
      <c r="AN197" s="57" t="s">
        <v>734</v>
      </c>
      <c r="AO197" s="58">
        <v>0</v>
      </c>
    </row>
    <row r="198" spans="39:41">
      <c r="AM198" s="56">
        <v>193</v>
      </c>
      <c r="AN198" s="57" t="s">
        <v>735</v>
      </c>
      <c r="AO198" s="58">
        <v>4.4499999999999997E-4</v>
      </c>
    </row>
    <row r="199" spans="39:41">
      <c r="AM199" s="56">
        <v>194</v>
      </c>
      <c r="AN199" s="57" t="s">
        <v>736</v>
      </c>
      <c r="AO199" s="58">
        <v>4.4999999999999999E-4</v>
      </c>
    </row>
    <row r="200" spans="39:41">
      <c r="AM200" s="56">
        <v>195</v>
      </c>
      <c r="AN200" s="57" t="s">
        <v>737</v>
      </c>
      <c r="AO200" s="58">
        <v>0</v>
      </c>
    </row>
    <row r="201" spans="39:41">
      <c r="AM201" s="56">
        <v>196</v>
      </c>
      <c r="AN201" s="57" t="s">
        <v>738</v>
      </c>
      <c r="AO201" s="58">
        <v>0</v>
      </c>
    </row>
    <row r="202" spans="39:41">
      <c r="AM202" s="56">
        <v>197</v>
      </c>
      <c r="AN202" s="57" t="s">
        <v>739</v>
      </c>
      <c r="AO202" s="58">
        <v>2.7099999999999997E-4</v>
      </c>
    </row>
    <row r="203" spans="39:41">
      <c r="AM203" s="56">
        <v>198</v>
      </c>
      <c r="AN203" s="57" t="s">
        <v>740</v>
      </c>
      <c r="AO203" s="58">
        <v>0</v>
      </c>
    </row>
    <row r="204" spans="39:41">
      <c r="AM204" s="56">
        <v>199</v>
      </c>
      <c r="AN204" s="57" t="s">
        <v>741</v>
      </c>
      <c r="AO204" s="58">
        <v>3.6999999999999999E-4</v>
      </c>
    </row>
    <row r="205" spans="39:41">
      <c r="AM205" s="56">
        <v>200</v>
      </c>
      <c r="AN205" s="57" t="s">
        <v>742</v>
      </c>
      <c r="AO205" s="58">
        <v>4.44E-4</v>
      </c>
    </row>
    <row r="206" spans="39:41">
      <c r="AM206" s="56">
        <v>201</v>
      </c>
      <c r="AN206" s="57" t="s">
        <v>743</v>
      </c>
      <c r="AO206" s="58">
        <v>4.6799999999999999E-4</v>
      </c>
    </row>
    <row r="207" spans="39:41">
      <c r="AM207" s="56">
        <v>202</v>
      </c>
      <c r="AN207" s="57" t="s">
        <v>744</v>
      </c>
      <c r="AO207" s="58">
        <v>0</v>
      </c>
    </row>
    <row r="208" spans="39:41">
      <c r="AM208" s="56">
        <v>203</v>
      </c>
      <c r="AN208" s="57" t="s">
        <v>745</v>
      </c>
      <c r="AO208" s="58">
        <v>4.4799999999999999E-4</v>
      </c>
    </row>
    <row r="209" spans="39:41">
      <c r="AM209" s="56">
        <v>204</v>
      </c>
      <c r="AN209" s="57" t="s">
        <v>746</v>
      </c>
      <c r="AO209" s="58">
        <v>4.3899999999999999E-4</v>
      </c>
    </row>
    <row r="210" spans="39:41">
      <c r="AM210" s="56">
        <v>205</v>
      </c>
      <c r="AN210" s="57" t="s">
        <v>747</v>
      </c>
      <c r="AO210" s="58">
        <v>0</v>
      </c>
    </row>
    <row r="211" spans="39:41">
      <c r="AM211" s="56">
        <v>206</v>
      </c>
      <c r="AN211" s="57" t="s">
        <v>748</v>
      </c>
      <c r="AO211" s="58">
        <v>0</v>
      </c>
    </row>
    <row r="212" spans="39:41">
      <c r="AM212" s="56">
        <v>207</v>
      </c>
      <c r="AN212" s="57" t="s">
        <v>749</v>
      </c>
      <c r="AO212" s="58">
        <v>3.9800000000000002E-4</v>
      </c>
    </row>
    <row r="213" spans="39:41">
      <c r="AM213" s="56">
        <v>208</v>
      </c>
      <c r="AN213" s="57" t="s">
        <v>750</v>
      </c>
      <c r="AO213" s="58">
        <v>3.7300000000000001E-4</v>
      </c>
    </row>
    <row r="214" spans="39:41">
      <c r="AM214" s="56">
        <v>209</v>
      </c>
      <c r="AN214" s="57" t="s">
        <v>751</v>
      </c>
      <c r="AO214" s="58">
        <v>4.4200000000000001E-4</v>
      </c>
    </row>
    <row r="215" spans="39:41">
      <c r="AM215" s="56">
        <v>210</v>
      </c>
      <c r="AN215" s="57" t="s">
        <v>752</v>
      </c>
      <c r="AO215" s="58">
        <v>3.7800000000000003E-4</v>
      </c>
    </row>
    <row r="216" spans="39:41">
      <c r="AM216" s="56">
        <v>211</v>
      </c>
      <c r="AN216" s="57" t="s">
        <v>753</v>
      </c>
      <c r="AO216" s="58">
        <v>5.5199999999999997E-4</v>
      </c>
    </row>
    <row r="217" spans="39:41">
      <c r="AM217" s="56">
        <v>212</v>
      </c>
      <c r="AN217" s="57" t="s">
        <v>754</v>
      </c>
      <c r="AO217" s="58">
        <v>3.88E-4</v>
      </c>
    </row>
    <row r="218" spans="39:41">
      <c r="AM218" s="56">
        <v>213</v>
      </c>
      <c r="AN218" s="57" t="s">
        <v>755</v>
      </c>
      <c r="AO218" s="58">
        <v>0</v>
      </c>
    </row>
    <row r="219" spans="39:41">
      <c r="AM219" s="56">
        <v>214</v>
      </c>
      <c r="AN219" s="57" t="s">
        <v>756</v>
      </c>
      <c r="AO219" s="58">
        <v>4.5600000000000003E-4</v>
      </c>
    </row>
    <row r="220" spans="39:41">
      <c r="AM220" s="56">
        <v>215</v>
      </c>
      <c r="AN220" s="57" t="s">
        <v>757</v>
      </c>
      <c r="AO220" s="58">
        <v>3.0800000000000001E-4</v>
      </c>
    </row>
    <row r="221" spans="39:41">
      <c r="AM221" s="56">
        <v>216</v>
      </c>
      <c r="AN221" s="57" t="s">
        <v>758</v>
      </c>
      <c r="AO221" s="58">
        <v>0</v>
      </c>
    </row>
    <row r="222" spans="39:41">
      <c r="AM222" s="56">
        <v>217</v>
      </c>
      <c r="AN222" s="57" t="s">
        <v>759</v>
      </c>
      <c r="AO222" s="58">
        <v>0</v>
      </c>
    </row>
    <row r="223" spans="39:41">
      <c r="AM223" s="56">
        <v>218</v>
      </c>
      <c r="AN223" s="57" t="s">
        <v>760</v>
      </c>
      <c r="AO223" s="58">
        <v>0</v>
      </c>
    </row>
    <row r="224" spans="39:41">
      <c r="AM224" s="56">
        <v>219</v>
      </c>
      <c r="AN224" s="57" t="s">
        <v>761</v>
      </c>
      <c r="AO224" s="58">
        <v>4.08E-4</v>
      </c>
    </row>
    <row r="225" spans="39:41">
      <c r="AM225" s="56">
        <v>220</v>
      </c>
      <c r="AN225" s="57" t="s">
        <v>762</v>
      </c>
      <c r="AO225" s="58">
        <v>3.2299999999999999E-4</v>
      </c>
    </row>
    <row r="226" spans="39:41">
      <c r="AM226" s="56">
        <v>221</v>
      </c>
      <c r="AN226" s="57" t="s">
        <v>763</v>
      </c>
      <c r="AO226" s="58">
        <v>0</v>
      </c>
    </row>
    <row r="227" spans="39:41">
      <c r="AM227" s="56">
        <v>222</v>
      </c>
      <c r="AN227" s="57" t="s">
        <v>764</v>
      </c>
      <c r="AO227" s="58">
        <v>0</v>
      </c>
    </row>
    <row r="228" spans="39:41">
      <c r="AM228" s="56">
        <v>223</v>
      </c>
      <c r="AN228" s="57" t="s">
        <v>765</v>
      </c>
      <c r="AO228" s="58">
        <v>0</v>
      </c>
    </row>
    <row r="229" spans="39:41">
      <c r="AM229" s="56">
        <v>224</v>
      </c>
      <c r="AN229" s="57" t="s">
        <v>766</v>
      </c>
      <c r="AO229" s="58">
        <v>0</v>
      </c>
    </row>
    <row r="230" spans="39:41">
      <c r="AM230" s="56">
        <v>225</v>
      </c>
      <c r="AN230" s="57" t="s">
        <v>767</v>
      </c>
      <c r="AO230" s="58">
        <v>0</v>
      </c>
    </row>
    <row r="231" spans="39:41">
      <c r="AM231" s="56">
        <v>226</v>
      </c>
      <c r="AN231" s="57" t="s">
        <v>768</v>
      </c>
      <c r="AO231" s="58">
        <v>0</v>
      </c>
    </row>
    <row r="232" spans="39:41">
      <c r="AM232" s="56">
        <v>227</v>
      </c>
      <c r="AN232" s="57" t="s">
        <v>769</v>
      </c>
      <c r="AO232" s="58">
        <v>0</v>
      </c>
    </row>
    <row r="233" spans="39:41">
      <c r="AM233" s="56">
        <v>228</v>
      </c>
      <c r="AN233" s="57" t="s">
        <v>770</v>
      </c>
      <c r="AO233" s="58">
        <v>0</v>
      </c>
    </row>
    <row r="234" spans="39:41">
      <c r="AM234" s="56">
        <v>229</v>
      </c>
      <c r="AN234" s="57" t="s">
        <v>771</v>
      </c>
      <c r="AO234" s="58">
        <v>0</v>
      </c>
    </row>
    <row r="235" spans="39:41">
      <c r="AM235" s="56">
        <v>230</v>
      </c>
      <c r="AN235" s="57" t="s">
        <v>772</v>
      </c>
      <c r="AO235" s="58">
        <v>4.1599999999999997E-4</v>
      </c>
    </row>
    <row r="236" spans="39:41">
      <c r="AM236" s="56">
        <v>231</v>
      </c>
      <c r="AN236" s="57" t="s">
        <v>773</v>
      </c>
      <c r="AO236" s="58">
        <v>4.26E-4</v>
      </c>
    </row>
    <row r="237" spans="39:41">
      <c r="AM237" s="56">
        <v>232</v>
      </c>
      <c r="AN237" s="57" t="s">
        <v>774</v>
      </c>
      <c r="AO237" s="58">
        <v>0</v>
      </c>
    </row>
    <row r="238" spans="39:41">
      <c r="AM238" s="56">
        <v>233</v>
      </c>
      <c r="AN238" s="57" t="s">
        <v>775</v>
      </c>
      <c r="AO238" s="58">
        <v>1.5899999999999999E-4</v>
      </c>
    </row>
    <row r="239" spans="39:41">
      <c r="AM239" s="56">
        <v>234</v>
      </c>
      <c r="AN239" s="57" t="s">
        <v>776</v>
      </c>
      <c r="AO239" s="58">
        <v>2.4699999999999999E-4</v>
      </c>
    </row>
    <row r="240" spans="39:41">
      <c r="AM240" s="56">
        <v>235</v>
      </c>
      <c r="AN240" s="57" t="s">
        <v>777</v>
      </c>
      <c r="AO240" s="58">
        <v>3.1599999999999998E-4</v>
      </c>
    </row>
    <row r="241" spans="39:41">
      <c r="AM241" s="56">
        <v>236</v>
      </c>
      <c r="AN241" s="57" t="s">
        <v>778</v>
      </c>
      <c r="AO241" s="58">
        <v>8.2700000000000004E-4</v>
      </c>
    </row>
    <row r="242" spans="39:41">
      <c r="AM242" s="56">
        <v>237</v>
      </c>
      <c r="AN242" s="57" t="s">
        <v>779</v>
      </c>
      <c r="AO242" s="58">
        <v>0</v>
      </c>
    </row>
    <row r="243" spans="39:41">
      <c r="AM243" s="56">
        <v>238</v>
      </c>
      <c r="AN243" s="57" t="s">
        <v>780</v>
      </c>
      <c r="AO243" s="58" t="s">
        <v>498</v>
      </c>
    </row>
    <row r="244" spans="39:41">
      <c r="AM244" s="56">
        <v>239</v>
      </c>
      <c r="AN244" s="57" t="s">
        <v>781</v>
      </c>
      <c r="AO244" s="58" t="s">
        <v>499</v>
      </c>
    </row>
    <row r="245" spans="39:41">
      <c r="AM245" s="56">
        <v>240</v>
      </c>
      <c r="AN245" s="57" t="s">
        <v>782</v>
      </c>
      <c r="AO245" s="58">
        <v>0</v>
      </c>
    </row>
    <row r="246" spans="39:41">
      <c r="AM246" s="56">
        <v>241</v>
      </c>
      <c r="AN246" s="57" t="s">
        <v>783</v>
      </c>
      <c r="AO246" s="58">
        <v>0</v>
      </c>
    </row>
    <row r="247" spans="39:41">
      <c r="AM247" s="56">
        <v>242</v>
      </c>
      <c r="AN247" s="57" t="s">
        <v>784</v>
      </c>
      <c r="AO247" s="58">
        <v>5.62E-4</v>
      </c>
    </row>
    <row r="248" spans="39:41">
      <c r="AM248" s="56">
        <v>243</v>
      </c>
      <c r="AN248" s="57" t="s">
        <v>785</v>
      </c>
      <c r="AO248" s="58">
        <v>5.7300000000000005E-4</v>
      </c>
    </row>
    <row r="249" spans="39:41">
      <c r="AM249" s="56">
        <v>244</v>
      </c>
      <c r="AN249" s="57" t="s">
        <v>786</v>
      </c>
      <c r="AO249" s="58">
        <v>4.57E-4</v>
      </c>
    </row>
    <row r="250" spans="39:41">
      <c r="AM250" s="56">
        <v>245</v>
      </c>
      <c r="AN250" s="57" t="s">
        <v>787</v>
      </c>
      <c r="AO250" s="58">
        <v>0</v>
      </c>
    </row>
    <row r="251" spans="39:41">
      <c r="AM251" s="56">
        <v>246</v>
      </c>
      <c r="AN251" s="57" t="s">
        <v>788</v>
      </c>
      <c r="AO251" s="58">
        <v>4.2000000000000002E-4</v>
      </c>
    </row>
    <row r="252" spans="39:41">
      <c r="AM252" s="56">
        <v>247</v>
      </c>
      <c r="AN252" s="57" t="s">
        <v>789</v>
      </c>
      <c r="AO252" s="58">
        <v>5.5800000000000001E-4</v>
      </c>
    </row>
    <row r="253" spans="39:41">
      <c r="AM253" s="56">
        <v>248</v>
      </c>
      <c r="AN253" s="57" t="s">
        <v>790</v>
      </c>
      <c r="AO253" s="58">
        <v>5.4900000000000001E-4</v>
      </c>
    </row>
    <row r="254" spans="39:41">
      <c r="AM254" s="56">
        <v>249</v>
      </c>
      <c r="AN254" s="57" t="s">
        <v>791</v>
      </c>
      <c r="AO254" s="58">
        <v>0</v>
      </c>
    </row>
    <row r="255" spans="39:41">
      <c r="AM255" s="56">
        <v>250</v>
      </c>
      <c r="AN255" s="57" t="s">
        <v>792</v>
      </c>
      <c r="AO255" s="58">
        <v>0</v>
      </c>
    </row>
    <row r="256" spans="39:41">
      <c r="AM256" s="56">
        <v>251</v>
      </c>
      <c r="AN256" s="57" t="s">
        <v>793</v>
      </c>
      <c r="AO256" s="58">
        <v>1E-4</v>
      </c>
    </row>
    <row r="257" spans="39:41">
      <c r="AM257" s="56">
        <v>252</v>
      </c>
      <c r="AN257" s="57" t="s">
        <v>794</v>
      </c>
      <c r="AO257" s="58">
        <v>2.5000000000000001E-4</v>
      </c>
    </row>
    <row r="258" spans="39:41">
      <c r="AM258" s="56">
        <v>253</v>
      </c>
      <c r="AN258" s="57" t="s">
        <v>795</v>
      </c>
      <c r="AO258" s="58">
        <v>0</v>
      </c>
    </row>
    <row r="259" spans="39:41">
      <c r="AM259" s="56">
        <v>254</v>
      </c>
      <c r="AN259" s="57" t="s">
        <v>796</v>
      </c>
      <c r="AO259" s="58">
        <v>6.2E-4</v>
      </c>
    </row>
    <row r="260" spans="39:41">
      <c r="AM260" s="56">
        <v>255</v>
      </c>
      <c r="AN260" s="57" t="s">
        <v>797</v>
      </c>
      <c r="AO260" s="58">
        <v>6.5300000000000004E-4</v>
      </c>
    </row>
    <row r="261" spans="39:41">
      <c r="AM261" s="56">
        <v>256</v>
      </c>
      <c r="AN261" s="57" t="s">
        <v>798</v>
      </c>
      <c r="AO261" s="58">
        <v>0</v>
      </c>
    </row>
    <row r="262" spans="39:41">
      <c r="AM262" s="56">
        <v>257</v>
      </c>
      <c r="AN262" s="57" t="s">
        <v>799</v>
      </c>
      <c r="AO262" s="58">
        <v>4.0400000000000001E-4</v>
      </c>
    </row>
    <row r="263" spans="39:41">
      <c r="AM263" s="56">
        <v>258</v>
      </c>
      <c r="AN263" s="57" t="s">
        <v>800</v>
      </c>
      <c r="AO263" s="58">
        <v>4.6799999999999999E-4</v>
      </c>
    </row>
    <row r="264" spans="39:41">
      <c r="AM264" s="56">
        <v>259</v>
      </c>
      <c r="AN264" s="57" t="s">
        <v>801</v>
      </c>
      <c r="AO264" s="58">
        <v>7.7700000000000002E-4</v>
      </c>
    </row>
    <row r="265" spans="39:41">
      <c r="AM265" s="56">
        <v>260</v>
      </c>
      <c r="AN265" s="57" t="s">
        <v>802</v>
      </c>
      <c r="AO265" s="58">
        <v>7.4600000000000003E-4</v>
      </c>
    </row>
    <row r="266" spans="39:41">
      <c r="AM266" s="56">
        <v>261</v>
      </c>
      <c r="AN266" s="57" t="s">
        <v>803</v>
      </c>
      <c r="AO266" s="58">
        <v>0</v>
      </c>
    </row>
    <row r="267" spans="39:41">
      <c r="AM267" s="56">
        <v>262</v>
      </c>
      <c r="AN267" s="57" t="s">
        <v>804</v>
      </c>
      <c r="AO267" s="58">
        <v>3.7800000000000003E-4</v>
      </c>
    </row>
    <row r="268" spans="39:41">
      <c r="AM268" s="56">
        <v>263</v>
      </c>
      <c r="AN268" s="57" t="s">
        <v>805</v>
      </c>
      <c r="AO268" s="58">
        <v>4.55E-4</v>
      </c>
    </row>
    <row r="269" spans="39:41">
      <c r="AM269" s="56">
        <v>264</v>
      </c>
      <c r="AN269" s="57" t="s">
        <v>806</v>
      </c>
      <c r="AO269" s="58">
        <v>3.0899999999999998E-4</v>
      </c>
    </row>
    <row r="270" spans="39:41">
      <c r="AM270" s="56">
        <v>265</v>
      </c>
      <c r="AN270" s="57" t="s">
        <v>807</v>
      </c>
      <c r="AO270" s="58">
        <v>0</v>
      </c>
    </row>
    <row r="271" spans="39:41">
      <c r="AM271" s="56">
        <v>266</v>
      </c>
      <c r="AN271" s="57" t="s">
        <v>808</v>
      </c>
      <c r="AO271" s="58">
        <v>5.7200000000000003E-4</v>
      </c>
    </row>
    <row r="272" spans="39:41">
      <c r="AM272" s="56">
        <v>267</v>
      </c>
      <c r="AN272" s="57" t="s">
        <v>809</v>
      </c>
      <c r="AO272" s="58">
        <v>4.5899999999999999E-4</v>
      </c>
    </row>
    <row r="273" spans="39:41">
      <c r="AM273" s="56">
        <v>268</v>
      </c>
      <c r="AN273" s="57" t="s">
        <v>810</v>
      </c>
      <c r="AO273" s="58">
        <v>4.0499999999999998E-4</v>
      </c>
    </row>
    <row r="274" spans="39:41">
      <c r="AM274" s="56">
        <v>269</v>
      </c>
      <c r="AN274" s="57" t="s">
        <v>811</v>
      </c>
      <c r="AO274" s="58">
        <v>4.4799999999999999E-4</v>
      </c>
    </row>
    <row r="275" spans="39:41">
      <c r="AM275" s="56">
        <v>270</v>
      </c>
      <c r="AN275" s="57" t="s">
        <v>812</v>
      </c>
      <c r="AO275" s="58">
        <v>3.2000000000000003E-4</v>
      </c>
    </row>
    <row r="276" spans="39:41">
      <c r="AM276" s="56">
        <v>271</v>
      </c>
      <c r="AN276" s="57" t="s">
        <v>813</v>
      </c>
      <c r="AO276" s="58">
        <v>0</v>
      </c>
    </row>
    <row r="277" spans="39:41">
      <c r="AM277" s="56">
        <v>272</v>
      </c>
      <c r="AN277" s="57" t="s">
        <v>814</v>
      </c>
      <c r="AO277" s="58">
        <v>4.5899999999999999E-4</v>
      </c>
    </row>
    <row r="278" spans="39:41">
      <c r="AM278" s="56">
        <v>273</v>
      </c>
      <c r="AN278" s="57" t="s">
        <v>815</v>
      </c>
      <c r="AO278" s="58">
        <v>4.17E-4</v>
      </c>
    </row>
    <row r="279" spans="39:41">
      <c r="AM279" s="56">
        <v>274</v>
      </c>
      <c r="AN279" s="57" t="s">
        <v>816</v>
      </c>
      <c r="AO279" s="58">
        <v>0</v>
      </c>
    </row>
    <row r="280" spans="39:41">
      <c r="AM280" s="56">
        <v>275</v>
      </c>
      <c r="AN280" s="57" t="s">
        <v>817</v>
      </c>
      <c r="AO280" s="58">
        <v>2.63E-4</v>
      </c>
    </row>
    <row r="281" spans="39:41">
      <c r="AM281" s="56">
        <v>276</v>
      </c>
      <c r="AN281" s="57" t="s">
        <v>818</v>
      </c>
      <c r="AO281" s="58">
        <v>3.77E-4</v>
      </c>
    </row>
    <row r="282" spans="39:41">
      <c r="AM282" s="56">
        <v>277</v>
      </c>
      <c r="AN282" s="57" t="s">
        <v>819</v>
      </c>
      <c r="AO282" s="58">
        <v>4.8700000000000002E-4</v>
      </c>
    </row>
    <row r="283" spans="39:41">
      <c r="AM283" s="56">
        <v>278</v>
      </c>
      <c r="AN283" s="57" t="s">
        <v>820</v>
      </c>
      <c r="AO283" s="58">
        <v>2.9E-4</v>
      </c>
    </row>
    <row r="284" spans="39:41">
      <c r="AM284" s="56">
        <v>279</v>
      </c>
      <c r="AN284" s="57" t="s">
        <v>821</v>
      </c>
      <c r="AO284" s="58">
        <v>3.8999999999999999E-4</v>
      </c>
    </row>
    <row r="285" spans="39:41">
      <c r="AM285" s="56">
        <v>280</v>
      </c>
      <c r="AN285" s="57" t="s">
        <v>822</v>
      </c>
      <c r="AO285" s="58">
        <v>4.8999999999999998E-4</v>
      </c>
    </row>
    <row r="286" spans="39:41">
      <c r="AM286" s="56">
        <v>281</v>
      </c>
      <c r="AN286" s="57" t="s">
        <v>823</v>
      </c>
      <c r="AO286" s="58">
        <v>2.6600000000000001E-4</v>
      </c>
    </row>
    <row r="287" spans="39:41">
      <c r="AM287" s="56">
        <v>282</v>
      </c>
      <c r="AN287" s="57" t="s">
        <v>824</v>
      </c>
      <c r="AO287" s="58">
        <v>5.9900000000000003E-4</v>
      </c>
    </row>
    <row r="288" spans="39:41">
      <c r="AM288" s="56">
        <v>283</v>
      </c>
      <c r="AN288" s="57" t="s">
        <v>825</v>
      </c>
      <c r="AO288" s="58">
        <v>0</v>
      </c>
    </row>
    <row r="289" spans="39:41">
      <c r="AM289" s="56">
        <v>284</v>
      </c>
      <c r="AN289" s="57" t="s">
        <v>826</v>
      </c>
      <c r="AO289" s="58">
        <v>3.7599999999999998E-4</v>
      </c>
    </row>
    <row r="290" spans="39:41">
      <c r="AM290" s="56">
        <v>285</v>
      </c>
      <c r="AN290" s="57" t="s">
        <v>827</v>
      </c>
      <c r="AO290" s="58">
        <v>3.7500000000000001E-4</v>
      </c>
    </row>
    <row r="291" spans="39:41">
      <c r="AM291" s="56">
        <v>286</v>
      </c>
      <c r="AN291" s="57" t="s">
        <v>828</v>
      </c>
      <c r="AO291" s="58">
        <v>3.7800000000000003E-4</v>
      </c>
    </row>
    <row r="292" spans="39:41">
      <c r="AM292" s="56">
        <v>287</v>
      </c>
      <c r="AN292" s="57" t="s">
        <v>829</v>
      </c>
      <c r="AO292" s="58">
        <v>3.79E-4</v>
      </c>
    </row>
    <row r="293" spans="39:41">
      <c r="AM293" s="56">
        <v>288</v>
      </c>
      <c r="AN293" s="57" t="s">
        <v>830</v>
      </c>
      <c r="AO293" s="58">
        <v>3.8000000000000002E-4</v>
      </c>
    </row>
    <row r="294" spans="39:41">
      <c r="AM294" s="56">
        <v>289</v>
      </c>
      <c r="AN294" s="57" t="s">
        <v>831</v>
      </c>
      <c r="AO294" s="58">
        <v>1.6200000000000001E-4</v>
      </c>
    </row>
    <row r="295" spans="39:41">
      <c r="AM295" s="56">
        <v>290</v>
      </c>
      <c r="AN295" s="57" t="s">
        <v>832</v>
      </c>
      <c r="AO295" s="58">
        <v>3.6999999999999999E-4</v>
      </c>
    </row>
    <row r="296" spans="39:41">
      <c r="AM296" s="56">
        <v>291</v>
      </c>
      <c r="AN296" s="57" t="s">
        <v>833</v>
      </c>
      <c r="AO296" s="58">
        <v>3.8000000000000002E-4</v>
      </c>
    </row>
    <row r="297" spans="39:41">
      <c r="AM297" s="56">
        <v>292</v>
      </c>
      <c r="AN297" s="57" t="s">
        <v>834</v>
      </c>
      <c r="AO297" s="58">
        <v>3.8000000000000002E-4</v>
      </c>
    </row>
    <row r="298" spans="39:41">
      <c r="AM298" s="56">
        <v>293</v>
      </c>
      <c r="AN298" s="57" t="s">
        <v>835</v>
      </c>
      <c r="AO298" s="58">
        <v>3.8099999999999999E-4</v>
      </c>
    </row>
    <row r="299" spans="39:41">
      <c r="AM299" s="56">
        <v>294</v>
      </c>
      <c r="AN299" s="57" t="s">
        <v>836</v>
      </c>
      <c r="AO299" s="58">
        <v>3.8000000000000002E-4</v>
      </c>
    </row>
    <row r="300" spans="39:41">
      <c r="AM300" s="56">
        <v>295</v>
      </c>
      <c r="AN300" s="57" t="s">
        <v>837</v>
      </c>
      <c r="AO300" s="58">
        <v>4.0900000000000002E-4</v>
      </c>
    </row>
    <row r="301" spans="39:41">
      <c r="AM301" s="56">
        <v>296</v>
      </c>
      <c r="AN301" s="57" t="s">
        <v>838</v>
      </c>
      <c r="AO301" s="58">
        <v>3.8499999999999998E-4</v>
      </c>
    </row>
    <row r="302" spans="39:41">
      <c r="AM302" s="56">
        <v>297</v>
      </c>
      <c r="AN302" s="57" t="s">
        <v>839</v>
      </c>
      <c r="AO302" s="58">
        <v>0</v>
      </c>
    </row>
    <row r="303" spans="39:41">
      <c r="AM303" s="56">
        <v>298</v>
      </c>
      <c r="AN303" s="57" t="s">
        <v>840</v>
      </c>
      <c r="AO303" s="58">
        <v>2.9999999999999997E-4</v>
      </c>
    </row>
    <row r="304" spans="39:41">
      <c r="AM304" s="56">
        <v>299</v>
      </c>
      <c r="AN304" s="57" t="s">
        <v>841</v>
      </c>
      <c r="AO304" s="58">
        <v>4.5600000000000003E-4</v>
      </c>
    </row>
    <row r="305" spans="39:41">
      <c r="AM305" s="56">
        <v>300</v>
      </c>
      <c r="AN305" s="57" t="s">
        <v>842</v>
      </c>
      <c r="AO305" s="58">
        <v>5.2400000000000005E-4</v>
      </c>
    </row>
    <row r="306" spans="39:41">
      <c r="AM306" s="56">
        <v>301</v>
      </c>
      <c r="AN306" s="57" t="s">
        <v>843</v>
      </c>
      <c r="AO306" s="58">
        <v>3.9199999999999999E-4</v>
      </c>
    </row>
    <row r="307" spans="39:41">
      <c r="AM307" s="56">
        <v>302</v>
      </c>
      <c r="AN307" s="57" t="s">
        <v>844</v>
      </c>
      <c r="AO307" s="58">
        <v>5.5599999999999996E-4</v>
      </c>
    </row>
    <row r="308" spans="39:41">
      <c r="AM308" s="56">
        <v>303</v>
      </c>
      <c r="AN308" s="57" t="s">
        <v>845</v>
      </c>
      <c r="AO308" s="58">
        <v>0</v>
      </c>
    </row>
    <row r="309" spans="39:41">
      <c r="AM309" s="56">
        <v>304</v>
      </c>
      <c r="AN309" s="57" t="s">
        <v>846</v>
      </c>
      <c r="AO309" s="58">
        <v>0</v>
      </c>
    </row>
    <row r="310" spans="39:41">
      <c r="AM310" s="56">
        <v>305</v>
      </c>
      <c r="AN310" s="57" t="s">
        <v>847</v>
      </c>
      <c r="AO310" s="58">
        <v>2.9700000000000001E-4</v>
      </c>
    </row>
    <row r="311" spans="39:41">
      <c r="AM311" s="56">
        <v>306</v>
      </c>
      <c r="AN311" s="57" t="s">
        <v>848</v>
      </c>
      <c r="AO311" s="58">
        <v>5.04E-4</v>
      </c>
    </row>
    <row r="312" spans="39:41">
      <c r="AM312" s="56">
        <v>307</v>
      </c>
      <c r="AN312" s="57" t="s">
        <v>849</v>
      </c>
      <c r="AO312" s="58">
        <v>4.3800000000000002E-4</v>
      </c>
    </row>
    <row r="313" spans="39:41">
      <c r="AM313" s="56">
        <v>308</v>
      </c>
      <c r="AN313" s="57" t="s">
        <v>518</v>
      </c>
      <c r="AO313" s="58">
        <v>0</v>
      </c>
    </row>
    <row r="314" spans="39:41">
      <c r="AM314" s="56">
        <v>309</v>
      </c>
      <c r="AN314" s="57" t="s">
        <v>850</v>
      </c>
      <c r="AO314" s="58">
        <v>4.0299999999999998E-4</v>
      </c>
    </row>
    <row r="315" spans="39:41">
      <c r="AM315" s="56">
        <v>310</v>
      </c>
      <c r="AN315" s="57" t="s">
        <v>851</v>
      </c>
      <c r="AO315" s="58">
        <v>3.2200000000000002E-4</v>
      </c>
    </row>
    <row r="316" spans="39:41">
      <c r="AM316" s="56">
        <v>311</v>
      </c>
      <c r="AN316" s="57" t="s">
        <v>852</v>
      </c>
      <c r="AO316" s="58">
        <v>5.9400000000000002E-4</v>
      </c>
    </row>
    <row r="317" spans="39:41">
      <c r="AM317" s="56">
        <v>312</v>
      </c>
      <c r="AN317" s="57" t="s">
        <v>853</v>
      </c>
      <c r="AO317" s="58">
        <v>6.0800000000000003E-4</v>
      </c>
    </row>
    <row r="318" spans="39:41">
      <c r="AM318" s="56">
        <v>313</v>
      </c>
      <c r="AN318" s="57" t="s">
        <v>854</v>
      </c>
      <c r="AO318" s="58">
        <v>0</v>
      </c>
    </row>
    <row r="319" spans="39:41">
      <c r="AM319" s="56">
        <v>314</v>
      </c>
      <c r="AN319" s="57" t="s">
        <v>855</v>
      </c>
      <c r="AO319" s="58">
        <v>4.3800000000000002E-4</v>
      </c>
    </row>
    <row r="320" spans="39:41">
      <c r="AM320" s="56">
        <v>315</v>
      </c>
      <c r="AN320" s="57" t="s">
        <v>856</v>
      </c>
      <c r="AO320" s="58">
        <v>4.7600000000000002E-4</v>
      </c>
    </row>
    <row r="321" spans="39:41">
      <c r="AM321" s="56">
        <v>316</v>
      </c>
      <c r="AN321" s="57" t="s">
        <v>857</v>
      </c>
      <c r="AO321" s="58">
        <v>0</v>
      </c>
    </row>
    <row r="322" spans="39:41">
      <c r="AM322" s="56">
        <v>317</v>
      </c>
      <c r="AN322" s="57" t="s">
        <v>858</v>
      </c>
      <c r="AO322" s="58">
        <v>4.2099999999999999E-4</v>
      </c>
    </row>
    <row r="323" spans="39:41">
      <c r="AM323" s="56">
        <v>318</v>
      </c>
      <c r="AN323" s="57" t="s">
        <v>859</v>
      </c>
      <c r="AO323" s="58">
        <v>4.95E-4</v>
      </c>
    </row>
    <row r="324" spans="39:41">
      <c r="AM324" s="56">
        <v>319</v>
      </c>
      <c r="AN324" s="57" t="s">
        <v>860</v>
      </c>
      <c r="AO324" s="58">
        <v>0</v>
      </c>
    </row>
    <row r="325" spans="39:41">
      <c r="AM325" s="56">
        <v>320</v>
      </c>
      <c r="AN325" s="57" t="s">
        <v>861</v>
      </c>
      <c r="AO325" s="58">
        <v>4.66E-4</v>
      </c>
    </row>
    <row r="326" spans="39:41">
      <c r="AM326" s="56">
        <v>321</v>
      </c>
      <c r="AN326" s="57" t="s">
        <v>862</v>
      </c>
      <c r="AO326" s="58">
        <v>4.9899999999999999E-4</v>
      </c>
    </row>
    <row r="327" spans="39:41">
      <c r="AM327" s="56">
        <v>322</v>
      </c>
      <c r="AN327" s="57" t="s">
        <v>863</v>
      </c>
      <c r="AO327" s="58">
        <v>0</v>
      </c>
    </row>
    <row r="328" spans="39:41">
      <c r="AM328" s="56">
        <v>323</v>
      </c>
      <c r="AN328" s="57" t="s">
        <v>864</v>
      </c>
      <c r="AO328" s="58">
        <v>4.2000000000000002E-4</v>
      </c>
    </row>
    <row r="329" spans="39:41">
      <c r="AM329" s="56">
        <v>324</v>
      </c>
      <c r="AN329" s="57" t="s">
        <v>865</v>
      </c>
      <c r="AO329" s="58">
        <v>4.9399999999999997E-4</v>
      </c>
    </row>
    <row r="330" spans="39:41">
      <c r="AM330" s="56">
        <v>325</v>
      </c>
      <c r="AN330" s="57" t="s">
        <v>866</v>
      </c>
      <c r="AO330" s="58">
        <v>0</v>
      </c>
    </row>
    <row r="331" spans="39:41">
      <c r="AM331" s="56">
        <v>326</v>
      </c>
      <c r="AN331" s="57" t="s">
        <v>867</v>
      </c>
      <c r="AO331" s="58">
        <v>4.6200000000000001E-4</v>
      </c>
    </row>
    <row r="332" spans="39:41">
      <c r="AM332" s="56">
        <v>327</v>
      </c>
      <c r="AN332" s="57" t="s">
        <v>868</v>
      </c>
      <c r="AO332" s="58">
        <v>4.9399999999999997E-4</v>
      </c>
    </row>
    <row r="333" spans="39:41">
      <c r="AM333" s="56">
        <v>328</v>
      </c>
      <c r="AN333" s="57" t="s">
        <v>869</v>
      </c>
      <c r="AO333" s="58">
        <v>0</v>
      </c>
    </row>
    <row r="334" spans="39:41">
      <c r="AM334" s="56">
        <v>329</v>
      </c>
      <c r="AN334" s="57" t="s">
        <v>870</v>
      </c>
      <c r="AO334" s="58">
        <v>4.2999999999999999E-4</v>
      </c>
    </row>
    <row r="335" spans="39:41">
      <c r="AM335" s="56">
        <v>330</v>
      </c>
      <c r="AN335" s="57" t="s">
        <v>871</v>
      </c>
      <c r="AO335" s="58">
        <v>4.66E-4</v>
      </c>
    </row>
    <row r="336" spans="39:41">
      <c r="AM336" s="56">
        <v>331</v>
      </c>
      <c r="AN336" s="57" t="s">
        <v>872</v>
      </c>
      <c r="AO336" s="58">
        <v>0</v>
      </c>
    </row>
    <row r="337" spans="39:41">
      <c r="AM337" s="56">
        <v>332</v>
      </c>
      <c r="AN337" s="57" t="s">
        <v>873</v>
      </c>
      <c r="AO337" s="58">
        <v>4.6200000000000001E-4</v>
      </c>
    </row>
    <row r="338" spans="39:41">
      <c r="AM338" s="56">
        <v>333</v>
      </c>
      <c r="AN338" s="57" t="s">
        <v>874</v>
      </c>
      <c r="AO338" s="58">
        <v>4.9399999999999997E-4</v>
      </c>
    </row>
    <row r="339" spans="39:41">
      <c r="AM339" s="56">
        <v>334</v>
      </c>
      <c r="AN339" s="57" t="s">
        <v>875</v>
      </c>
      <c r="AO339" s="58">
        <v>2.6800000000000001E-4</v>
      </c>
    </row>
    <row r="340" spans="39:41">
      <c r="AM340" s="56">
        <v>335</v>
      </c>
      <c r="AN340" s="57" t="s">
        <v>876</v>
      </c>
      <c r="AO340" s="58">
        <v>4.0900000000000002E-4</v>
      </c>
    </row>
    <row r="341" spans="39:41">
      <c r="AM341" s="56">
        <v>336</v>
      </c>
      <c r="AN341" s="57" t="s">
        <v>877</v>
      </c>
      <c r="AO341" s="58">
        <v>0</v>
      </c>
    </row>
    <row r="342" spans="39:41">
      <c r="AM342" s="56">
        <v>337</v>
      </c>
      <c r="AN342" s="57" t="s">
        <v>878</v>
      </c>
      <c r="AO342" s="58">
        <v>2.92E-4</v>
      </c>
    </row>
    <row r="343" spans="39:41">
      <c r="AM343" s="56">
        <v>338</v>
      </c>
      <c r="AN343" s="57" t="s">
        <v>879</v>
      </c>
      <c r="AO343" s="58">
        <v>3.48E-4</v>
      </c>
    </row>
    <row r="344" spans="39:41">
      <c r="AM344" s="56">
        <v>339</v>
      </c>
      <c r="AN344" s="57" t="s">
        <v>880</v>
      </c>
      <c r="AO344" s="58">
        <v>2.5000000000000001E-4</v>
      </c>
    </row>
    <row r="345" spans="39:41">
      <c r="AM345" s="56">
        <v>340</v>
      </c>
      <c r="AN345" s="57" t="s">
        <v>881</v>
      </c>
      <c r="AO345" s="58">
        <v>3.7800000000000003E-4</v>
      </c>
    </row>
    <row r="346" spans="39:41">
      <c r="AM346" s="56">
        <v>341</v>
      </c>
      <c r="AN346" s="57" t="s">
        <v>882</v>
      </c>
      <c r="AO346" s="58">
        <v>0</v>
      </c>
    </row>
    <row r="347" spans="39:41">
      <c r="AM347" s="56">
        <v>342</v>
      </c>
      <c r="AN347" s="57" t="s">
        <v>883</v>
      </c>
      <c r="AO347" s="58">
        <v>0</v>
      </c>
    </row>
    <row r="348" spans="39:41">
      <c r="AM348" s="56">
        <v>343</v>
      </c>
      <c r="AN348" s="57" t="s">
        <v>884</v>
      </c>
      <c r="AO348" s="58">
        <v>0</v>
      </c>
    </row>
    <row r="349" spans="39:41">
      <c r="AM349" s="56">
        <v>344</v>
      </c>
      <c r="AN349" s="57" t="s">
        <v>885</v>
      </c>
      <c r="AO349" s="58">
        <v>0</v>
      </c>
    </row>
    <row r="350" spans="39:41">
      <c r="AM350" s="56">
        <v>345</v>
      </c>
      <c r="AN350" s="57" t="s">
        <v>886</v>
      </c>
      <c r="AO350" s="58">
        <v>3.6600000000000001E-4</v>
      </c>
    </row>
    <row r="351" spans="39:41">
      <c r="AM351" s="56">
        <v>346</v>
      </c>
      <c r="AN351" s="57" t="s">
        <v>887</v>
      </c>
      <c r="AO351" s="58">
        <v>0</v>
      </c>
    </row>
    <row r="352" spans="39:41">
      <c r="AM352" s="56">
        <v>347</v>
      </c>
      <c r="AN352" s="57" t="s">
        <v>888</v>
      </c>
      <c r="AO352" s="58">
        <v>0</v>
      </c>
    </row>
    <row r="353" spans="39:41">
      <c r="AM353" s="56">
        <v>348</v>
      </c>
      <c r="AN353" s="57" t="s">
        <v>889</v>
      </c>
      <c r="AO353" s="58">
        <v>4.9799999999999996E-4</v>
      </c>
    </row>
    <row r="354" spans="39:41">
      <c r="AM354" s="56">
        <v>349</v>
      </c>
      <c r="AN354" s="57" t="s">
        <v>890</v>
      </c>
      <c r="AO354" s="58">
        <v>4.2999999999999999E-4</v>
      </c>
    </row>
    <row r="355" spans="39:41">
      <c r="AM355" s="56">
        <v>350</v>
      </c>
      <c r="AN355" s="57" t="s">
        <v>891</v>
      </c>
      <c r="AO355" s="58">
        <v>3.88E-4</v>
      </c>
    </row>
    <row r="356" spans="39:41">
      <c r="AM356" s="56">
        <v>351</v>
      </c>
      <c r="AN356" s="57" t="s">
        <v>519</v>
      </c>
      <c r="AO356" s="58">
        <v>4.5100000000000001E-4</v>
      </c>
    </row>
    <row r="357" spans="39:41">
      <c r="AM357" s="56">
        <v>352</v>
      </c>
      <c r="AN357" s="57" t="s">
        <v>892</v>
      </c>
      <c r="AO357" s="58">
        <v>3.8299999999999999E-4</v>
      </c>
    </row>
    <row r="358" spans="39:41">
      <c r="AM358" s="56">
        <v>353</v>
      </c>
      <c r="AN358" s="57" t="s">
        <v>893</v>
      </c>
      <c r="AO358" s="58">
        <v>0</v>
      </c>
    </row>
    <row r="359" spans="39:41">
      <c r="AM359" s="56">
        <v>354</v>
      </c>
      <c r="AN359" s="57" t="s">
        <v>894</v>
      </c>
      <c r="AO359" s="58">
        <v>0</v>
      </c>
    </row>
    <row r="360" spans="39:41">
      <c r="AM360" s="56">
        <v>355</v>
      </c>
      <c r="AN360" s="57" t="s">
        <v>895</v>
      </c>
      <c r="AO360" s="58">
        <v>0</v>
      </c>
    </row>
    <row r="361" spans="39:41">
      <c r="AM361" s="56">
        <v>356</v>
      </c>
      <c r="AN361" s="57" t="s">
        <v>896</v>
      </c>
      <c r="AO361" s="58">
        <v>1.3300000000000001E-4</v>
      </c>
    </row>
    <row r="362" spans="39:41">
      <c r="AM362" s="56">
        <v>357</v>
      </c>
      <c r="AN362" s="57" t="s">
        <v>897</v>
      </c>
      <c r="AO362" s="58">
        <v>0</v>
      </c>
    </row>
    <row r="363" spans="39:41">
      <c r="AM363" s="56">
        <v>358</v>
      </c>
      <c r="AN363" s="57" t="s">
        <v>898</v>
      </c>
      <c r="AO363" s="58">
        <v>2.2900000000000001E-4</v>
      </c>
    </row>
    <row r="364" spans="39:41">
      <c r="AM364" s="56">
        <v>359</v>
      </c>
      <c r="AN364" s="57" t="s">
        <v>899</v>
      </c>
      <c r="AO364" s="58">
        <v>2.0000000000000002E-5</v>
      </c>
    </row>
    <row r="365" spans="39:41">
      <c r="AM365" s="56">
        <v>360</v>
      </c>
      <c r="AN365" s="57" t="s">
        <v>900</v>
      </c>
      <c r="AO365" s="58">
        <v>0</v>
      </c>
    </row>
    <row r="366" spans="39:41">
      <c r="AM366" s="56">
        <v>361</v>
      </c>
      <c r="AN366" s="57" t="s">
        <v>901</v>
      </c>
      <c r="AO366" s="58">
        <v>5.4000000000000001E-4</v>
      </c>
    </row>
    <row r="367" spans="39:41">
      <c r="AM367" s="56">
        <v>362</v>
      </c>
      <c r="AN367" s="57" t="s">
        <v>902</v>
      </c>
      <c r="AO367" s="58">
        <v>4.3600000000000003E-4</v>
      </c>
    </row>
    <row r="368" spans="39:41">
      <c r="AM368" s="56">
        <v>363</v>
      </c>
      <c r="AN368" s="57" t="s">
        <v>903</v>
      </c>
      <c r="AO368" s="58">
        <v>3.1700000000000001E-4</v>
      </c>
    </row>
    <row r="369" spans="39:41">
      <c r="AM369" s="56">
        <v>364</v>
      </c>
      <c r="AN369" s="57" t="s">
        <v>904</v>
      </c>
      <c r="AO369" s="58">
        <v>0</v>
      </c>
    </row>
    <row r="370" spans="39:41">
      <c r="AM370" s="56">
        <v>365</v>
      </c>
      <c r="AN370" s="57" t="s">
        <v>905</v>
      </c>
      <c r="AO370" s="58">
        <v>1.25E-4</v>
      </c>
    </row>
    <row r="371" spans="39:41">
      <c r="AM371" s="56">
        <v>366</v>
      </c>
      <c r="AN371" s="57" t="s">
        <v>906</v>
      </c>
      <c r="AO371" s="58">
        <v>1.6899999999999999E-4</v>
      </c>
    </row>
    <row r="372" spans="39:41">
      <c r="AM372" s="56">
        <v>367</v>
      </c>
      <c r="AN372" s="57" t="s">
        <v>907</v>
      </c>
      <c r="AO372" s="58">
        <v>2.5700000000000001E-4</v>
      </c>
    </row>
    <row r="373" spans="39:41">
      <c r="AM373" s="56">
        <v>368</v>
      </c>
      <c r="AN373" s="57" t="s">
        <v>908</v>
      </c>
      <c r="AO373" s="58">
        <v>3.01E-4</v>
      </c>
    </row>
    <row r="374" spans="39:41">
      <c r="AM374" s="56">
        <v>369</v>
      </c>
      <c r="AN374" s="57" t="s">
        <v>909</v>
      </c>
      <c r="AO374" s="58">
        <v>3.7800000000000003E-4</v>
      </c>
    </row>
    <row r="375" spans="39:41">
      <c r="AM375" s="56">
        <v>370</v>
      </c>
      <c r="AN375" s="57" t="s">
        <v>910</v>
      </c>
      <c r="AO375" s="58">
        <v>0</v>
      </c>
    </row>
    <row r="376" spans="39:41">
      <c r="AM376" s="56">
        <v>371</v>
      </c>
      <c r="AN376" s="57" t="s">
        <v>911</v>
      </c>
      <c r="AO376" s="58">
        <v>0</v>
      </c>
    </row>
    <row r="377" spans="39:41">
      <c r="AM377" s="56">
        <v>372</v>
      </c>
      <c r="AN377" s="57" t="s">
        <v>912</v>
      </c>
      <c r="AO377" s="58">
        <v>6.0800000000000003E-4</v>
      </c>
    </row>
    <row r="378" spans="39:41">
      <c r="AM378" s="56">
        <v>373</v>
      </c>
      <c r="AN378" s="57" t="s">
        <v>913</v>
      </c>
      <c r="AO378" s="58">
        <v>5.4600000000000004E-4</v>
      </c>
    </row>
    <row r="379" spans="39:41">
      <c r="AM379" s="56">
        <v>374</v>
      </c>
      <c r="AN379" s="57" t="s">
        <v>914</v>
      </c>
      <c r="AO379" s="58">
        <v>5.1699999999999999E-4</v>
      </c>
    </row>
    <row r="380" spans="39:41">
      <c r="AM380" s="56">
        <v>375</v>
      </c>
      <c r="AN380" s="57" t="s">
        <v>915</v>
      </c>
      <c r="AO380" s="58">
        <v>0</v>
      </c>
    </row>
    <row r="381" spans="39:41">
      <c r="AM381" s="56">
        <v>376</v>
      </c>
      <c r="AN381" s="57" t="s">
        <v>916</v>
      </c>
      <c r="AO381" s="58">
        <v>0</v>
      </c>
    </row>
    <row r="382" spans="39:41">
      <c r="AM382" s="56">
        <v>377</v>
      </c>
      <c r="AN382" s="57" t="s">
        <v>917</v>
      </c>
      <c r="AO382" s="58">
        <v>2.1100000000000001E-4</v>
      </c>
    </row>
    <row r="383" spans="39:41">
      <c r="AM383" s="56">
        <v>378</v>
      </c>
      <c r="AN383" s="57" t="s">
        <v>918</v>
      </c>
      <c r="AO383" s="58">
        <v>1.5300000000000001E-4</v>
      </c>
    </row>
    <row r="384" spans="39:41">
      <c r="AM384" s="56">
        <v>379</v>
      </c>
      <c r="AN384" s="57" t="s">
        <v>919</v>
      </c>
      <c r="AO384" s="58">
        <v>0</v>
      </c>
    </row>
    <row r="385" spans="39:41">
      <c r="AM385" s="56">
        <v>380</v>
      </c>
      <c r="AN385" s="57" t="s">
        <v>920</v>
      </c>
      <c r="AO385" s="58">
        <v>4.5399999999999998E-4</v>
      </c>
    </row>
    <row r="386" spans="39:41">
      <c r="AM386" s="56">
        <v>381</v>
      </c>
      <c r="AN386" s="57" t="s">
        <v>921</v>
      </c>
      <c r="AO386" s="58">
        <v>3.0600000000000001E-4</v>
      </c>
    </row>
    <row r="387" spans="39:41">
      <c r="AM387" s="56">
        <v>382</v>
      </c>
      <c r="AN387" s="57" t="s">
        <v>922</v>
      </c>
      <c r="AO387" s="58">
        <v>0</v>
      </c>
    </row>
    <row r="388" spans="39:41">
      <c r="AM388" s="56">
        <v>383</v>
      </c>
      <c r="AN388" s="57" t="s">
        <v>923</v>
      </c>
      <c r="AO388" s="58">
        <v>0</v>
      </c>
    </row>
    <row r="389" spans="39:41">
      <c r="AM389" s="56">
        <v>384</v>
      </c>
      <c r="AN389" s="57" t="s">
        <v>924</v>
      </c>
      <c r="AO389" s="58">
        <v>6.4700000000000001E-4</v>
      </c>
    </row>
    <row r="390" spans="39:41">
      <c r="AM390" s="56">
        <v>385</v>
      </c>
      <c r="AN390" s="57" t="s">
        <v>925</v>
      </c>
      <c r="AO390" s="58">
        <v>4.1899999999999999E-4</v>
      </c>
    </row>
    <row r="391" spans="39:41">
      <c r="AM391" s="56">
        <v>386</v>
      </c>
      <c r="AN391" s="57" t="s">
        <v>926</v>
      </c>
      <c r="AO391" s="58">
        <v>4.3800000000000002E-4</v>
      </c>
    </row>
    <row r="392" spans="39:41">
      <c r="AM392" s="56">
        <v>387</v>
      </c>
      <c r="AN392" s="57" t="s">
        <v>927</v>
      </c>
      <c r="AO392" s="58">
        <v>0</v>
      </c>
    </row>
    <row r="393" spans="39:41">
      <c r="AM393" s="56">
        <v>388</v>
      </c>
      <c r="AN393" s="57" t="s">
        <v>928</v>
      </c>
      <c r="AO393" s="58">
        <v>5.5900000000000004E-4</v>
      </c>
    </row>
    <row r="394" spans="39:41">
      <c r="AM394" s="56">
        <v>389</v>
      </c>
      <c r="AN394" s="57" t="s">
        <v>929</v>
      </c>
      <c r="AO394" s="58">
        <v>4.73E-4</v>
      </c>
    </row>
    <row r="395" spans="39:41">
      <c r="AM395" s="56">
        <v>390</v>
      </c>
      <c r="AN395" s="57" t="s">
        <v>930</v>
      </c>
      <c r="AO395" s="58">
        <v>0</v>
      </c>
    </row>
    <row r="396" spans="39:41">
      <c r="AM396" s="56">
        <v>391</v>
      </c>
      <c r="AN396" s="57" t="s">
        <v>931</v>
      </c>
      <c r="AO396" s="58">
        <v>0</v>
      </c>
    </row>
    <row r="397" spans="39:41">
      <c r="AM397" s="56">
        <v>392</v>
      </c>
      <c r="AN397" s="57" t="s">
        <v>932</v>
      </c>
      <c r="AO397" s="58">
        <v>4.3600000000000003E-4</v>
      </c>
    </row>
    <row r="398" spans="39:41">
      <c r="AM398" s="56">
        <v>393</v>
      </c>
      <c r="AN398" s="57" t="s">
        <v>933</v>
      </c>
      <c r="AO398" s="58">
        <v>3.9599999999999998E-4</v>
      </c>
    </row>
    <row r="399" spans="39:41">
      <c r="AM399" s="56">
        <v>394</v>
      </c>
      <c r="AN399" s="57" t="s">
        <v>934</v>
      </c>
      <c r="AO399" s="58">
        <v>0</v>
      </c>
    </row>
    <row r="400" spans="39:41">
      <c r="AM400" s="56">
        <v>395</v>
      </c>
      <c r="AN400" s="57" t="s">
        <v>935</v>
      </c>
      <c r="AO400" s="58">
        <v>2.0599999999999999E-4</v>
      </c>
    </row>
    <row r="401" spans="39:41">
      <c r="AM401" s="56">
        <v>396</v>
      </c>
      <c r="AN401" s="57" t="s">
        <v>936</v>
      </c>
      <c r="AO401" s="58">
        <v>2.31E-4</v>
      </c>
    </row>
    <row r="402" spans="39:41">
      <c r="AM402" s="56">
        <v>397</v>
      </c>
      <c r="AN402" s="57" t="s">
        <v>937</v>
      </c>
      <c r="AO402" s="58">
        <v>0</v>
      </c>
    </row>
    <row r="403" spans="39:41">
      <c r="AM403" s="56">
        <v>398</v>
      </c>
      <c r="AN403" s="57" t="s">
        <v>938</v>
      </c>
      <c r="AO403" s="58">
        <v>4.5600000000000003E-4</v>
      </c>
    </row>
    <row r="404" spans="39:41">
      <c r="AM404" s="56">
        <v>399</v>
      </c>
      <c r="AN404" s="57" t="s">
        <v>939</v>
      </c>
      <c r="AO404" s="58">
        <v>3.0600000000000001E-4</v>
      </c>
    </row>
    <row r="405" spans="39:41">
      <c r="AM405" s="56">
        <v>400</v>
      </c>
      <c r="AN405" s="57" t="s">
        <v>940</v>
      </c>
      <c r="AO405" s="58">
        <v>0</v>
      </c>
    </row>
    <row r="406" spans="39:41">
      <c r="AM406" s="56">
        <v>401</v>
      </c>
      <c r="AN406" s="57" t="s">
        <v>941</v>
      </c>
      <c r="AO406" s="58">
        <v>0</v>
      </c>
    </row>
    <row r="407" spans="39:41">
      <c r="AM407" s="56">
        <v>402</v>
      </c>
      <c r="AN407" s="57" t="s">
        <v>942</v>
      </c>
      <c r="AO407" s="58">
        <v>0</v>
      </c>
    </row>
    <row r="408" spans="39:41">
      <c r="AM408" s="56">
        <v>403</v>
      </c>
      <c r="AN408" s="57" t="s">
        <v>943</v>
      </c>
      <c r="AO408" s="58">
        <v>0</v>
      </c>
    </row>
    <row r="409" spans="39:41">
      <c r="AM409" s="56">
        <v>404</v>
      </c>
      <c r="AN409" s="57" t="s">
        <v>944</v>
      </c>
      <c r="AO409" s="58">
        <v>5.7700000000000004E-4</v>
      </c>
    </row>
    <row r="410" spans="39:41">
      <c r="AM410" s="56">
        <v>405</v>
      </c>
      <c r="AN410" s="57" t="s">
        <v>945</v>
      </c>
      <c r="AO410" s="58">
        <v>2.2599999999999999E-4</v>
      </c>
    </row>
    <row r="411" spans="39:41">
      <c r="AM411" s="56">
        <v>406</v>
      </c>
      <c r="AN411" s="57" t="s">
        <v>946</v>
      </c>
      <c r="AO411" s="58">
        <v>4.57E-4</v>
      </c>
    </row>
    <row r="412" spans="39:41">
      <c r="AM412" s="56">
        <v>407</v>
      </c>
      <c r="AN412" s="57" t="s">
        <v>947</v>
      </c>
      <c r="AO412" s="58">
        <v>0</v>
      </c>
    </row>
    <row r="413" spans="39:41">
      <c r="AM413" s="56">
        <v>408</v>
      </c>
      <c r="AN413" s="57" t="s">
        <v>948</v>
      </c>
      <c r="AO413" s="58">
        <v>5.1500000000000005E-4</v>
      </c>
    </row>
    <row r="414" spans="39:41">
      <c r="AM414" s="56">
        <v>409</v>
      </c>
      <c r="AN414" s="57" t="s">
        <v>949</v>
      </c>
      <c r="AO414" s="58">
        <v>4.6200000000000001E-4</v>
      </c>
    </row>
    <row r="415" spans="39:41">
      <c r="AM415" s="56">
        <v>410</v>
      </c>
      <c r="AN415" s="57" t="s">
        <v>950</v>
      </c>
      <c r="AO415" s="58">
        <v>0</v>
      </c>
    </row>
    <row r="416" spans="39:41">
      <c r="AM416" s="56">
        <v>411</v>
      </c>
      <c r="AN416" s="57" t="s">
        <v>951</v>
      </c>
      <c r="AO416" s="58">
        <v>4.6799999999999999E-4</v>
      </c>
    </row>
    <row r="417" spans="39:41">
      <c r="AM417" s="56">
        <v>412</v>
      </c>
      <c r="AN417" s="57" t="s">
        <v>952</v>
      </c>
      <c r="AO417" s="58">
        <v>5.0000000000000001E-4</v>
      </c>
    </row>
    <row r="418" spans="39:41">
      <c r="AM418" s="56">
        <v>413</v>
      </c>
      <c r="AN418" s="57" t="s">
        <v>953</v>
      </c>
      <c r="AO418" s="58">
        <v>0</v>
      </c>
    </row>
    <row r="419" spans="39:41">
      <c r="AM419" s="56">
        <v>414</v>
      </c>
      <c r="AN419" s="57" t="s">
        <v>954</v>
      </c>
      <c r="AO419" s="58">
        <v>4.6999999999999999E-4</v>
      </c>
    </row>
    <row r="420" spans="39:41">
      <c r="AM420" s="56">
        <v>415</v>
      </c>
      <c r="AN420" s="57" t="s">
        <v>955</v>
      </c>
      <c r="AO420" s="58">
        <v>5.0299999999999997E-4</v>
      </c>
    </row>
    <row r="421" spans="39:41">
      <c r="AM421" s="56">
        <v>416</v>
      </c>
      <c r="AN421" s="57" t="s">
        <v>956</v>
      </c>
      <c r="AO421" s="58">
        <v>0</v>
      </c>
    </row>
    <row r="422" spans="39:41">
      <c r="AM422" s="56">
        <v>417</v>
      </c>
      <c r="AN422" s="57" t="s">
        <v>957</v>
      </c>
      <c r="AO422" s="58">
        <v>4.15E-4</v>
      </c>
    </row>
    <row r="423" spans="39:41">
      <c r="AM423" s="56">
        <v>418</v>
      </c>
      <c r="AN423" s="57" t="s">
        <v>958</v>
      </c>
      <c r="AO423" s="58">
        <v>5.71E-4</v>
      </c>
    </row>
    <row r="424" spans="39:41">
      <c r="AM424" s="56">
        <v>419</v>
      </c>
      <c r="AN424" s="57" t="s">
        <v>959</v>
      </c>
      <c r="AO424" s="58">
        <v>0</v>
      </c>
    </row>
    <row r="425" spans="39:41">
      <c r="AM425" s="56">
        <v>420</v>
      </c>
      <c r="AN425" s="57" t="s">
        <v>960</v>
      </c>
      <c r="AO425" s="58">
        <v>4.2999999999999999E-4</v>
      </c>
    </row>
    <row r="426" spans="39:41">
      <c r="AM426" s="56">
        <v>421</v>
      </c>
      <c r="AN426" s="57" t="s">
        <v>961</v>
      </c>
      <c r="AO426" s="58">
        <v>4.3600000000000003E-4</v>
      </c>
    </row>
    <row r="427" spans="39:41">
      <c r="AM427" s="56">
        <v>422</v>
      </c>
      <c r="AN427" s="57" t="s">
        <v>962</v>
      </c>
      <c r="AO427" s="58">
        <v>0</v>
      </c>
    </row>
    <row r="428" spans="39:41">
      <c r="AM428" s="56">
        <v>423</v>
      </c>
      <c r="AN428" s="57" t="s">
        <v>963</v>
      </c>
      <c r="AO428" s="58">
        <v>4.0200000000000001E-4</v>
      </c>
    </row>
    <row r="429" spans="39:41">
      <c r="AM429" s="56">
        <v>424</v>
      </c>
      <c r="AN429" s="57" t="s">
        <v>964</v>
      </c>
      <c r="AO429" s="58">
        <v>4.2400000000000001E-4</v>
      </c>
    </row>
    <row r="430" spans="39:41">
      <c r="AM430" s="56">
        <v>425</v>
      </c>
      <c r="AN430" s="57" t="s">
        <v>965</v>
      </c>
      <c r="AO430" s="58">
        <v>0</v>
      </c>
    </row>
    <row r="431" spans="39:41">
      <c r="AM431" s="56">
        <v>426</v>
      </c>
      <c r="AN431" s="57" t="s">
        <v>966</v>
      </c>
      <c r="AO431" s="58">
        <v>3.7800000000000003E-4</v>
      </c>
    </row>
    <row r="432" spans="39:41">
      <c r="AM432" s="56">
        <v>427</v>
      </c>
      <c r="AN432" s="57" t="s">
        <v>967</v>
      </c>
      <c r="AO432" s="58">
        <v>0</v>
      </c>
    </row>
    <row r="433" spans="39:41">
      <c r="AM433" s="56">
        <v>428</v>
      </c>
      <c r="AN433" s="57" t="s">
        <v>968</v>
      </c>
      <c r="AO433" s="58">
        <v>0</v>
      </c>
    </row>
    <row r="434" spans="39:41">
      <c r="AM434" s="56">
        <v>429</v>
      </c>
      <c r="AN434" s="57" t="s">
        <v>969</v>
      </c>
      <c r="AO434" s="58">
        <v>0</v>
      </c>
    </row>
    <row r="435" spans="39:41">
      <c r="AM435" s="56">
        <v>430</v>
      </c>
      <c r="AN435" s="57" t="s">
        <v>970</v>
      </c>
      <c r="AO435" s="58">
        <v>0</v>
      </c>
    </row>
    <row r="436" spans="39:41">
      <c r="AM436" s="56">
        <v>431</v>
      </c>
      <c r="AN436" s="57" t="s">
        <v>971</v>
      </c>
      <c r="AO436" s="58">
        <v>0</v>
      </c>
    </row>
    <row r="437" spans="39:41">
      <c r="AM437" s="56">
        <v>432</v>
      </c>
      <c r="AN437" s="57" t="s">
        <v>972</v>
      </c>
      <c r="AO437" s="58">
        <v>1E-4</v>
      </c>
    </row>
    <row r="438" spans="39:41">
      <c r="AM438" s="56">
        <v>433</v>
      </c>
      <c r="AN438" s="57" t="s">
        <v>973</v>
      </c>
      <c r="AO438" s="58">
        <v>2.9999999999999997E-4</v>
      </c>
    </row>
    <row r="439" spans="39:41">
      <c r="AM439" s="56">
        <v>434</v>
      </c>
      <c r="AN439" s="57" t="s">
        <v>974</v>
      </c>
      <c r="AO439" s="58">
        <v>4.0000000000000002E-4</v>
      </c>
    </row>
    <row r="440" spans="39:41">
      <c r="AM440" s="56">
        <v>435</v>
      </c>
      <c r="AN440" s="57" t="s">
        <v>975</v>
      </c>
      <c r="AO440" s="58">
        <v>5.8399999999999999E-4</v>
      </c>
    </row>
    <row r="441" spans="39:41">
      <c r="AM441" s="56">
        <v>436</v>
      </c>
      <c r="AN441" s="57" t="s">
        <v>976</v>
      </c>
      <c r="AO441" s="58">
        <v>5.1500000000000005E-4</v>
      </c>
    </row>
    <row r="442" spans="39:41">
      <c r="AM442" s="56">
        <v>437</v>
      </c>
      <c r="AN442" s="57" t="s">
        <v>977</v>
      </c>
      <c r="AO442" s="58">
        <v>4.4999999999999999E-4</v>
      </c>
    </row>
    <row r="443" spans="39:41">
      <c r="AM443" s="56">
        <v>438</v>
      </c>
      <c r="AN443" s="57" t="s">
        <v>978</v>
      </c>
      <c r="AO443" s="58">
        <v>0</v>
      </c>
    </row>
    <row r="444" spans="39:41">
      <c r="AM444" s="56">
        <v>439</v>
      </c>
      <c r="AN444" s="57" t="s">
        <v>979</v>
      </c>
      <c r="AO444" s="58">
        <v>3.77E-4</v>
      </c>
    </row>
    <row r="445" spans="39:41">
      <c r="AM445" s="56">
        <v>440</v>
      </c>
      <c r="AN445" s="57" t="s">
        <v>980</v>
      </c>
      <c r="AO445" s="58">
        <v>3.9899999999999999E-4</v>
      </c>
    </row>
    <row r="446" spans="39:41">
      <c r="AM446" s="56">
        <v>441</v>
      </c>
      <c r="AN446" s="57" t="s">
        <v>981</v>
      </c>
      <c r="AO446" s="58">
        <v>1.219E-3</v>
      </c>
    </row>
    <row r="447" spans="39:41">
      <c r="AM447" s="56">
        <v>442</v>
      </c>
      <c r="AN447" s="57" t="s">
        <v>982</v>
      </c>
      <c r="AO447" s="58">
        <v>2.6600000000000001E-4</v>
      </c>
    </row>
    <row r="448" spans="39:41">
      <c r="AM448" s="56">
        <v>443</v>
      </c>
      <c r="AN448" s="57" t="s">
        <v>983</v>
      </c>
      <c r="AO448" s="58">
        <v>0</v>
      </c>
    </row>
    <row r="449" spans="39:41">
      <c r="AM449" s="56">
        <v>444</v>
      </c>
      <c r="AN449" s="57" t="s">
        <v>984</v>
      </c>
      <c r="AO449" s="58">
        <v>5.1199999999999998E-4</v>
      </c>
    </row>
    <row r="450" spans="39:41">
      <c r="AM450" s="56">
        <v>445</v>
      </c>
      <c r="AN450" s="57" t="s">
        <v>985</v>
      </c>
      <c r="AO450" s="58">
        <v>4.6500000000000003E-4</v>
      </c>
    </row>
    <row r="451" spans="39:41">
      <c r="AM451" s="56">
        <v>446</v>
      </c>
      <c r="AN451" s="57" t="s">
        <v>520</v>
      </c>
      <c r="AO451" s="58">
        <v>3.7800000000000003E-4</v>
      </c>
    </row>
    <row r="452" spans="39:41">
      <c r="AM452" s="56">
        <v>447</v>
      </c>
      <c r="AN452" s="57" t="s">
        <v>986</v>
      </c>
      <c r="AO452" s="58">
        <v>3.6200000000000002E-4</v>
      </c>
    </row>
    <row r="453" spans="39:41">
      <c r="AM453" s="56">
        <v>448</v>
      </c>
      <c r="AN453" s="57" t="s">
        <v>987</v>
      </c>
      <c r="AO453" s="58">
        <v>3.6000000000000002E-4</v>
      </c>
    </row>
    <row r="454" spans="39:41">
      <c r="AM454" s="56">
        <v>449</v>
      </c>
      <c r="AN454" s="57" t="s">
        <v>988</v>
      </c>
      <c r="AO454" s="58">
        <v>4.57E-4</v>
      </c>
    </row>
    <row r="455" spans="39:41">
      <c r="AM455" s="56">
        <v>450</v>
      </c>
      <c r="AN455" s="57" t="s">
        <v>989</v>
      </c>
      <c r="AO455" s="58">
        <v>4.57E-4</v>
      </c>
    </row>
    <row r="456" spans="39:41">
      <c r="AM456" s="56">
        <v>451</v>
      </c>
      <c r="AN456" s="57" t="s">
        <v>990</v>
      </c>
      <c r="AO456" s="58">
        <v>0</v>
      </c>
    </row>
    <row r="457" spans="39:41">
      <c r="AM457" s="56">
        <v>452</v>
      </c>
      <c r="AN457" s="57" t="s">
        <v>991</v>
      </c>
      <c r="AO457" s="58">
        <v>4.1599999999999997E-4</v>
      </c>
    </row>
    <row r="458" spans="39:41">
      <c r="AM458" s="56">
        <v>453</v>
      </c>
      <c r="AN458" s="57" t="s">
        <v>992</v>
      </c>
      <c r="AO458" s="58">
        <v>4.26E-4</v>
      </c>
    </row>
    <row r="459" spans="39:41">
      <c r="AM459" s="56">
        <v>454</v>
      </c>
      <c r="AN459" s="57" t="s">
        <v>993</v>
      </c>
      <c r="AO459" s="58">
        <v>2.2599999999999999E-4</v>
      </c>
    </row>
    <row r="460" spans="39:41">
      <c r="AM460" s="56">
        <v>455</v>
      </c>
      <c r="AN460" s="57" t="s">
        <v>994</v>
      </c>
      <c r="AO460" s="58">
        <v>4.3100000000000001E-4</v>
      </c>
    </row>
    <row r="461" spans="39:41">
      <c r="AM461" s="56">
        <v>456</v>
      </c>
      <c r="AN461" s="57" t="s">
        <v>995</v>
      </c>
      <c r="AO461" s="58">
        <v>4.2400000000000001E-4</v>
      </c>
    </row>
    <row r="462" spans="39:41">
      <c r="AM462" s="56">
        <v>457</v>
      </c>
      <c r="AN462" s="57" t="s">
        <v>996</v>
      </c>
      <c r="AO462" s="58">
        <v>4.57E-4</v>
      </c>
    </row>
    <row r="463" spans="39:41">
      <c r="AM463" s="56">
        <v>458</v>
      </c>
      <c r="AN463" s="57" t="s">
        <v>997</v>
      </c>
      <c r="AO463" s="58">
        <v>4.57E-4</v>
      </c>
    </row>
    <row r="464" spans="39:41">
      <c r="AM464" s="56">
        <v>459</v>
      </c>
      <c r="AN464" s="57" t="s">
        <v>998</v>
      </c>
      <c r="AO464" s="58">
        <v>0</v>
      </c>
    </row>
    <row r="465" spans="39:41">
      <c r="AM465" s="56">
        <v>460</v>
      </c>
      <c r="AN465" s="57" t="s">
        <v>999</v>
      </c>
      <c r="AO465" s="58">
        <v>3.6099999999999999E-4</v>
      </c>
    </row>
    <row r="466" spans="39:41">
      <c r="AM466" s="56">
        <v>461</v>
      </c>
      <c r="AN466" s="57" t="s">
        <v>1000</v>
      </c>
      <c r="AO466" s="58">
        <v>3.7500000000000001E-4</v>
      </c>
    </row>
    <row r="467" spans="39:41">
      <c r="AM467" s="56">
        <v>462</v>
      </c>
      <c r="AN467" s="57" t="s">
        <v>1001</v>
      </c>
      <c r="AO467" s="58">
        <v>5.1199999999999998E-4</v>
      </c>
    </row>
    <row r="468" spans="39:41">
      <c r="AM468" s="56">
        <v>463</v>
      </c>
      <c r="AN468" s="57" t="s">
        <v>1002</v>
      </c>
      <c r="AO468" s="58">
        <v>4.57E-4</v>
      </c>
    </row>
    <row r="469" spans="39:41">
      <c r="AM469" s="56">
        <v>464</v>
      </c>
      <c r="AN469" s="57" t="s">
        <v>1003</v>
      </c>
      <c r="AO469" s="58">
        <v>4.57E-4</v>
      </c>
    </row>
    <row r="470" spans="39:41">
      <c r="AM470" s="56">
        <v>465</v>
      </c>
      <c r="AN470" s="57" t="s">
        <v>1004</v>
      </c>
      <c r="AO470" s="58">
        <v>0</v>
      </c>
    </row>
    <row r="471" spans="39:41">
      <c r="AM471" s="56">
        <v>466</v>
      </c>
      <c r="AN471" s="57" t="s">
        <v>1005</v>
      </c>
      <c r="AO471" s="58">
        <v>4.46E-4</v>
      </c>
    </row>
    <row r="472" spans="39:41">
      <c r="AM472" s="56">
        <v>467</v>
      </c>
      <c r="AN472" s="57" t="s">
        <v>1006</v>
      </c>
      <c r="AO472" s="58">
        <v>8.3600000000000005E-4</v>
      </c>
    </row>
    <row r="473" spans="39:41">
      <c r="AM473" s="56">
        <v>468</v>
      </c>
      <c r="AN473" s="57" t="s">
        <v>1007</v>
      </c>
      <c r="AO473" s="58">
        <v>0</v>
      </c>
    </row>
    <row r="474" spans="39:41">
      <c r="AM474" s="56">
        <v>469</v>
      </c>
      <c r="AN474" s="57" t="s">
        <v>1008</v>
      </c>
      <c r="AO474" s="58">
        <v>2.13E-4</v>
      </c>
    </row>
    <row r="475" spans="39:41">
      <c r="AM475" s="56">
        <v>470</v>
      </c>
      <c r="AN475" s="57" t="s">
        <v>1009</v>
      </c>
      <c r="AO475" s="58">
        <v>2.9799999999999998E-4</v>
      </c>
    </row>
    <row r="476" spans="39:41">
      <c r="AM476" s="56">
        <v>471</v>
      </c>
      <c r="AN476" s="57" t="s">
        <v>1010</v>
      </c>
      <c r="AO476" s="58">
        <v>3.19E-4</v>
      </c>
    </row>
    <row r="477" spans="39:41">
      <c r="AM477" s="56">
        <v>472</v>
      </c>
      <c r="AN477" s="57" t="s">
        <v>1011</v>
      </c>
      <c r="AO477" s="58">
        <v>3.8299999999999999E-4</v>
      </c>
    </row>
    <row r="478" spans="39:41">
      <c r="AM478" s="56">
        <v>473</v>
      </c>
      <c r="AN478" s="57" t="s">
        <v>1012</v>
      </c>
      <c r="AO478" s="58">
        <v>3.6099999999999999E-4</v>
      </c>
    </row>
    <row r="479" spans="39:41">
      <c r="AM479" s="56">
        <v>474</v>
      </c>
      <c r="AN479" s="57" t="s">
        <v>1013</v>
      </c>
      <c r="AO479" s="58">
        <v>3.4000000000000002E-4</v>
      </c>
    </row>
    <row r="480" spans="39:41">
      <c r="AM480" s="56">
        <v>475</v>
      </c>
      <c r="AN480" s="57" t="s">
        <v>1014</v>
      </c>
      <c r="AO480" s="58">
        <v>2.7599999999999999E-4</v>
      </c>
    </row>
    <row r="481" spans="39:41">
      <c r="AM481" s="56">
        <v>476</v>
      </c>
      <c r="AN481" s="57" t="s">
        <v>1015</v>
      </c>
      <c r="AO481" s="58">
        <v>1.7000000000000001E-4</v>
      </c>
    </row>
    <row r="482" spans="39:41">
      <c r="AM482" s="56">
        <v>477</v>
      </c>
      <c r="AN482" s="57" t="s">
        <v>1016</v>
      </c>
      <c r="AO482" s="58">
        <v>4.0400000000000001E-4</v>
      </c>
    </row>
    <row r="483" spans="39:41">
      <c r="AM483" s="56">
        <v>478</v>
      </c>
      <c r="AN483" s="57" t="s">
        <v>1017</v>
      </c>
      <c r="AO483" s="58">
        <v>5.4100000000000003E-4</v>
      </c>
    </row>
    <row r="484" spans="39:41">
      <c r="AM484" s="56">
        <v>479</v>
      </c>
      <c r="AN484" s="57" t="s">
        <v>1018</v>
      </c>
      <c r="AO484" s="58">
        <v>4.3100000000000001E-4</v>
      </c>
    </row>
    <row r="485" spans="39:41">
      <c r="AM485" s="56">
        <v>480</v>
      </c>
      <c r="AN485" s="57" t="s">
        <v>1019</v>
      </c>
      <c r="AO485" s="58">
        <v>1.65E-4</v>
      </c>
    </row>
    <row r="486" spans="39:41">
      <c r="AM486" s="56">
        <v>481</v>
      </c>
      <c r="AN486" s="57" t="s">
        <v>1020</v>
      </c>
      <c r="AO486" s="58">
        <v>0</v>
      </c>
    </row>
    <row r="487" spans="39:41">
      <c r="AM487" s="56">
        <v>482</v>
      </c>
      <c r="AN487" s="57" t="s">
        <v>1021</v>
      </c>
      <c r="AO487" s="58">
        <v>7.2300000000000001E-4</v>
      </c>
    </row>
    <row r="488" spans="39:41">
      <c r="AM488" s="56">
        <v>483</v>
      </c>
      <c r="AN488" s="57" t="s">
        <v>1022</v>
      </c>
      <c r="AO488" s="58">
        <v>1.9900000000000001E-4</v>
      </c>
    </row>
    <row r="489" spans="39:41">
      <c r="AM489" s="56">
        <v>484</v>
      </c>
      <c r="AN489" s="57" t="s">
        <v>1023</v>
      </c>
      <c r="AO489" s="58">
        <v>5.1599999999999997E-4</v>
      </c>
    </row>
    <row r="490" spans="39:41">
      <c r="AM490" s="56">
        <v>485</v>
      </c>
      <c r="AN490" s="57" t="s">
        <v>1024</v>
      </c>
      <c r="AO490" s="58">
        <v>4.4999999999999999E-4</v>
      </c>
    </row>
    <row r="491" spans="39:41">
      <c r="AM491" s="56">
        <v>486</v>
      </c>
      <c r="AN491" s="57" t="s">
        <v>1025</v>
      </c>
      <c r="AO491" s="58">
        <v>0</v>
      </c>
    </row>
    <row r="492" spans="39:41">
      <c r="AM492" s="56">
        <v>487</v>
      </c>
      <c r="AN492" s="57" t="s">
        <v>1026</v>
      </c>
      <c r="AO492" s="58">
        <v>4.2400000000000001E-4</v>
      </c>
    </row>
    <row r="493" spans="39:41">
      <c r="AM493" s="56">
        <v>488</v>
      </c>
      <c r="AN493" s="57" t="s">
        <v>1027</v>
      </c>
      <c r="AO493" s="58">
        <v>4.46E-4</v>
      </c>
    </row>
    <row r="494" spans="39:41">
      <c r="AM494" s="56">
        <v>489</v>
      </c>
      <c r="AN494" s="57" t="s">
        <v>1028</v>
      </c>
      <c r="AO494" s="58">
        <v>4.75E-4</v>
      </c>
    </row>
    <row r="495" spans="39:41">
      <c r="AM495" s="56">
        <v>490</v>
      </c>
      <c r="AN495" s="57" t="s">
        <v>1029</v>
      </c>
      <c r="AO495" s="58">
        <v>0</v>
      </c>
    </row>
    <row r="496" spans="39:41">
      <c r="AM496" s="56">
        <v>491</v>
      </c>
      <c r="AN496" s="57" t="s">
        <v>1030</v>
      </c>
      <c r="AO496" s="58">
        <v>4.5199999999999998E-4</v>
      </c>
    </row>
    <row r="497" spans="39:41">
      <c r="AM497" s="56">
        <v>492</v>
      </c>
      <c r="AN497" s="57" t="s">
        <v>1031</v>
      </c>
      <c r="AO497" s="58">
        <v>5.6400000000000005E-4</v>
      </c>
    </row>
    <row r="498" spans="39:41">
      <c r="AM498" s="56">
        <v>493</v>
      </c>
      <c r="AN498" s="57" t="s">
        <v>1032</v>
      </c>
      <c r="AO498" s="58">
        <v>0</v>
      </c>
    </row>
    <row r="499" spans="39:41">
      <c r="AM499" s="56">
        <v>494</v>
      </c>
      <c r="AN499" s="57" t="s">
        <v>1033</v>
      </c>
      <c r="AO499" s="58">
        <v>2.99E-4</v>
      </c>
    </row>
    <row r="500" spans="39:41">
      <c r="AM500" s="56">
        <v>495</v>
      </c>
      <c r="AN500" s="57" t="s">
        <v>1034</v>
      </c>
      <c r="AO500" s="58" t="s">
        <v>498</v>
      </c>
    </row>
    <row r="501" spans="39:41">
      <c r="AM501" s="56">
        <v>496</v>
      </c>
      <c r="AN501" s="57" t="s">
        <v>1035</v>
      </c>
      <c r="AO501" s="58" t="s">
        <v>499</v>
      </c>
    </row>
    <row r="502" spans="39:41">
      <c r="AM502" s="56">
        <v>497</v>
      </c>
      <c r="AN502" s="57" t="s">
        <v>1036</v>
      </c>
      <c r="AO502" s="58">
        <v>2.7999999999999998E-4</v>
      </c>
    </row>
    <row r="503" spans="39:41">
      <c r="AM503" s="56">
        <v>498</v>
      </c>
      <c r="AN503" s="57" t="s">
        <v>1037</v>
      </c>
      <c r="AO503" s="58">
        <v>0</v>
      </c>
    </row>
    <row r="504" spans="39:41">
      <c r="AM504" s="56">
        <v>499</v>
      </c>
      <c r="AN504" s="57" t="s">
        <v>1038</v>
      </c>
      <c r="AO504" s="58">
        <v>0</v>
      </c>
    </row>
    <row r="505" spans="39:41">
      <c r="AM505" s="56">
        <v>500</v>
      </c>
      <c r="AN505" s="57" t="s">
        <v>1039</v>
      </c>
      <c r="AO505" s="58">
        <v>5.9500000000000004E-4</v>
      </c>
    </row>
    <row r="506" spans="39:41">
      <c r="AM506" s="56">
        <v>501</v>
      </c>
      <c r="AN506" s="57" t="s">
        <v>1040</v>
      </c>
      <c r="AO506" s="58">
        <v>4.0900000000000002E-4</v>
      </c>
    </row>
    <row r="507" spans="39:41">
      <c r="AM507" s="56">
        <v>502</v>
      </c>
      <c r="AN507" s="57" t="s">
        <v>1041</v>
      </c>
      <c r="AO507" s="58">
        <v>3.3199999999999999E-4</v>
      </c>
    </row>
    <row r="508" spans="39:41">
      <c r="AM508" s="56">
        <v>503</v>
      </c>
      <c r="AN508" s="57" t="s">
        <v>1042</v>
      </c>
      <c r="AO508" s="58">
        <v>0</v>
      </c>
    </row>
    <row r="509" spans="39:41">
      <c r="AM509" s="56">
        <v>504</v>
      </c>
      <c r="AN509" s="57" t="s">
        <v>1043</v>
      </c>
      <c r="AO509" s="58">
        <v>4.3800000000000002E-4</v>
      </c>
    </row>
    <row r="510" spans="39:41">
      <c r="AM510" s="56">
        <v>505</v>
      </c>
      <c r="AN510" s="57" t="s">
        <v>1044</v>
      </c>
      <c r="AO510" s="58">
        <v>4.6299999999999998E-4</v>
      </c>
    </row>
    <row r="511" spans="39:41">
      <c r="AM511" s="56">
        <v>506</v>
      </c>
      <c r="AN511" s="57" t="s">
        <v>1045</v>
      </c>
      <c r="AO511" s="58">
        <v>4.5199999999999998E-4</v>
      </c>
    </row>
    <row r="512" spans="39:41">
      <c r="AM512" s="56">
        <v>507</v>
      </c>
      <c r="AN512" s="57" t="s">
        <v>1046</v>
      </c>
      <c r="AO512" s="58">
        <v>0</v>
      </c>
    </row>
    <row r="513" spans="39:41">
      <c r="AM513" s="56">
        <v>508</v>
      </c>
      <c r="AN513" s="57" t="s">
        <v>1047</v>
      </c>
      <c r="AO513" s="58">
        <v>1.83E-4</v>
      </c>
    </row>
    <row r="514" spans="39:41">
      <c r="AM514" s="56">
        <v>509</v>
      </c>
      <c r="AN514" s="57" t="s">
        <v>1048</v>
      </c>
      <c r="AO514" s="58">
        <v>2.4800000000000001E-4</v>
      </c>
    </row>
    <row r="515" spans="39:41">
      <c r="AM515" s="56">
        <v>510</v>
      </c>
      <c r="AN515" s="57" t="s">
        <v>1049</v>
      </c>
      <c r="AO515" s="58">
        <v>5.6400000000000005E-4</v>
      </c>
    </row>
    <row r="516" spans="39:41">
      <c r="AM516" s="56">
        <v>511</v>
      </c>
      <c r="AN516" s="57" t="s">
        <v>1050</v>
      </c>
      <c r="AO516" s="58">
        <v>4.4799999999999999E-4</v>
      </c>
    </row>
    <row r="517" spans="39:41">
      <c r="AM517" s="56">
        <v>512</v>
      </c>
      <c r="AN517" s="57" t="s">
        <v>1051</v>
      </c>
      <c r="AO517" s="58">
        <v>0</v>
      </c>
    </row>
    <row r="518" spans="39:41">
      <c r="AM518" s="56">
        <v>513</v>
      </c>
      <c r="AN518" s="57" t="s">
        <v>1052</v>
      </c>
      <c r="AO518" s="58">
        <v>4.3600000000000003E-4</v>
      </c>
    </row>
    <row r="519" spans="39:41">
      <c r="AM519" s="56">
        <v>514</v>
      </c>
      <c r="AN519" s="57" t="s">
        <v>1053</v>
      </c>
      <c r="AO519" s="58">
        <v>3.8299999999999999E-4</v>
      </c>
    </row>
    <row r="520" spans="39:41">
      <c r="AM520" s="56">
        <v>515</v>
      </c>
      <c r="AN520" s="57" t="s">
        <v>1054</v>
      </c>
      <c r="AO520" s="58">
        <v>2.9399999999999999E-4</v>
      </c>
    </row>
    <row r="521" spans="39:41">
      <c r="AM521" s="56">
        <v>516</v>
      </c>
      <c r="AN521" s="57" t="s">
        <v>1055</v>
      </c>
      <c r="AO521" s="58">
        <v>3.3300000000000002E-4</v>
      </c>
    </row>
    <row r="522" spans="39:41">
      <c r="AM522" s="56">
        <v>517</v>
      </c>
      <c r="AN522" s="57" t="s">
        <v>1056</v>
      </c>
      <c r="AO522" s="58">
        <v>3.5500000000000001E-4</v>
      </c>
    </row>
    <row r="523" spans="39:41">
      <c r="AM523" s="56">
        <v>518</v>
      </c>
      <c r="AN523" s="57" t="s">
        <v>1057</v>
      </c>
      <c r="AO523" s="58">
        <v>4.2299999999999998E-4</v>
      </c>
    </row>
    <row r="524" spans="39:41">
      <c r="AM524" s="56">
        <v>519</v>
      </c>
      <c r="AN524" s="57" t="s">
        <v>1058</v>
      </c>
      <c r="AO524" s="58">
        <v>4.9399999999999997E-4</v>
      </c>
    </row>
    <row r="525" spans="39:41">
      <c r="AM525" s="56">
        <v>520</v>
      </c>
      <c r="AN525" s="57" t="s">
        <v>1059</v>
      </c>
      <c r="AO525" s="58">
        <v>3.8499999999999998E-4</v>
      </c>
    </row>
    <row r="526" spans="39:41">
      <c r="AM526" s="56">
        <v>521</v>
      </c>
      <c r="AN526" s="57" t="s">
        <v>1060</v>
      </c>
      <c r="AO526" s="58">
        <v>0</v>
      </c>
    </row>
    <row r="527" spans="39:41">
      <c r="AM527" s="56">
        <v>522</v>
      </c>
      <c r="AN527" s="57" t="s">
        <v>1061</v>
      </c>
      <c r="AO527" s="58">
        <v>4.8999999999999998E-4</v>
      </c>
    </row>
    <row r="528" spans="39:41">
      <c r="AM528" s="56">
        <v>523</v>
      </c>
      <c r="AN528" s="57" t="s">
        <v>1062</v>
      </c>
      <c r="AO528" s="58">
        <v>3.7199999999999999E-4</v>
      </c>
    </row>
    <row r="529" spans="39:41">
      <c r="AM529" s="56">
        <v>524</v>
      </c>
      <c r="AN529" s="57" t="s">
        <v>1063</v>
      </c>
      <c r="AO529" s="58">
        <v>0</v>
      </c>
    </row>
    <row r="530" spans="39:41">
      <c r="AM530" s="56">
        <v>525</v>
      </c>
      <c r="AN530" s="57" t="s">
        <v>1064</v>
      </c>
      <c r="AO530" s="58">
        <v>4.4700000000000002E-4</v>
      </c>
    </row>
    <row r="531" spans="39:41">
      <c r="AM531" s="56">
        <v>526</v>
      </c>
      <c r="AN531" s="57" t="s">
        <v>1065</v>
      </c>
      <c r="AO531" s="58">
        <v>4.7199999999999998E-4</v>
      </c>
    </row>
    <row r="532" spans="39:41">
      <c r="AM532" s="56">
        <v>527</v>
      </c>
      <c r="AN532" s="57" t="s">
        <v>1066</v>
      </c>
      <c r="AO532" s="58">
        <v>3.8400000000000001E-4</v>
      </c>
    </row>
    <row r="533" spans="39:41">
      <c r="AM533" s="56">
        <v>528</v>
      </c>
      <c r="AN533" s="57" t="s">
        <v>1067</v>
      </c>
      <c r="AO533" s="58">
        <v>4.3100000000000001E-4</v>
      </c>
    </row>
    <row r="534" spans="39:41">
      <c r="AM534" s="56">
        <v>529</v>
      </c>
      <c r="AN534" s="57" t="s">
        <v>1068</v>
      </c>
      <c r="AO534" s="58">
        <v>4.57E-4</v>
      </c>
    </row>
    <row r="535" spans="39:41">
      <c r="AM535" s="56">
        <v>530</v>
      </c>
      <c r="AN535" s="57" t="s">
        <v>1069</v>
      </c>
      <c r="AO535" s="58">
        <v>0</v>
      </c>
    </row>
    <row r="536" spans="39:41">
      <c r="AM536" s="56">
        <v>531</v>
      </c>
      <c r="AN536" s="57" t="s">
        <v>1070</v>
      </c>
      <c r="AO536" s="58">
        <v>0</v>
      </c>
    </row>
    <row r="537" spans="39:41">
      <c r="AM537" s="56">
        <v>532</v>
      </c>
      <c r="AN537" s="57" t="s">
        <v>1071</v>
      </c>
      <c r="AO537" s="58">
        <v>9.5600000000000004E-4</v>
      </c>
    </row>
    <row r="538" spans="39:41">
      <c r="AM538" s="56">
        <v>533</v>
      </c>
      <c r="AN538" s="57" t="s">
        <v>1072</v>
      </c>
      <c r="AO538" s="58">
        <v>4.28E-4</v>
      </c>
    </row>
    <row r="539" spans="39:41">
      <c r="AM539" s="56">
        <v>534</v>
      </c>
      <c r="AN539" s="57" t="s">
        <v>1073</v>
      </c>
      <c r="AO539" s="58">
        <v>0</v>
      </c>
    </row>
    <row r="540" spans="39:41">
      <c r="AM540" s="56">
        <v>535</v>
      </c>
      <c r="AN540" s="57" t="s">
        <v>1074</v>
      </c>
      <c r="AO540" s="58">
        <v>2.43E-4</v>
      </c>
    </row>
    <row r="541" spans="39:41">
      <c r="AM541" s="56">
        <v>536</v>
      </c>
      <c r="AN541" s="57" t="s">
        <v>1075</v>
      </c>
      <c r="AO541" s="58">
        <v>4.1599999999999997E-4</v>
      </c>
    </row>
    <row r="542" spans="39:41">
      <c r="AM542" s="56">
        <v>537</v>
      </c>
      <c r="AN542" s="57" t="s">
        <v>1076</v>
      </c>
      <c r="AO542" s="58">
        <v>0</v>
      </c>
    </row>
    <row r="543" spans="39:41">
      <c r="AM543" s="56">
        <v>538</v>
      </c>
      <c r="AN543" s="57" t="s">
        <v>1077</v>
      </c>
      <c r="AO543" s="58">
        <v>4.3300000000000001E-4</v>
      </c>
    </row>
    <row r="544" spans="39:41">
      <c r="AM544" s="56">
        <v>539</v>
      </c>
      <c r="AN544" s="57" t="s">
        <v>1078</v>
      </c>
      <c r="AO544" s="58">
        <v>2.12E-4</v>
      </c>
    </row>
    <row r="545" spans="39:41">
      <c r="AM545" s="56">
        <v>540</v>
      </c>
      <c r="AN545" s="57" t="s">
        <v>1079</v>
      </c>
      <c r="AO545" s="58">
        <v>4.7399999999999997E-4</v>
      </c>
    </row>
    <row r="546" spans="39:41">
      <c r="AM546" s="56">
        <v>541</v>
      </c>
      <c r="AN546" s="57" t="s">
        <v>1080</v>
      </c>
      <c r="AO546" s="58">
        <v>4.3199999999999998E-4</v>
      </c>
    </row>
    <row r="547" spans="39:41">
      <c r="AM547" s="56">
        <v>542</v>
      </c>
      <c r="AN547" s="57" t="s">
        <v>1081</v>
      </c>
      <c r="AO547" s="58">
        <v>0</v>
      </c>
    </row>
    <row r="548" spans="39:41">
      <c r="AM548" s="56">
        <v>543</v>
      </c>
      <c r="AN548" s="57" t="s">
        <v>1082</v>
      </c>
      <c r="AO548" s="58">
        <v>3.97E-4</v>
      </c>
    </row>
    <row r="549" spans="39:41">
      <c r="AM549" s="56">
        <v>544</v>
      </c>
      <c r="AN549" s="57" t="s">
        <v>1083</v>
      </c>
      <c r="AO549" s="58">
        <v>3.39E-4</v>
      </c>
    </row>
    <row r="550" spans="39:41">
      <c r="AM550" s="56">
        <v>545</v>
      </c>
      <c r="AN550" s="57" t="s">
        <v>1084</v>
      </c>
      <c r="AO550" s="58">
        <v>4.57E-4</v>
      </c>
    </row>
    <row r="551" spans="39:41">
      <c r="AM551" s="56">
        <v>546</v>
      </c>
      <c r="AN551" s="57" t="s">
        <v>1085</v>
      </c>
      <c r="AO551" s="58">
        <v>4.1199999999999999E-4</v>
      </c>
    </row>
    <row r="552" spans="39:41">
      <c r="AM552" s="56">
        <v>547</v>
      </c>
      <c r="AN552" s="57" t="s">
        <v>1086</v>
      </c>
      <c r="AO552" s="58">
        <v>4.1300000000000001E-4</v>
      </c>
    </row>
    <row r="553" spans="39:41">
      <c r="AM553" s="56">
        <v>548</v>
      </c>
      <c r="AN553" s="57" t="s">
        <v>1087</v>
      </c>
      <c r="AO553" s="58">
        <v>0</v>
      </c>
    </row>
    <row r="554" spans="39:41">
      <c r="AM554" s="56">
        <v>549</v>
      </c>
      <c r="AN554" s="57" t="s">
        <v>1088</v>
      </c>
      <c r="AO554" s="58">
        <v>2.6899999999999998E-4</v>
      </c>
    </row>
    <row r="555" spans="39:41">
      <c r="AM555" s="56">
        <v>550</v>
      </c>
      <c r="AN555" s="57" t="s">
        <v>1089</v>
      </c>
      <c r="AO555" s="58">
        <v>4.8799999999999999E-4</v>
      </c>
    </row>
    <row r="556" spans="39:41">
      <c r="AM556" s="56">
        <v>551</v>
      </c>
      <c r="AN556" s="57" t="s">
        <v>1090</v>
      </c>
      <c r="AO556" s="58">
        <v>5.3600000000000002E-4</v>
      </c>
    </row>
    <row r="557" spans="39:41">
      <c r="AM557" s="56">
        <v>552</v>
      </c>
      <c r="AN557" s="57" t="s">
        <v>1091</v>
      </c>
      <c r="AO557" s="58">
        <v>4.9100000000000001E-4</v>
      </c>
    </row>
    <row r="558" spans="39:41">
      <c r="AM558" s="56">
        <v>553</v>
      </c>
      <c r="AN558" s="57" t="s">
        <v>1092</v>
      </c>
      <c r="AO558" s="58">
        <v>2.6499999999999999E-4</v>
      </c>
    </row>
    <row r="559" spans="39:41">
      <c r="AM559" s="56">
        <v>554</v>
      </c>
      <c r="AN559" s="57" t="s">
        <v>1093</v>
      </c>
      <c r="AO559" s="58">
        <v>3.4299999999999999E-4</v>
      </c>
    </row>
    <row r="560" spans="39:41">
      <c r="AM560" s="56">
        <v>555</v>
      </c>
      <c r="AN560" s="57" t="s">
        <v>1094</v>
      </c>
      <c r="AO560" s="58">
        <v>3.7599999999999998E-4</v>
      </c>
    </row>
    <row r="561" spans="39:41">
      <c r="AM561" s="56">
        <v>556</v>
      </c>
      <c r="AN561" s="57" t="s">
        <v>1095</v>
      </c>
      <c r="AO561" s="58">
        <v>0</v>
      </c>
    </row>
    <row r="562" spans="39:41">
      <c r="AM562" s="56">
        <v>557</v>
      </c>
      <c r="AN562" s="57" t="s">
        <v>1096</v>
      </c>
      <c r="AO562" s="58">
        <v>4.73E-4</v>
      </c>
    </row>
    <row r="563" spans="39:41">
      <c r="AM563" s="56">
        <v>558</v>
      </c>
      <c r="AN563" s="57" t="s">
        <v>1097</v>
      </c>
      <c r="AO563" s="58">
        <v>4.8000000000000001E-4</v>
      </c>
    </row>
    <row r="564" spans="39:41">
      <c r="AM564" s="56">
        <v>559</v>
      </c>
      <c r="AN564" s="57" t="s">
        <v>1098</v>
      </c>
      <c r="AO564" s="58">
        <v>0</v>
      </c>
    </row>
    <row r="565" spans="39:41">
      <c r="AM565" s="56">
        <v>560</v>
      </c>
      <c r="AN565" s="57" t="s">
        <v>1099</v>
      </c>
      <c r="AO565" s="58">
        <v>4.26E-4</v>
      </c>
    </row>
    <row r="566" spans="39:41">
      <c r="AM566" s="56">
        <v>561</v>
      </c>
      <c r="AN566" s="57" t="s">
        <v>1100</v>
      </c>
      <c r="AO566" s="58">
        <v>5.4699999999999996E-4</v>
      </c>
    </row>
    <row r="567" spans="39:41">
      <c r="AM567" s="56">
        <v>562</v>
      </c>
      <c r="AN567" s="57" t="s">
        <v>1101</v>
      </c>
      <c r="AO567" s="58">
        <v>0</v>
      </c>
    </row>
    <row r="568" spans="39:41">
      <c r="AM568" s="56">
        <v>563</v>
      </c>
      <c r="AN568" s="57" t="s">
        <v>1102</v>
      </c>
      <c r="AO568" s="58">
        <v>4.6700000000000002E-4</v>
      </c>
    </row>
    <row r="569" spans="39:41">
      <c r="AM569" s="56">
        <v>564</v>
      </c>
      <c r="AN569" s="57" t="s">
        <v>1103</v>
      </c>
      <c r="AO569" s="58">
        <v>5.0100000000000003E-4</v>
      </c>
    </row>
    <row r="570" spans="39:41">
      <c r="AM570" s="56">
        <v>565</v>
      </c>
      <c r="AN570" s="57" t="s">
        <v>1104</v>
      </c>
      <c r="AO570" s="58">
        <v>6.0099999999999997E-4</v>
      </c>
    </row>
    <row r="571" spans="39:41">
      <c r="AM571" s="56">
        <v>566</v>
      </c>
      <c r="AN571" s="57" t="s">
        <v>1105</v>
      </c>
      <c r="AO571" s="58">
        <v>4.2000000000000002E-4</v>
      </c>
    </row>
    <row r="572" spans="39:41">
      <c r="AM572" s="56">
        <v>567</v>
      </c>
      <c r="AN572" s="57" t="s">
        <v>1106</v>
      </c>
      <c r="AO572" s="58">
        <v>6.0000000000000002E-6</v>
      </c>
    </row>
    <row r="573" spans="39:41">
      <c r="AM573" s="56">
        <v>568</v>
      </c>
      <c r="AN573" s="57" t="s">
        <v>1107</v>
      </c>
      <c r="AO573" s="58">
        <v>4.86E-4</v>
      </c>
    </row>
    <row r="574" spans="39:41">
      <c r="AM574" s="56">
        <v>569</v>
      </c>
      <c r="AN574" s="57" t="s">
        <v>1108</v>
      </c>
      <c r="AO574" s="58">
        <v>0</v>
      </c>
    </row>
    <row r="575" spans="39:41">
      <c r="AM575" s="56">
        <v>570</v>
      </c>
      <c r="AN575" s="57" t="s">
        <v>1109</v>
      </c>
      <c r="AO575" s="58">
        <v>5.8699999999999996E-4</v>
      </c>
    </row>
    <row r="576" spans="39:41">
      <c r="AM576" s="56">
        <v>571</v>
      </c>
      <c r="AN576" s="57" t="s">
        <v>1110</v>
      </c>
      <c r="AO576" s="58">
        <v>5.0100000000000003E-4</v>
      </c>
    </row>
    <row r="577" spans="39:41">
      <c r="AM577" s="56">
        <v>572</v>
      </c>
      <c r="AN577" s="57" t="s">
        <v>1111</v>
      </c>
      <c r="AO577" s="58">
        <v>0</v>
      </c>
    </row>
    <row r="578" spans="39:41">
      <c r="AM578" s="56">
        <v>573</v>
      </c>
      <c r="AN578" s="57" t="s">
        <v>1112</v>
      </c>
      <c r="AO578" s="58">
        <v>6.1399999999999996E-4</v>
      </c>
    </row>
    <row r="579" spans="39:41">
      <c r="AM579" s="56">
        <v>574</v>
      </c>
      <c r="AN579" s="57" t="s">
        <v>1113</v>
      </c>
      <c r="AO579" s="58">
        <v>0</v>
      </c>
    </row>
    <row r="580" spans="39:41">
      <c r="AM580" s="56">
        <v>575</v>
      </c>
      <c r="AN580" s="57" t="s">
        <v>1114</v>
      </c>
      <c r="AO580" s="58">
        <v>9.1699999999999995E-4</v>
      </c>
    </row>
    <row r="581" spans="39:41">
      <c r="AM581" s="56">
        <v>576</v>
      </c>
      <c r="AN581" s="57" t="s">
        <v>1115</v>
      </c>
      <c r="AO581" s="58">
        <v>0</v>
      </c>
    </row>
    <row r="582" spans="39:41">
      <c r="AM582" s="56">
        <v>577</v>
      </c>
      <c r="AN582" s="57" t="s">
        <v>1116</v>
      </c>
      <c r="AO582" s="58">
        <v>9.3300000000000002E-4</v>
      </c>
    </row>
    <row r="583" spans="39:41">
      <c r="AM583" s="56">
        <v>578</v>
      </c>
      <c r="AN583" s="57" t="s">
        <v>1117</v>
      </c>
      <c r="AO583" s="58">
        <v>5.2700000000000002E-4</v>
      </c>
    </row>
    <row r="584" spans="39:41">
      <c r="AM584" s="56">
        <v>579</v>
      </c>
      <c r="AN584" s="57" t="s">
        <v>521</v>
      </c>
      <c r="AO584" s="58">
        <v>3.7800000000000003E-4</v>
      </c>
    </row>
    <row r="585" spans="39:41">
      <c r="AM585" s="56">
        <v>580</v>
      </c>
      <c r="AN585" s="57" t="s">
        <v>1118</v>
      </c>
      <c r="AO585" s="58">
        <v>5.7600000000000001E-4</v>
      </c>
    </row>
    <row r="586" spans="39:41">
      <c r="AM586" s="56">
        <v>581</v>
      </c>
      <c r="AN586" s="57" t="s">
        <v>1119</v>
      </c>
      <c r="AO586" s="58">
        <v>5.5500000000000005E-4</v>
      </c>
    </row>
    <row r="587" spans="39:41">
      <c r="AM587" s="56">
        <v>582</v>
      </c>
      <c r="AN587" s="57" t="s">
        <v>1120</v>
      </c>
      <c r="AO587" s="58">
        <v>0</v>
      </c>
    </row>
    <row r="588" spans="39:41">
      <c r="AM588" s="56">
        <v>583</v>
      </c>
      <c r="AN588" s="57" t="s">
        <v>1121</v>
      </c>
      <c r="AO588" s="58">
        <v>2.12E-4</v>
      </c>
    </row>
    <row r="589" spans="39:41">
      <c r="AM589" s="56">
        <v>584</v>
      </c>
      <c r="AN589" s="57" t="s">
        <v>1122</v>
      </c>
      <c r="AO589" s="58">
        <v>1.73E-4</v>
      </c>
    </row>
    <row r="590" spans="39:41">
      <c r="AM590" s="56">
        <v>585</v>
      </c>
      <c r="AN590" s="57" t="s">
        <v>1123</v>
      </c>
      <c r="AO590" s="58">
        <v>0</v>
      </c>
    </row>
    <row r="591" spans="39:41">
      <c r="AM591" s="56">
        <v>586</v>
      </c>
      <c r="AN591" s="57" t="s">
        <v>1124</v>
      </c>
      <c r="AO591" s="58">
        <v>5.4000000000000001E-4</v>
      </c>
    </row>
    <row r="592" spans="39:41">
      <c r="AM592" s="56">
        <v>587</v>
      </c>
      <c r="AN592" s="57" t="s">
        <v>1125</v>
      </c>
      <c r="AO592" s="58">
        <v>5.4500000000000002E-4</v>
      </c>
    </row>
    <row r="593" spans="39:41">
      <c r="AM593" s="56">
        <v>588</v>
      </c>
      <c r="AN593" s="57" t="s">
        <v>1126</v>
      </c>
      <c r="AO593" s="58">
        <v>4.37E-4</v>
      </c>
    </row>
    <row r="594" spans="39:41">
      <c r="AM594" s="56">
        <v>589</v>
      </c>
      <c r="AN594" s="57" t="s">
        <v>1127</v>
      </c>
      <c r="AO594" s="58">
        <v>5.4100000000000003E-4</v>
      </c>
    </row>
    <row r="595" spans="39:41">
      <c r="AM595" s="56">
        <v>590</v>
      </c>
      <c r="AN595" s="57" t="s">
        <v>1128</v>
      </c>
      <c r="AO595" s="58">
        <v>3.8299999999999999E-4</v>
      </c>
    </row>
    <row r="596" spans="39:41">
      <c r="AM596" s="56">
        <v>591</v>
      </c>
      <c r="AN596" s="57" t="s">
        <v>1129</v>
      </c>
      <c r="AO596" s="58">
        <v>3.3100000000000002E-4</v>
      </c>
    </row>
    <row r="597" spans="39:41">
      <c r="AM597" s="56">
        <v>592</v>
      </c>
      <c r="AN597" s="57" t="s">
        <v>1130</v>
      </c>
      <c r="AO597" s="58">
        <v>4.0900000000000002E-4</v>
      </c>
    </row>
    <row r="598" spans="39:41">
      <c r="AM598" s="56">
        <v>593</v>
      </c>
      <c r="AN598" s="57" t="s">
        <v>1131</v>
      </c>
      <c r="AO598" s="58">
        <v>4.1300000000000001E-4</v>
      </c>
    </row>
    <row r="599" spans="39:41">
      <c r="AM599" s="56">
        <v>594</v>
      </c>
      <c r="AN599" s="57" t="s">
        <v>1132</v>
      </c>
      <c r="AO599" s="58">
        <v>0</v>
      </c>
    </row>
    <row r="600" spans="39:41">
      <c r="AM600" s="56">
        <v>595</v>
      </c>
      <c r="AN600" s="57" t="s">
        <v>1133</v>
      </c>
      <c r="AO600" s="58">
        <v>2.7399999999999999E-4</v>
      </c>
    </row>
    <row r="601" spans="39:41">
      <c r="AM601" s="56">
        <v>596</v>
      </c>
      <c r="AN601" s="57" t="s">
        <v>1134</v>
      </c>
      <c r="AO601" s="58">
        <v>4.2000000000000002E-4</v>
      </c>
    </row>
    <row r="602" spans="39:41">
      <c r="AM602" s="56">
        <v>597</v>
      </c>
      <c r="AN602" s="57" t="s">
        <v>1135</v>
      </c>
      <c r="AO602" s="58">
        <v>5.0299999999999997E-4</v>
      </c>
    </row>
    <row r="603" spans="39:41">
      <c r="AM603" s="56">
        <v>598</v>
      </c>
      <c r="AN603" s="57" t="s">
        <v>1136</v>
      </c>
      <c r="AO603" s="58">
        <v>5.3700000000000004E-4</v>
      </c>
    </row>
    <row r="604" spans="39:41">
      <c r="AM604" s="56">
        <v>599</v>
      </c>
      <c r="AN604" s="57" t="s">
        <v>1137</v>
      </c>
      <c r="AO604" s="58">
        <v>0</v>
      </c>
    </row>
    <row r="605" spans="39:41">
      <c r="AM605" s="56">
        <v>600</v>
      </c>
      <c r="AN605" s="57" t="s">
        <v>1138</v>
      </c>
      <c r="AO605" s="58">
        <v>4.57E-4</v>
      </c>
    </row>
    <row r="606" spans="39:41">
      <c r="AM606" s="56">
        <v>601</v>
      </c>
      <c r="AN606" s="57" t="s">
        <v>1139</v>
      </c>
      <c r="AO606" s="58">
        <v>4.5199999999999998E-4</v>
      </c>
    </row>
    <row r="607" spans="39:41">
      <c r="AM607" s="56">
        <v>602</v>
      </c>
      <c r="AN607" s="57" t="s">
        <v>1140</v>
      </c>
      <c r="AO607" s="58">
        <v>3.7800000000000003E-4</v>
      </c>
    </row>
    <row r="608" spans="39:41">
      <c r="AM608" s="56">
        <v>603</v>
      </c>
      <c r="AN608" s="57" t="s">
        <v>1141</v>
      </c>
      <c r="AO608" s="58">
        <v>3.6699999999999998E-4</v>
      </c>
    </row>
    <row r="609" spans="39:41">
      <c r="AM609" s="56">
        <v>604</v>
      </c>
      <c r="AN609" s="57" t="s">
        <v>1142</v>
      </c>
      <c r="AO609" s="58">
        <v>4.0999999999999999E-4</v>
      </c>
    </row>
    <row r="610" spans="39:41">
      <c r="AM610" s="56">
        <v>605</v>
      </c>
      <c r="AN610" s="57" t="s">
        <v>1143</v>
      </c>
      <c r="AO610" s="58">
        <v>0</v>
      </c>
    </row>
    <row r="611" spans="39:41">
      <c r="AM611" s="56">
        <v>606</v>
      </c>
      <c r="AN611" s="57" t="s">
        <v>1144</v>
      </c>
      <c r="AO611" s="58">
        <v>3.8200000000000002E-4</v>
      </c>
    </row>
    <row r="612" spans="39:41">
      <c r="AM612" s="56">
        <v>607</v>
      </c>
      <c r="AN612" s="57" t="s">
        <v>1145</v>
      </c>
      <c r="AO612" s="58">
        <v>4.4000000000000002E-4</v>
      </c>
    </row>
    <row r="613" spans="39:41">
      <c r="AM613" s="56">
        <v>608</v>
      </c>
      <c r="AN613" s="57" t="s">
        <v>1146</v>
      </c>
      <c r="AO613" s="58">
        <v>4.2299999999999998E-4</v>
      </c>
    </row>
    <row r="614" spans="39:41">
      <c r="AM614" s="56">
        <v>609</v>
      </c>
      <c r="AN614" s="57" t="s">
        <v>1147</v>
      </c>
      <c r="AO614" s="58">
        <v>4.2299999999999998E-4</v>
      </c>
    </row>
    <row r="615" spans="39:41">
      <c r="AM615" s="56">
        <v>610</v>
      </c>
      <c r="AN615" s="57" t="s">
        <v>1148</v>
      </c>
      <c r="AO615" s="58">
        <v>5.2400000000000005E-4</v>
      </c>
    </row>
    <row r="616" spans="39:41">
      <c r="AM616" s="56">
        <v>611</v>
      </c>
      <c r="AN616" s="57" t="s">
        <v>1149</v>
      </c>
      <c r="AO616" s="58">
        <v>5.9500000000000004E-4</v>
      </c>
    </row>
    <row r="617" spans="39:41">
      <c r="AM617" s="56">
        <v>612</v>
      </c>
      <c r="AN617" s="57" t="s">
        <v>1150</v>
      </c>
      <c r="AO617" s="58">
        <v>4.2400000000000001E-4</v>
      </c>
    </row>
    <row r="618" spans="39:41">
      <c r="AM618" s="56">
        <v>613</v>
      </c>
      <c r="AN618" s="57" t="s">
        <v>1151</v>
      </c>
      <c r="AO618" s="58">
        <v>0</v>
      </c>
    </row>
    <row r="619" spans="39:41">
      <c r="AM619" s="56">
        <v>614</v>
      </c>
      <c r="AN619" s="57" t="s">
        <v>1152</v>
      </c>
      <c r="AO619" s="58">
        <v>4.5600000000000003E-4</v>
      </c>
    </row>
    <row r="620" spans="39:41">
      <c r="AM620" s="56">
        <v>615</v>
      </c>
      <c r="AN620" s="57" t="s">
        <v>1153</v>
      </c>
      <c r="AO620" s="58">
        <v>3.0800000000000001E-4</v>
      </c>
    </row>
    <row r="621" spans="39:41">
      <c r="AM621" s="56">
        <v>616</v>
      </c>
      <c r="AN621" s="57" t="s">
        <v>1154</v>
      </c>
      <c r="AO621" s="58">
        <v>0</v>
      </c>
    </row>
    <row r="622" spans="39:41">
      <c r="AM622" s="56">
        <v>617</v>
      </c>
      <c r="AN622" s="57" t="s">
        <v>1155</v>
      </c>
      <c r="AO622" s="58">
        <v>0</v>
      </c>
    </row>
    <row r="623" spans="39:41">
      <c r="AM623" s="56">
        <v>618</v>
      </c>
      <c r="AN623" s="57" t="s">
        <v>1156</v>
      </c>
      <c r="AO623" s="58">
        <v>5.4100000000000003E-4</v>
      </c>
    </row>
    <row r="624" spans="39:41">
      <c r="AM624" s="56">
        <v>619</v>
      </c>
      <c r="AN624" s="57" t="s">
        <v>1157</v>
      </c>
      <c r="AO624" s="58">
        <v>5.3300000000000005E-4</v>
      </c>
    </row>
    <row r="625" spans="39:41">
      <c r="AM625" s="56">
        <v>620</v>
      </c>
      <c r="AN625" s="57" t="s">
        <v>1158</v>
      </c>
      <c r="AO625" s="58">
        <v>0</v>
      </c>
    </row>
    <row r="626" spans="39:41">
      <c r="AM626" s="56">
        <v>621</v>
      </c>
      <c r="AN626" s="57" t="s">
        <v>1159</v>
      </c>
      <c r="AO626" s="58">
        <v>0</v>
      </c>
    </row>
    <row r="627" spans="39:41">
      <c r="AM627" s="56">
        <v>622</v>
      </c>
      <c r="AN627" s="57" t="s">
        <v>1160</v>
      </c>
      <c r="AO627" s="58">
        <v>0</v>
      </c>
    </row>
    <row r="628" spans="39:41">
      <c r="AM628" s="56">
        <v>623</v>
      </c>
      <c r="AN628" s="57" t="s">
        <v>1161</v>
      </c>
      <c r="AO628" s="58">
        <v>4.7100000000000001E-4</v>
      </c>
    </row>
    <row r="629" spans="39:41">
      <c r="AM629" s="56">
        <v>624</v>
      </c>
      <c r="AN629" s="57" t="s">
        <v>1162</v>
      </c>
      <c r="AO629" s="58">
        <v>4.8299999999999998E-4</v>
      </c>
    </row>
    <row r="630" spans="39:41">
      <c r="AM630" s="56">
        <v>625</v>
      </c>
      <c r="AN630" s="57" t="s">
        <v>1163</v>
      </c>
      <c r="AO630" s="58">
        <v>0</v>
      </c>
    </row>
    <row r="631" spans="39:41">
      <c r="AM631" s="56">
        <v>626</v>
      </c>
      <c r="AN631" s="57" t="s">
        <v>1164</v>
      </c>
      <c r="AO631" s="58">
        <v>0</v>
      </c>
    </row>
    <row r="632" spans="39:41">
      <c r="AM632" s="56">
        <v>627</v>
      </c>
      <c r="AN632" s="57" t="s">
        <v>1165</v>
      </c>
      <c r="AO632" s="58">
        <v>0</v>
      </c>
    </row>
    <row r="633" spans="39:41">
      <c r="AM633" s="56">
        <v>628</v>
      </c>
      <c r="AN633" s="57" t="s">
        <v>1166</v>
      </c>
      <c r="AO633" s="58">
        <v>0</v>
      </c>
    </row>
    <row r="634" spans="39:41">
      <c r="AM634" s="56">
        <v>629</v>
      </c>
      <c r="AN634" s="57" t="s">
        <v>1167</v>
      </c>
      <c r="AO634" s="58">
        <v>0</v>
      </c>
    </row>
    <row r="635" spans="39:41">
      <c r="AM635" s="56">
        <v>630</v>
      </c>
      <c r="AN635" s="57" t="s">
        <v>1168</v>
      </c>
      <c r="AO635" s="58">
        <v>0</v>
      </c>
    </row>
    <row r="636" spans="39:41">
      <c r="AM636" s="56">
        <v>631</v>
      </c>
      <c r="AN636" s="57" t="s">
        <v>1169</v>
      </c>
      <c r="AO636" s="58">
        <v>0</v>
      </c>
    </row>
    <row r="637" spans="39:41">
      <c r="AM637" s="56">
        <v>632</v>
      </c>
      <c r="AN637" s="57" t="s">
        <v>1170</v>
      </c>
      <c r="AO637" s="58">
        <v>0</v>
      </c>
    </row>
    <row r="638" spans="39:41">
      <c r="AM638" s="56">
        <v>633</v>
      </c>
      <c r="AN638" s="57" t="s">
        <v>1171</v>
      </c>
      <c r="AO638" s="58">
        <v>0</v>
      </c>
    </row>
    <row r="639" spans="39:41">
      <c r="AM639" s="56">
        <v>634</v>
      </c>
      <c r="AN639" s="57" t="s">
        <v>1172</v>
      </c>
      <c r="AO639" s="58">
        <v>0</v>
      </c>
    </row>
    <row r="640" spans="39:41">
      <c r="AM640" s="56">
        <v>635</v>
      </c>
      <c r="AN640" s="57" t="s">
        <v>1173</v>
      </c>
      <c r="AO640" s="58">
        <v>0</v>
      </c>
    </row>
    <row r="641" spans="39:41">
      <c r="AM641" s="56">
        <v>636</v>
      </c>
      <c r="AN641" s="57" t="s">
        <v>1174</v>
      </c>
      <c r="AO641" s="58">
        <v>3.8999999999999999E-4</v>
      </c>
    </row>
    <row r="642" spans="39:41">
      <c r="AM642" s="56">
        <v>637</v>
      </c>
      <c r="AN642" s="57" t="s">
        <v>1175</v>
      </c>
      <c r="AO642" s="58">
        <v>4.5100000000000001E-4</v>
      </c>
    </row>
    <row r="643" spans="39:41">
      <c r="AM643" s="56">
        <v>638</v>
      </c>
      <c r="AN643" s="57" t="s">
        <v>1176</v>
      </c>
      <c r="AO643" s="58">
        <v>0</v>
      </c>
    </row>
    <row r="644" spans="39:41">
      <c r="AM644" s="56">
        <v>639</v>
      </c>
      <c r="AN644" s="57" t="s">
        <v>1177</v>
      </c>
      <c r="AO644" s="58">
        <v>4.5899999999999999E-4</v>
      </c>
    </row>
    <row r="645" spans="39:41">
      <c r="AM645" s="56">
        <v>640</v>
      </c>
      <c r="AN645" s="57" t="s">
        <v>1178</v>
      </c>
      <c r="AO645" s="58">
        <v>3.8200000000000002E-4</v>
      </c>
    </row>
    <row r="646" spans="39:41">
      <c r="AM646" s="56">
        <v>641</v>
      </c>
      <c r="AN646" s="57" t="s">
        <v>1179</v>
      </c>
      <c r="AO646" s="58">
        <v>0</v>
      </c>
    </row>
    <row r="647" spans="39:41">
      <c r="AM647" s="56">
        <v>642</v>
      </c>
      <c r="AN647" s="57" t="s">
        <v>1180</v>
      </c>
      <c r="AO647" s="58">
        <v>5.1400000000000003E-4</v>
      </c>
    </row>
    <row r="648" spans="39:41">
      <c r="AM648" s="56">
        <v>643</v>
      </c>
      <c r="AN648" s="57" t="s">
        <v>1181</v>
      </c>
      <c r="AO648" s="58">
        <v>4.84E-4</v>
      </c>
    </row>
    <row r="649" spans="39:41">
      <c r="AM649" s="56">
        <v>644</v>
      </c>
      <c r="AN649" s="57" t="s">
        <v>1182</v>
      </c>
      <c r="AO649" s="58">
        <v>0</v>
      </c>
    </row>
    <row r="650" spans="39:41">
      <c r="AM650" s="56">
        <v>645</v>
      </c>
      <c r="AN650" s="57" t="s">
        <v>1183</v>
      </c>
      <c r="AO650" s="58">
        <v>0</v>
      </c>
    </row>
    <row r="651" spans="39:41">
      <c r="AM651" s="56">
        <v>646</v>
      </c>
      <c r="AN651" s="57" t="s">
        <v>1184</v>
      </c>
      <c r="AO651" s="58">
        <v>0</v>
      </c>
    </row>
    <row r="652" spans="39:41">
      <c r="AM652" s="56">
        <v>647</v>
      </c>
      <c r="AN652" s="57" t="s">
        <v>1185</v>
      </c>
      <c r="AO652" s="58">
        <v>0</v>
      </c>
    </row>
    <row r="653" spans="39:41">
      <c r="AM653" s="56">
        <v>648</v>
      </c>
      <c r="AN653" s="57" t="s">
        <v>1186</v>
      </c>
      <c r="AO653" s="58">
        <v>0</v>
      </c>
    </row>
    <row r="654" spans="39:41">
      <c r="AM654" s="56">
        <v>649</v>
      </c>
      <c r="AN654" s="57" t="s">
        <v>1187</v>
      </c>
      <c r="AO654" s="58">
        <v>0</v>
      </c>
    </row>
    <row r="655" spans="39:41">
      <c r="AM655" s="56">
        <v>650</v>
      </c>
      <c r="AN655" s="57" t="s">
        <v>1188</v>
      </c>
      <c r="AO655" s="58">
        <v>0</v>
      </c>
    </row>
    <row r="656" spans="39:41">
      <c r="AM656" s="56">
        <v>651</v>
      </c>
      <c r="AN656" s="57" t="s">
        <v>1189</v>
      </c>
      <c r="AO656" s="58">
        <v>0</v>
      </c>
    </row>
    <row r="657" spans="39:41">
      <c r="AM657" s="56">
        <v>652</v>
      </c>
      <c r="AN657" s="57" t="s">
        <v>1190</v>
      </c>
      <c r="AO657" s="58">
        <v>4.3399999999999998E-4</v>
      </c>
    </row>
    <row r="658" spans="39:41">
      <c r="AM658" s="56">
        <v>653</v>
      </c>
      <c r="AN658" s="57" t="s">
        <v>1191</v>
      </c>
      <c r="AO658" s="58">
        <v>3.0899999999999998E-4</v>
      </c>
    </row>
    <row r="659" spans="39:41">
      <c r="AM659" s="56">
        <v>654</v>
      </c>
      <c r="AN659" s="57" t="s">
        <v>1192</v>
      </c>
      <c r="AO659" s="58">
        <v>0</v>
      </c>
    </row>
    <row r="660" spans="39:41">
      <c r="AM660" s="56">
        <v>655</v>
      </c>
      <c r="AN660" s="57" t="s">
        <v>1193</v>
      </c>
      <c r="AO660" s="58">
        <v>0</v>
      </c>
    </row>
    <row r="661" spans="39:41">
      <c r="AM661" s="56">
        <v>656</v>
      </c>
      <c r="AN661" s="57" t="s">
        <v>1194</v>
      </c>
      <c r="AO661" s="58">
        <v>0</v>
      </c>
    </row>
    <row r="662" spans="39:41">
      <c r="AM662" s="56">
        <v>657</v>
      </c>
      <c r="AN662" s="57" t="s">
        <v>1195</v>
      </c>
      <c r="AO662" s="58">
        <v>0</v>
      </c>
    </row>
    <row r="663" spans="39:41">
      <c r="AM663" s="56">
        <v>658</v>
      </c>
      <c r="AN663" s="57" t="s">
        <v>1196</v>
      </c>
      <c r="AO663" s="58">
        <v>0</v>
      </c>
    </row>
    <row r="664" spans="39:41">
      <c r="AM664" s="56">
        <v>659</v>
      </c>
      <c r="AN664" s="57" t="s">
        <v>1197</v>
      </c>
      <c r="AO664" s="58">
        <v>0</v>
      </c>
    </row>
    <row r="665" spans="39:41">
      <c r="AM665" s="56">
        <v>660</v>
      </c>
      <c r="AN665" s="57" t="s">
        <v>1198</v>
      </c>
      <c r="AO665" s="58">
        <v>5.5199999999999997E-4</v>
      </c>
    </row>
    <row r="666" spans="39:41">
      <c r="AM666" s="56">
        <v>661</v>
      </c>
      <c r="AN666" s="57" t="s">
        <v>1199</v>
      </c>
      <c r="AO666" s="58">
        <v>5.3600000000000002E-4</v>
      </c>
    </row>
    <row r="667" spans="39:41">
      <c r="AM667" s="56">
        <v>662</v>
      </c>
      <c r="AN667" s="57" t="s">
        <v>1200</v>
      </c>
      <c r="AO667" s="58">
        <v>0</v>
      </c>
    </row>
    <row r="668" spans="39:41">
      <c r="AM668" s="56">
        <v>663</v>
      </c>
      <c r="AN668" s="57" t="s">
        <v>1201</v>
      </c>
      <c r="AO668" s="58">
        <v>0</v>
      </c>
    </row>
    <row r="669" spans="39:41">
      <c r="AM669" s="56">
        <v>664</v>
      </c>
      <c r="AN669" s="57" t="s">
        <v>1202</v>
      </c>
      <c r="AO669" s="58">
        <v>4.5399999999999998E-4</v>
      </c>
    </row>
    <row r="670" spans="39:41">
      <c r="AM670" s="56">
        <v>665</v>
      </c>
      <c r="AN670" s="57" t="s">
        <v>1203</v>
      </c>
      <c r="AO670" s="58">
        <v>5.2599999999999999E-4</v>
      </c>
    </row>
    <row r="671" spans="39:41">
      <c r="AM671" s="56">
        <v>666</v>
      </c>
      <c r="AN671" s="57" t="s">
        <v>1204</v>
      </c>
      <c r="AO671" s="58">
        <v>0</v>
      </c>
    </row>
    <row r="672" spans="39:41">
      <c r="AM672" s="56">
        <v>667</v>
      </c>
      <c r="AN672" s="57" t="s">
        <v>1205</v>
      </c>
      <c r="AO672" s="58">
        <v>4.75E-4</v>
      </c>
    </row>
    <row r="673" spans="39:41">
      <c r="AM673" s="56">
        <v>668</v>
      </c>
      <c r="AN673" s="57" t="s">
        <v>1206</v>
      </c>
      <c r="AO673" s="58">
        <v>3.8200000000000002E-4</v>
      </c>
    </row>
    <row r="674" spans="39:41">
      <c r="AM674" s="56">
        <v>669</v>
      </c>
      <c r="AN674" s="57" t="s">
        <v>1207</v>
      </c>
      <c r="AO674" s="58">
        <v>0</v>
      </c>
    </row>
    <row r="675" spans="39:41">
      <c r="AM675" s="56">
        <v>670</v>
      </c>
      <c r="AN675" s="57" t="s">
        <v>1208</v>
      </c>
      <c r="AO675" s="58">
        <v>6.8000000000000005E-4</v>
      </c>
    </row>
    <row r="676" spans="39:41">
      <c r="AM676" s="56">
        <v>671</v>
      </c>
      <c r="AN676" s="57" t="s">
        <v>1209</v>
      </c>
      <c r="AO676" s="58">
        <v>6.8400000000000004E-4</v>
      </c>
    </row>
    <row r="677" spans="39:41">
      <c r="AM677" s="56">
        <v>672</v>
      </c>
      <c r="AN677" s="57" t="s">
        <v>1210</v>
      </c>
      <c r="AO677" s="58">
        <v>4.2900000000000002E-4</v>
      </c>
    </row>
    <row r="678" spans="39:41">
      <c r="AM678" s="56">
        <v>673</v>
      </c>
      <c r="AN678" s="57" t="s">
        <v>1211</v>
      </c>
      <c r="AO678" s="58">
        <v>3.8499999999999998E-4</v>
      </c>
    </row>
    <row r="679" spans="39:41">
      <c r="AM679" s="56">
        <v>674</v>
      </c>
      <c r="AN679" s="57" t="s">
        <v>1212</v>
      </c>
      <c r="AO679" s="58">
        <v>4.8099999999999998E-4</v>
      </c>
    </row>
    <row r="680" spans="39:41">
      <c r="AM680" s="56">
        <v>675</v>
      </c>
      <c r="AN680" s="57" t="s">
        <v>1213</v>
      </c>
      <c r="AO680" s="58">
        <v>2.7700000000000001E-4</v>
      </c>
    </row>
    <row r="681" spans="39:41">
      <c r="AM681" s="56">
        <v>676</v>
      </c>
      <c r="AN681" s="57" t="s">
        <v>1214</v>
      </c>
      <c r="AO681" s="58">
        <v>5.2899999999999996E-4</v>
      </c>
    </row>
    <row r="682" spans="39:41">
      <c r="AM682" s="56">
        <v>677</v>
      </c>
      <c r="AN682" s="57" t="s">
        <v>1215</v>
      </c>
      <c r="AO682" s="58">
        <v>4.57E-4</v>
      </c>
    </row>
    <row r="683" spans="39:41">
      <c r="AM683" s="56">
        <v>678</v>
      </c>
      <c r="AN683" s="57" t="s">
        <v>1216</v>
      </c>
      <c r="AO683" s="58">
        <v>2.8299999999999999E-4</v>
      </c>
    </row>
    <row r="684" spans="39:41">
      <c r="AM684" s="56">
        <v>679</v>
      </c>
      <c r="AN684" s="57" t="s">
        <v>1217</v>
      </c>
      <c r="AO684" s="58">
        <v>4.2400000000000001E-4</v>
      </c>
    </row>
    <row r="685" spans="39:41">
      <c r="AM685" s="56">
        <v>680</v>
      </c>
      <c r="AN685" s="57" t="s">
        <v>1218</v>
      </c>
      <c r="AO685" s="58">
        <v>3.0699999999999998E-4</v>
      </c>
    </row>
    <row r="686" spans="39:41">
      <c r="AM686" s="56">
        <v>681</v>
      </c>
      <c r="AN686" s="57" t="s">
        <v>1219</v>
      </c>
      <c r="AO686" s="58">
        <v>4.2299999999999998E-4</v>
      </c>
    </row>
    <row r="687" spans="39:41">
      <c r="AM687" s="56">
        <v>682</v>
      </c>
      <c r="AN687" s="57" t="s">
        <v>1220</v>
      </c>
      <c r="AO687" s="58">
        <v>0</v>
      </c>
    </row>
    <row r="688" spans="39:41">
      <c r="AM688" s="56">
        <v>683</v>
      </c>
      <c r="AN688" s="57" t="s">
        <v>1221</v>
      </c>
      <c r="AO688" s="58">
        <v>5.1199999999999998E-4</v>
      </c>
    </row>
    <row r="689" spans="39:41">
      <c r="AM689" s="56">
        <v>684</v>
      </c>
      <c r="AN689" s="57" t="s">
        <v>1222</v>
      </c>
      <c r="AO689" s="58">
        <v>5.2599999999999999E-4</v>
      </c>
    </row>
    <row r="690" spans="39:41">
      <c r="AM690" s="56">
        <v>685</v>
      </c>
      <c r="AN690" s="57" t="s">
        <v>1223</v>
      </c>
      <c r="AO690" s="58">
        <v>5.4299999999999997E-4</v>
      </c>
    </row>
    <row r="691" spans="39:41">
      <c r="AM691" s="56">
        <v>686</v>
      </c>
      <c r="AN691" s="57" t="s">
        <v>1224</v>
      </c>
      <c r="AO691" s="58">
        <v>4.2299999999999998E-4</v>
      </c>
    </row>
    <row r="692" spans="39:41">
      <c r="AM692" s="56">
        <v>687</v>
      </c>
      <c r="AN692" s="57" t="s">
        <v>1225</v>
      </c>
      <c r="AO692" s="58">
        <v>4.2400000000000001E-4</v>
      </c>
    </row>
    <row r="693" spans="39:41">
      <c r="AM693" s="56">
        <v>688</v>
      </c>
      <c r="AN693" s="57" t="s">
        <v>522</v>
      </c>
      <c r="AO693" s="58">
        <v>0</v>
      </c>
    </row>
    <row r="694" spans="39:41">
      <c r="AM694" s="56">
        <v>689</v>
      </c>
      <c r="AN694" s="57" t="s">
        <v>1226</v>
      </c>
      <c r="AO694" s="58">
        <v>4.0499999999999998E-4</v>
      </c>
    </row>
    <row r="695" spans="39:41">
      <c r="AM695" s="56">
        <v>690</v>
      </c>
      <c r="AN695" s="57" t="s">
        <v>1227</v>
      </c>
      <c r="AO695" s="58">
        <v>4.1199999999999999E-4</v>
      </c>
    </row>
    <row r="696" spans="39:41">
      <c r="AM696" s="56">
        <v>691</v>
      </c>
      <c r="AN696" s="57" t="s">
        <v>523</v>
      </c>
      <c r="AO696" s="58">
        <v>2.1599999999999999E-4</v>
      </c>
    </row>
    <row r="697" spans="39:41">
      <c r="AM697" s="56">
        <v>692</v>
      </c>
      <c r="AN697" s="57" t="s">
        <v>1228</v>
      </c>
      <c r="AO697" s="58">
        <v>3.5199999999999999E-4</v>
      </c>
    </row>
    <row r="698" spans="39:41">
      <c r="AM698" s="56">
        <v>693</v>
      </c>
      <c r="AN698" s="57" t="s">
        <v>1229</v>
      </c>
      <c r="AO698" s="58">
        <v>0</v>
      </c>
    </row>
    <row r="699" spans="39:41">
      <c r="AM699" s="56">
        <v>694</v>
      </c>
      <c r="AN699" s="57" t="s">
        <v>1230</v>
      </c>
      <c r="AO699" s="58">
        <v>0</v>
      </c>
    </row>
    <row r="700" spans="39:41">
      <c r="AM700" s="56">
        <v>695</v>
      </c>
      <c r="AN700" s="57" t="s">
        <v>1231</v>
      </c>
      <c r="AO700" s="58">
        <v>0</v>
      </c>
    </row>
    <row r="701" spans="39:41">
      <c r="AM701" s="56">
        <v>696</v>
      </c>
      <c r="AN701" s="57" t="s">
        <v>1232</v>
      </c>
      <c r="AO701" s="58">
        <v>4.6500000000000003E-4</v>
      </c>
    </row>
    <row r="702" spans="39:41">
      <c r="AM702" s="56">
        <v>697</v>
      </c>
      <c r="AN702" s="57" t="s">
        <v>1233</v>
      </c>
      <c r="AO702" s="58">
        <v>4.3300000000000001E-4</v>
      </c>
    </row>
    <row r="703" spans="39:41">
      <c r="AM703" s="56">
        <v>698</v>
      </c>
      <c r="AN703" s="57" t="s">
        <v>1234</v>
      </c>
      <c r="AO703" s="58">
        <v>4.6799999999999999E-4</v>
      </c>
    </row>
    <row r="704" spans="39:41">
      <c r="AM704" s="56">
        <v>699</v>
      </c>
      <c r="AN704" s="57" t="s">
        <v>1235</v>
      </c>
      <c r="AO704" s="58">
        <v>4.5300000000000001E-4</v>
      </c>
    </row>
    <row r="705" spans="39:41">
      <c r="AM705" s="56">
        <v>700</v>
      </c>
      <c r="AN705" s="57" t="s">
        <v>1236</v>
      </c>
      <c r="AO705" s="58">
        <v>1.0120000000000001E-3</v>
      </c>
    </row>
    <row r="706" spans="39:41">
      <c r="AM706" s="56">
        <v>701</v>
      </c>
      <c r="AN706" s="57" t="s">
        <v>1237</v>
      </c>
      <c r="AO706" s="58">
        <v>0</v>
      </c>
    </row>
    <row r="707" spans="39:41">
      <c r="AM707" s="56">
        <v>702</v>
      </c>
      <c r="AN707" s="57" t="s">
        <v>1238</v>
      </c>
      <c r="AO707" s="58">
        <v>6.7400000000000001E-4</v>
      </c>
    </row>
    <row r="708" spans="39:41">
      <c r="AM708" s="56">
        <v>703</v>
      </c>
      <c r="AN708" s="57" t="s">
        <v>1239</v>
      </c>
      <c r="AO708" s="58">
        <v>0</v>
      </c>
    </row>
    <row r="709" spans="39:41">
      <c r="AM709" s="56">
        <v>704</v>
      </c>
      <c r="AN709" s="57" t="s">
        <v>1240</v>
      </c>
      <c r="AO709" s="58">
        <v>0</v>
      </c>
    </row>
    <row r="710" spans="39:41">
      <c r="AM710" s="56">
        <v>705</v>
      </c>
      <c r="AN710" s="57" t="s">
        <v>1241</v>
      </c>
      <c r="AO710" s="58">
        <v>0</v>
      </c>
    </row>
    <row r="711" spans="39:41">
      <c r="AM711" s="56">
        <v>706</v>
      </c>
      <c r="AN711" s="57" t="s">
        <v>1242</v>
      </c>
      <c r="AO711" s="58">
        <v>0</v>
      </c>
    </row>
    <row r="712" spans="39:41">
      <c r="AM712" s="56">
        <v>707</v>
      </c>
      <c r="AN712" s="57" t="s">
        <v>1243</v>
      </c>
      <c r="AO712" s="58">
        <v>0</v>
      </c>
    </row>
    <row r="713" spans="39:41">
      <c r="AM713" s="56">
        <v>708</v>
      </c>
      <c r="AN713" s="57" t="s">
        <v>1244</v>
      </c>
      <c r="AO713" s="58">
        <v>0</v>
      </c>
    </row>
    <row r="714" spans="39:41">
      <c r="AM714" s="56">
        <v>709</v>
      </c>
      <c r="AN714" s="57" t="s">
        <v>1245</v>
      </c>
      <c r="AO714" s="58">
        <v>5.9400000000000002E-4</v>
      </c>
    </row>
    <row r="715" spans="39:41">
      <c r="AM715" s="56">
        <v>710</v>
      </c>
      <c r="AN715" s="57" t="s">
        <v>1246</v>
      </c>
      <c r="AO715" s="58">
        <v>4.8799999999999999E-4</v>
      </c>
    </row>
    <row r="716" spans="39:41">
      <c r="AM716" s="56">
        <v>711</v>
      </c>
      <c r="AN716" s="57" t="s">
        <v>1247</v>
      </c>
      <c r="AO716" s="58">
        <v>3.7599999999999998E-4</v>
      </c>
    </row>
    <row r="717" spans="39:41">
      <c r="AM717" s="56">
        <v>712</v>
      </c>
      <c r="AN717" s="57" t="s">
        <v>1248</v>
      </c>
      <c r="AO717" s="58">
        <v>3.88E-4</v>
      </c>
    </row>
    <row r="718" spans="39:41">
      <c r="AM718" s="56">
        <v>713</v>
      </c>
      <c r="AN718" s="57" t="s">
        <v>1249</v>
      </c>
      <c r="AO718" s="58">
        <v>3.6099999999999999E-4</v>
      </c>
    </row>
    <row r="719" spans="39:41">
      <c r="AM719" s="56">
        <v>714</v>
      </c>
      <c r="AN719" s="57" t="s">
        <v>1250</v>
      </c>
      <c r="AO719" s="58">
        <v>4.1300000000000001E-4</v>
      </c>
    </row>
    <row r="720" spans="39:41">
      <c r="AM720" s="56">
        <v>715</v>
      </c>
      <c r="AN720" s="57" t="s">
        <v>1251</v>
      </c>
      <c r="AO720" s="58">
        <v>4.57E-4</v>
      </c>
    </row>
    <row r="721" spans="39:41">
      <c r="AM721" s="56">
        <v>716</v>
      </c>
      <c r="AN721" s="57" t="s">
        <v>1252</v>
      </c>
      <c r="AO721" s="58">
        <v>5.2700000000000002E-4</v>
      </c>
    </row>
    <row r="722" spans="39:41">
      <c r="AM722" s="56">
        <v>717</v>
      </c>
      <c r="AN722" s="57" t="s">
        <v>1253</v>
      </c>
      <c r="AO722" s="58">
        <v>5.3499999999999999E-4</v>
      </c>
    </row>
    <row r="723" spans="39:41">
      <c r="AM723" s="56">
        <v>718</v>
      </c>
      <c r="AN723" s="57" t="s">
        <v>1254</v>
      </c>
      <c r="AO723" s="58">
        <v>4.4499999999999997E-4</v>
      </c>
    </row>
    <row r="724" spans="39:41">
      <c r="AM724" s="56">
        <v>719</v>
      </c>
      <c r="AN724" s="57" t="s">
        <v>524</v>
      </c>
      <c r="AO724" s="58">
        <v>0</v>
      </c>
    </row>
    <row r="725" spans="39:41">
      <c r="AM725" s="56">
        <v>720</v>
      </c>
      <c r="AN725" s="57" t="s">
        <v>1255</v>
      </c>
      <c r="AO725" s="58">
        <v>4.1300000000000001E-4</v>
      </c>
    </row>
    <row r="726" spans="39:41">
      <c r="AM726" s="56">
        <v>721</v>
      </c>
      <c r="AN726" s="57" t="s">
        <v>1256</v>
      </c>
      <c r="AO726" s="58">
        <v>3.1799999999999998E-4</v>
      </c>
    </row>
    <row r="727" spans="39:41">
      <c r="AM727" s="56">
        <v>722</v>
      </c>
      <c r="AN727" s="57" t="s">
        <v>1257</v>
      </c>
      <c r="AO727" s="58">
        <v>0</v>
      </c>
    </row>
    <row r="728" spans="39:41">
      <c r="AM728" s="56">
        <v>723</v>
      </c>
      <c r="AN728" s="57" t="s">
        <v>1258</v>
      </c>
      <c r="AO728" s="58">
        <v>4.95E-4</v>
      </c>
    </row>
    <row r="729" spans="39:41">
      <c r="AM729" s="56">
        <v>724</v>
      </c>
      <c r="AN729" s="57" t="s">
        <v>1259</v>
      </c>
      <c r="AO729" s="58">
        <v>4.84E-4</v>
      </c>
    </row>
    <row r="730" spans="39:41">
      <c r="AM730" s="56">
        <v>725</v>
      </c>
      <c r="AN730" s="57" t="s">
        <v>1260</v>
      </c>
      <c r="AO730" s="58">
        <v>0</v>
      </c>
    </row>
    <row r="731" spans="39:41">
      <c r="AM731" s="56">
        <v>726</v>
      </c>
      <c r="AN731" s="57" t="s">
        <v>1261</v>
      </c>
      <c r="AO731" s="58">
        <v>4.9799999999999996E-4</v>
      </c>
    </row>
    <row r="732" spans="39:41">
      <c r="AM732" s="56">
        <v>727</v>
      </c>
      <c r="AN732" s="57" t="s">
        <v>1262</v>
      </c>
      <c r="AO732" s="58">
        <v>4.3399999999999998E-4</v>
      </c>
    </row>
    <row r="733" spans="39:41">
      <c r="AM733" s="56">
        <v>728</v>
      </c>
      <c r="AN733" s="57" t="s">
        <v>1263</v>
      </c>
      <c r="AO733" s="58">
        <v>0</v>
      </c>
    </row>
    <row r="734" spans="39:41">
      <c r="AM734" s="56">
        <v>729</v>
      </c>
      <c r="AN734" s="57" t="s">
        <v>1264</v>
      </c>
      <c r="AO734" s="58">
        <v>4.4299999999999998E-4</v>
      </c>
    </row>
    <row r="735" spans="39:41">
      <c r="AM735" s="56">
        <v>730</v>
      </c>
      <c r="AN735" s="57" t="s">
        <v>1265</v>
      </c>
      <c r="AO735" s="58">
        <v>3.21E-4</v>
      </c>
    </row>
    <row r="736" spans="39:41">
      <c r="AM736" s="56">
        <v>731</v>
      </c>
      <c r="AN736" s="57" t="s">
        <v>1266</v>
      </c>
      <c r="AO736" s="58">
        <v>4.57E-4</v>
      </c>
    </row>
    <row r="737" spans="39:41">
      <c r="AM737" s="56">
        <v>732</v>
      </c>
      <c r="AN737" s="57" t="s">
        <v>1267</v>
      </c>
      <c r="AO737" s="58">
        <v>4.44E-4</v>
      </c>
    </row>
    <row r="738" spans="39:41">
      <c r="AM738" s="56">
        <v>733</v>
      </c>
      <c r="AN738" s="57" t="s">
        <v>1268</v>
      </c>
      <c r="AO738" s="58">
        <v>4.08E-4</v>
      </c>
    </row>
    <row r="739" spans="39:41">
      <c r="AM739" s="56">
        <v>734</v>
      </c>
      <c r="AN739" s="57" t="s">
        <v>1269</v>
      </c>
      <c r="AO739" s="58">
        <v>2.9500000000000001E-4</v>
      </c>
    </row>
    <row r="740" spans="39:41">
      <c r="AM740" s="56">
        <v>735</v>
      </c>
      <c r="AN740" s="57" t="s">
        <v>1270</v>
      </c>
      <c r="AO740" s="58">
        <v>8.5499999999999997E-4</v>
      </c>
    </row>
    <row r="741" spans="39:41">
      <c r="AM741" s="56">
        <v>736</v>
      </c>
      <c r="AN741" s="57" t="s">
        <v>1271</v>
      </c>
      <c r="AO741" s="58">
        <v>4.57E-4</v>
      </c>
    </row>
    <row r="742" spans="39:41">
      <c r="AM742" s="56">
        <v>737</v>
      </c>
      <c r="AN742" s="57" t="s">
        <v>1272</v>
      </c>
      <c r="AO742" s="58">
        <v>0</v>
      </c>
    </row>
    <row r="743" spans="39:41">
      <c r="AM743" s="56">
        <v>738</v>
      </c>
      <c r="AN743" s="57" t="s">
        <v>1273</v>
      </c>
      <c r="AO743" s="58">
        <v>4.5399999999999998E-4</v>
      </c>
    </row>
    <row r="744" spans="39:41">
      <c r="AM744" s="56">
        <v>739</v>
      </c>
      <c r="AN744" s="57" t="s">
        <v>1274</v>
      </c>
      <c r="AO744" s="58">
        <v>3.0800000000000001E-4</v>
      </c>
    </row>
    <row r="745" spans="39:41">
      <c r="AM745" s="56">
        <v>740</v>
      </c>
      <c r="AN745" s="57" t="s">
        <v>1275</v>
      </c>
      <c r="AO745" s="58">
        <v>4.8500000000000003E-4</v>
      </c>
    </row>
    <row r="746" spans="39:41">
      <c r="AM746" s="56">
        <v>741</v>
      </c>
      <c r="AN746" s="57" t="s">
        <v>1276</v>
      </c>
      <c r="AO746" s="58">
        <v>5.1400000000000003E-4</v>
      </c>
    </row>
    <row r="747" spans="39:41">
      <c r="AM747" s="56">
        <v>742</v>
      </c>
      <c r="AN747" s="57" t="s">
        <v>1277</v>
      </c>
      <c r="AO747" s="58">
        <v>4.64E-4</v>
      </c>
    </row>
    <row r="748" spans="39:41">
      <c r="AM748" s="56">
        <v>743</v>
      </c>
      <c r="AN748" s="57" t="s">
        <v>1278</v>
      </c>
      <c r="AO748" s="58">
        <v>4.8799999999999999E-4</v>
      </c>
    </row>
    <row r="749" spans="39:41">
      <c r="AM749" s="56">
        <v>744</v>
      </c>
      <c r="AN749" s="57" t="s">
        <v>1279</v>
      </c>
      <c r="AO749" s="58">
        <v>5.2499999999999997E-4</v>
      </c>
    </row>
    <row r="750" spans="39:41">
      <c r="AM750" s="56">
        <v>745</v>
      </c>
      <c r="AN750" s="57" t="s">
        <v>1280</v>
      </c>
      <c r="AO750" s="58">
        <v>4.9100000000000001E-4</v>
      </c>
    </row>
    <row r="751" spans="39:41">
      <c r="AM751" s="56">
        <v>746</v>
      </c>
      <c r="AN751" s="57" t="s">
        <v>1281</v>
      </c>
      <c r="AO751" s="58">
        <v>0</v>
      </c>
    </row>
    <row r="752" spans="39:41">
      <c r="AM752" s="56">
        <v>747</v>
      </c>
      <c r="AN752" s="57" t="s">
        <v>1282</v>
      </c>
      <c r="AO752" s="58">
        <v>0</v>
      </c>
    </row>
    <row r="753" spans="39:41">
      <c r="AM753" s="56">
        <v>748</v>
      </c>
      <c r="AN753" s="57" t="s">
        <v>1283</v>
      </c>
      <c r="AO753" s="58">
        <v>0</v>
      </c>
    </row>
    <row r="754" spans="39:41">
      <c r="AM754" s="56">
        <v>749</v>
      </c>
      <c r="AN754" s="57" t="s">
        <v>1284</v>
      </c>
      <c r="AO754" s="58">
        <v>4.9399999999999997E-4</v>
      </c>
    </row>
    <row r="755" spans="39:41">
      <c r="AM755" s="56">
        <v>750</v>
      </c>
      <c r="AN755" s="57" t="s">
        <v>1285</v>
      </c>
      <c r="AO755" s="58">
        <v>4.8299999999999998E-4</v>
      </c>
    </row>
    <row r="756" spans="39:41">
      <c r="AM756" s="56">
        <v>751</v>
      </c>
      <c r="AN756" s="57" t="s">
        <v>1286</v>
      </c>
      <c r="AO756" s="58">
        <v>4.2499999999999998E-4</v>
      </c>
    </row>
    <row r="757" spans="39:41">
      <c r="AM757" s="56">
        <v>752</v>
      </c>
      <c r="AN757" s="57" t="s">
        <v>1287</v>
      </c>
      <c r="AO757" s="58">
        <v>4.7899999999999999E-4</v>
      </c>
    </row>
    <row r="758" spans="39:41">
      <c r="AM758" s="56">
        <v>753</v>
      </c>
      <c r="AN758" s="57" t="s">
        <v>1288</v>
      </c>
      <c r="AO758" s="58">
        <v>3.8000000000000002E-4</v>
      </c>
    </row>
    <row r="759" spans="39:41">
      <c r="AM759" s="56">
        <v>754</v>
      </c>
      <c r="AN759" s="57" t="s">
        <v>1289</v>
      </c>
      <c r="AO759" s="58">
        <v>4.08E-4</v>
      </c>
    </row>
    <row r="760" spans="39:41">
      <c r="AM760" s="56">
        <v>755</v>
      </c>
      <c r="AN760" s="57" t="s">
        <v>525</v>
      </c>
      <c r="AO760" s="58">
        <v>0</v>
      </c>
    </row>
    <row r="761" spans="39:41">
      <c r="AM761" s="56">
        <v>756</v>
      </c>
      <c r="AN761" s="57" t="s">
        <v>1290</v>
      </c>
      <c r="AO761" s="58">
        <v>3.9199999999999999E-4</v>
      </c>
    </row>
    <row r="762" spans="39:41">
      <c r="AM762" s="56">
        <v>757</v>
      </c>
      <c r="AN762" s="57" t="s">
        <v>1291</v>
      </c>
      <c r="AO762" s="58">
        <v>4.5600000000000003E-4</v>
      </c>
    </row>
    <row r="763" spans="39:41">
      <c r="AM763" s="56">
        <v>758</v>
      </c>
      <c r="AN763" s="57" t="s">
        <v>1292</v>
      </c>
      <c r="AO763" s="58">
        <v>4.2499999999999998E-4</v>
      </c>
    </row>
    <row r="764" spans="39:41">
      <c r="AM764" s="56">
        <v>759</v>
      </c>
      <c r="AN764" s="57" t="s">
        <v>1293</v>
      </c>
      <c r="AO764" s="58">
        <v>4.73E-4</v>
      </c>
    </row>
    <row r="765" spans="39:41">
      <c r="AM765" s="56">
        <v>760</v>
      </c>
      <c r="AN765" s="57" t="s">
        <v>1294</v>
      </c>
      <c r="AO765" s="58">
        <v>4.2000000000000002E-4</v>
      </c>
    </row>
    <row r="766" spans="39:41">
      <c r="AM766" s="56">
        <v>761</v>
      </c>
      <c r="AN766" s="57" t="s">
        <v>526</v>
      </c>
      <c r="AO766" s="58">
        <v>0</v>
      </c>
    </row>
    <row r="767" spans="39:41">
      <c r="AM767" s="56">
        <v>762</v>
      </c>
      <c r="AN767" s="57" t="s">
        <v>1295</v>
      </c>
      <c r="AO767" s="58">
        <v>4.1300000000000001E-4</v>
      </c>
    </row>
    <row r="768" spans="39:41">
      <c r="AM768" s="56">
        <v>763</v>
      </c>
      <c r="AN768" s="57" t="s">
        <v>1296</v>
      </c>
      <c r="AO768" s="58">
        <v>3.1700000000000001E-4</v>
      </c>
    </row>
    <row r="769" spans="39:41">
      <c r="AM769" s="56">
        <v>764</v>
      </c>
      <c r="AN769" s="57" t="s">
        <v>1297</v>
      </c>
      <c r="AO769" s="58">
        <v>0</v>
      </c>
    </row>
    <row r="770" spans="39:41">
      <c r="AM770" s="56">
        <v>765</v>
      </c>
      <c r="AN770" s="57" t="s">
        <v>1298</v>
      </c>
      <c r="AO770" s="58">
        <v>0</v>
      </c>
    </row>
    <row r="771" spans="39:41">
      <c r="AM771" s="56">
        <v>766</v>
      </c>
      <c r="AN771" s="57" t="s">
        <v>1299</v>
      </c>
      <c r="AO771" s="58">
        <v>0</v>
      </c>
    </row>
    <row r="772" spans="39:41">
      <c r="AM772" s="56">
        <v>767</v>
      </c>
      <c r="AN772" s="57" t="s">
        <v>1300</v>
      </c>
      <c r="AO772" s="58">
        <v>0</v>
      </c>
    </row>
    <row r="773" spans="39:41">
      <c r="AM773" s="56">
        <v>768</v>
      </c>
      <c r="AN773" s="57" t="s">
        <v>1301</v>
      </c>
      <c r="AO773" s="58">
        <v>0</v>
      </c>
    </row>
    <row r="774" spans="39:41">
      <c r="AM774" s="56">
        <v>769</v>
      </c>
      <c r="AN774" s="57" t="s">
        <v>1302</v>
      </c>
      <c r="AO774" s="58">
        <v>0</v>
      </c>
    </row>
    <row r="775" spans="39:41">
      <c r="AM775" s="56">
        <v>770</v>
      </c>
      <c r="AN775" s="57" t="s">
        <v>1303</v>
      </c>
      <c r="AO775" s="58">
        <v>5.1900000000000004E-4</v>
      </c>
    </row>
    <row r="776" spans="39:41">
      <c r="AM776" s="56">
        <v>771</v>
      </c>
      <c r="AN776" s="57" t="s">
        <v>1304</v>
      </c>
      <c r="AO776" s="58">
        <v>5.31E-4</v>
      </c>
    </row>
    <row r="777" spans="39:41">
      <c r="AM777" s="56">
        <v>772</v>
      </c>
      <c r="AN777" s="57" t="s">
        <v>1305</v>
      </c>
      <c r="AO777" s="58">
        <v>4.8799999999999999E-4</v>
      </c>
    </row>
    <row r="778" spans="39:41">
      <c r="AM778" s="56">
        <v>773</v>
      </c>
      <c r="AN778" s="57" t="s">
        <v>1306</v>
      </c>
      <c r="AO778" s="58">
        <v>0</v>
      </c>
    </row>
    <row r="779" spans="39:41">
      <c r="AM779" s="56">
        <v>774</v>
      </c>
      <c r="AN779" s="57" t="s">
        <v>1307</v>
      </c>
      <c r="AO779" s="58">
        <v>5.4100000000000003E-4</v>
      </c>
    </row>
    <row r="780" spans="39:41">
      <c r="AM780" s="56">
        <v>775</v>
      </c>
      <c r="AN780" s="57" t="s">
        <v>1308</v>
      </c>
      <c r="AO780" s="58">
        <v>2.92E-4</v>
      </c>
    </row>
    <row r="781" spans="39:41">
      <c r="AM781" s="56">
        <v>776</v>
      </c>
      <c r="AN781" s="57" t="s">
        <v>1309</v>
      </c>
      <c r="AO781" s="58">
        <v>0</v>
      </c>
    </row>
    <row r="782" spans="39:41">
      <c r="AM782" s="56">
        <v>777</v>
      </c>
      <c r="AN782" s="57" t="s">
        <v>1310</v>
      </c>
      <c r="AO782" s="58">
        <v>0</v>
      </c>
    </row>
    <row r="783" spans="39:41">
      <c r="AM783" s="56">
        <v>778</v>
      </c>
      <c r="AN783" s="57" t="s">
        <v>1311</v>
      </c>
      <c r="AO783" s="58">
        <v>3.0800000000000001E-4</v>
      </c>
    </row>
    <row r="784" spans="39:41">
      <c r="AM784" s="56">
        <v>779</v>
      </c>
      <c r="AN784" s="57" t="s">
        <v>1312</v>
      </c>
      <c r="AO784" s="58">
        <v>4.0299999999999998E-4</v>
      </c>
    </row>
    <row r="785" spans="39:41">
      <c r="AM785" s="56">
        <v>780</v>
      </c>
      <c r="AN785" s="57" t="s">
        <v>1313</v>
      </c>
      <c r="AO785" s="58">
        <v>0</v>
      </c>
    </row>
    <row r="786" spans="39:41">
      <c r="AM786" s="56">
        <v>781</v>
      </c>
      <c r="AN786" s="57" t="s">
        <v>1314</v>
      </c>
      <c r="AO786" s="58">
        <v>3.8499999999999998E-4</v>
      </c>
    </row>
    <row r="787" spans="39:41">
      <c r="AM787" s="56">
        <v>782</v>
      </c>
      <c r="AN787" s="57" t="s">
        <v>1315</v>
      </c>
      <c r="AO787" s="58">
        <v>4.57E-4</v>
      </c>
    </row>
    <row r="788" spans="39:41">
      <c r="AM788" s="56">
        <v>783</v>
      </c>
      <c r="AN788" s="57" t="s">
        <v>1316</v>
      </c>
      <c r="AO788" s="58">
        <v>4.3600000000000003E-4</v>
      </c>
    </row>
    <row r="789" spans="39:41">
      <c r="AM789" s="56">
        <v>784</v>
      </c>
      <c r="AN789" s="57" t="s">
        <v>1317</v>
      </c>
      <c r="AO789" s="58">
        <v>5.0699999999999996E-4</v>
      </c>
    </row>
    <row r="790" spans="39:41">
      <c r="AM790" s="56">
        <v>785</v>
      </c>
      <c r="AN790" s="57" t="s">
        <v>1318</v>
      </c>
      <c r="AO790" s="58">
        <v>0</v>
      </c>
    </row>
    <row r="791" spans="39:41">
      <c r="AM791" s="56">
        <v>786</v>
      </c>
      <c r="AN791" s="57" t="s">
        <v>1319</v>
      </c>
      <c r="AO791" s="58">
        <v>5.3499999999999999E-4</v>
      </c>
    </row>
    <row r="792" spans="39:41">
      <c r="AM792" s="56">
        <v>787</v>
      </c>
      <c r="AN792" s="57" t="s">
        <v>1320</v>
      </c>
      <c r="AO792" s="58">
        <v>6.29E-4</v>
      </c>
    </row>
    <row r="793" spans="39:41">
      <c r="AM793" s="56">
        <v>788</v>
      </c>
      <c r="AN793" s="57" t="s">
        <v>1321</v>
      </c>
      <c r="AO793" s="58">
        <v>0</v>
      </c>
    </row>
    <row r="794" spans="39:41">
      <c r="AM794" s="56">
        <v>789</v>
      </c>
      <c r="AN794" s="57" t="s">
        <v>1322</v>
      </c>
      <c r="AO794" s="58">
        <v>4.7899999999999999E-4</v>
      </c>
    </row>
    <row r="795" spans="39:41">
      <c r="AM795" s="56">
        <v>790</v>
      </c>
      <c r="AN795" s="57" t="s">
        <v>1323</v>
      </c>
      <c r="AO795" s="58">
        <v>4.37E-4</v>
      </c>
    </row>
    <row r="796" spans="39:41">
      <c r="AM796" s="56">
        <v>791</v>
      </c>
      <c r="AN796" s="57" t="s">
        <v>1324</v>
      </c>
      <c r="AO796" s="58">
        <v>3.6099999999999999E-4</v>
      </c>
    </row>
    <row r="797" spans="39:41">
      <c r="AM797" s="56">
        <v>792</v>
      </c>
      <c r="AN797" s="57" t="s">
        <v>1325</v>
      </c>
      <c r="AO797" s="58">
        <v>0</v>
      </c>
    </row>
    <row r="798" spans="39:41">
      <c r="AM798" s="56">
        <v>793</v>
      </c>
      <c r="AN798" s="57" t="s">
        <v>1326</v>
      </c>
      <c r="AO798" s="58">
        <v>6.6100000000000002E-4</v>
      </c>
    </row>
    <row r="799" spans="39:41">
      <c r="AM799" s="56">
        <v>794</v>
      </c>
      <c r="AN799" s="57" t="s">
        <v>1327</v>
      </c>
      <c r="AO799" s="58">
        <v>3.97E-4</v>
      </c>
    </row>
    <row r="800" spans="39:41">
      <c r="AM800" s="56">
        <v>795</v>
      </c>
      <c r="AN800" s="57" t="s">
        <v>1328</v>
      </c>
      <c r="AO800" s="58">
        <v>0</v>
      </c>
    </row>
    <row r="801" spans="39:41">
      <c r="AM801" s="56">
        <v>796</v>
      </c>
      <c r="AN801" s="57" t="s">
        <v>1329</v>
      </c>
      <c r="AO801" s="58">
        <v>7.8399999999999997E-4</v>
      </c>
    </row>
    <row r="802" spans="39:41">
      <c r="AM802" s="56">
        <v>797</v>
      </c>
      <c r="AN802" s="57" t="s">
        <v>1330</v>
      </c>
      <c r="AO802" s="58">
        <v>1.0900000000000001E-4</v>
      </c>
    </row>
    <row r="803" spans="39:41">
      <c r="AM803" s="56">
        <v>798</v>
      </c>
      <c r="AN803" s="57" t="s">
        <v>1331</v>
      </c>
      <c r="AO803" s="58">
        <v>4.6900000000000002E-4</v>
      </c>
    </row>
    <row r="804" spans="39:41">
      <c r="AM804" s="56">
        <v>799</v>
      </c>
      <c r="AN804" s="57" t="s">
        <v>1332</v>
      </c>
      <c r="AO804" s="58">
        <v>0</v>
      </c>
    </row>
    <row r="805" spans="39:41">
      <c r="AM805" s="56">
        <v>800</v>
      </c>
      <c r="AN805" s="57" t="s">
        <v>1333</v>
      </c>
      <c r="AO805" s="58">
        <v>0</v>
      </c>
    </row>
    <row r="806" spans="39:41">
      <c r="AM806" s="56">
        <v>801</v>
      </c>
      <c r="AN806" s="57" t="s">
        <v>1334</v>
      </c>
      <c r="AO806" s="58">
        <v>4.1899999999999999E-4</v>
      </c>
    </row>
    <row r="807" spans="39:41">
      <c r="AM807" s="56">
        <v>802</v>
      </c>
      <c r="AN807" s="57" t="s">
        <v>1335</v>
      </c>
      <c r="AO807" s="58">
        <v>4.2299999999999998E-4</v>
      </c>
    </row>
    <row r="808" spans="39:41">
      <c r="AM808" s="56">
        <v>803</v>
      </c>
      <c r="AN808" s="57" t="s">
        <v>1336</v>
      </c>
      <c r="AO808" s="58">
        <v>4.0099999999999999E-4</v>
      </c>
    </row>
    <row r="809" spans="39:41">
      <c r="AM809" s="56">
        <v>804</v>
      </c>
      <c r="AN809" s="57" t="s">
        <v>1337</v>
      </c>
      <c r="AO809" s="58">
        <v>4.3399999999999998E-4</v>
      </c>
    </row>
    <row r="810" spans="39:41">
      <c r="AM810" s="56">
        <v>805</v>
      </c>
      <c r="AN810" s="57" t="s">
        <v>1338</v>
      </c>
      <c r="AO810" s="58">
        <v>4.4799999999999999E-4</v>
      </c>
    </row>
    <row r="811" spans="39:41">
      <c r="AM811" s="56">
        <v>806</v>
      </c>
      <c r="AN811" s="57" t="s">
        <v>1339</v>
      </c>
      <c r="AO811" s="58">
        <v>1.5999999999999999E-5</v>
      </c>
    </row>
    <row r="812" spans="39:41">
      <c r="AM812" s="56">
        <v>807</v>
      </c>
      <c r="AN812" s="57" t="s">
        <v>1340</v>
      </c>
      <c r="AO812" s="58">
        <v>5.0299999999999997E-4</v>
      </c>
    </row>
    <row r="813" spans="39:41">
      <c r="AM813" s="56">
        <v>808</v>
      </c>
      <c r="AN813" s="57" t="s">
        <v>1341</v>
      </c>
      <c r="AO813" s="58">
        <v>4.3199999999999998E-4</v>
      </c>
    </row>
    <row r="814" spans="39:41">
      <c r="AM814" s="56">
        <v>809</v>
      </c>
      <c r="AN814" s="57" t="s">
        <v>1342</v>
      </c>
      <c r="AO814" s="58">
        <v>4.3199999999999998E-4</v>
      </c>
    </row>
    <row r="815" spans="39:41">
      <c r="AM815" s="56">
        <v>810</v>
      </c>
      <c r="AN815" s="57" t="s">
        <v>1343</v>
      </c>
      <c r="AO815" s="58">
        <v>5.2899999999999996E-4</v>
      </c>
    </row>
    <row r="816" spans="39:41">
      <c r="AM816" s="56">
        <v>811</v>
      </c>
      <c r="AN816" s="57" t="s">
        <v>1344</v>
      </c>
      <c r="AO816" s="58">
        <v>5.1900000000000004E-4</v>
      </c>
    </row>
    <row r="817" spans="39:41">
      <c r="AM817" s="56">
        <v>812</v>
      </c>
      <c r="AN817" s="57" t="s">
        <v>1345</v>
      </c>
      <c r="AO817" s="58">
        <v>0</v>
      </c>
    </row>
    <row r="818" spans="39:41">
      <c r="AM818" s="56">
        <v>813</v>
      </c>
      <c r="AN818" s="57" t="s">
        <v>1346</v>
      </c>
      <c r="AO818" s="58">
        <v>4.6999999999999999E-4</v>
      </c>
    </row>
    <row r="819" spans="39:41">
      <c r="AM819" s="56">
        <v>814</v>
      </c>
      <c r="AN819" s="57" t="s">
        <v>1347</v>
      </c>
      <c r="AO819" s="58">
        <v>5.0299999999999997E-4</v>
      </c>
    </row>
    <row r="820" spans="39:41">
      <c r="AM820" s="56">
        <v>815</v>
      </c>
      <c r="AN820" s="57" t="s">
        <v>527</v>
      </c>
      <c r="AO820" s="58">
        <v>0</v>
      </c>
    </row>
    <row r="821" spans="39:41">
      <c r="AM821" s="56">
        <v>816</v>
      </c>
      <c r="AN821" s="57" t="s">
        <v>528</v>
      </c>
      <c r="AO821" s="58">
        <v>0</v>
      </c>
    </row>
    <row r="822" spans="39:41">
      <c r="AM822" s="56">
        <v>817</v>
      </c>
      <c r="AN822" s="57" t="s">
        <v>1348</v>
      </c>
      <c r="AO822" s="58">
        <v>4.2299999999999998E-4</v>
      </c>
    </row>
    <row r="823" spans="39:41">
      <c r="AM823" s="56">
        <v>818</v>
      </c>
      <c r="AN823" s="57" t="s">
        <v>1349</v>
      </c>
      <c r="AO823" s="58">
        <v>4.5800000000000002E-4</v>
      </c>
    </row>
    <row r="824" spans="39:41">
      <c r="AM824" s="56">
        <v>819</v>
      </c>
      <c r="AN824" s="57" t="s">
        <v>529</v>
      </c>
      <c r="AO824" s="58">
        <v>4.08E-4</v>
      </c>
    </row>
    <row r="825" spans="39:41">
      <c r="AM825" s="56">
        <v>820</v>
      </c>
      <c r="AN825" s="57" t="s">
        <v>1350</v>
      </c>
      <c r="AO825" s="58">
        <v>3.8900000000000002E-4</v>
      </c>
    </row>
    <row r="826" spans="39:41">
      <c r="AM826" s="56">
        <v>821</v>
      </c>
      <c r="AN826" s="57" t="s">
        <v>1351</v>
      </c>
      <c r="AO826" s="58">
        <v>5.0500000000000002E-4</v>
      </c>
    </row>
    <row r="827" spans="39:41">
      <c r="AM827" s="56">
        <v>822</v>
      </c>
      <c r="AN827" s="57" t="s">
        <v>1352</v>
      </c>
      <c r="AO827" s="58">
        <v>0</v>
      </c>
    </row>
    <row r="828" spans="39:41">
      <c r="AM828" s="56">
        <v>823</v>
      </c>
      <c r="AN828" s="57" t="s">
        <v>1353</v>
      </c>
      <c r="AO828" s="58">
        <v>4.0200000000000001E-4</v>
      </c>
    </row>
    <row r="829" spans="39:41">
      <c r="AM829" s="56">
        <v>824</v>
      </c>
      <c r="AN829" s="57" t="s">
        <v>1354</v>
      </c>
      <c r="AO829" s="58">
        <v>4.8299999999999998E-4</v>
      </c>
    </row>
    <row r="830" spans="39:41">
      <c r="AM830" s="56">
        <v>825</v>
      </c>
      <c r="AN830" s="57" t="s">
        <v>1355</v>
      </c>
      <c r="AO830" s="58">
        <v>4.1599999999999997E-4</v>
      </c>
    </row>
    <row r="831" spans="39:41">
      <c r="AM831" s="56">
        <v>826</v>
      </c>
      <c r="AN831" s="57" t="s">
        <v>1356</v>
      </c>
      <c r="AO831" s="58">
        <v>4.7899999999999999E-4</v>
      </c>
    </row>
    <row r="832" spans="39:41">
      <c r="AM832" s="56">
        <v>827</v>
      </c>
      <c r="AN832" s="57" t="s">
        <v>1357</v>
      </c>
      <c r="AO832" s="58">
        <v>0</v>
      </c>
    </row>
    <row r="833" spans="39:41">
      <c r="AM833" s="56">
        <v>828</v>
      </c>
      <c r="AN833" s="57" t="s">
        <v>1358</v>
      </c>
      <c r="AO833" s="58">
        <v>2.5399999999999999E-4</v>
      </c>
    </row>
    <row r="834" spans="39:41">
      <c r="AM834" s="56">
        <v>829</v>
      </c>
      <c r="AN834" s="57" t="s">
        <v>1359</v>
      </c>
      <c r="AO834" s="58">
        <v>3.6699999999999998E-4</v>
      </c>
    </row>
    <row r="835" spans="39:41">
      <c r="AM835" s="56">
        <v>830</v>
      </c>
      <c r="AN835" s="57" t="s">
        <v>1360</v>
      </c>
      <c r="AO835" s="58">
        <v>3.4699999999999998E-4</v>
      </c>
    </row>
    <row r="836" spans="39:41">
      <c r="AM836" s="56">
        <v>831</v>
      </c>
      <c r="AN836" s="57" t="s">
        <v>530</v>
      </c>
      <c r="AO836" s="58">
        <v>4.6200000000000001E-4</v>
      </c>
    </row>
    <row r="837" spans="39:41">
      <c r="AM837" s="56">
        <v>832</v>
      </c>
      <c r="AN837" s="57" t="s">
        <v>1361</v>
      </c>
      <c r="AO837" s="58">
        <v>5.04E-4</v>
      </c>
    </row>
    <row r="838" spans="39:41">
      <c r="AM838" s="56">
        <v>833</v>
      </c>
      <c r="AN838" s="57" t="s">
        <v>1362</v>
      </c>
      <c r="AO838" s="58" t="s">
        <v>498</v>
      </c>
    </row>
    <row r="839" spans="39:41">
      <c r="AM839" s="56">
        <v>834</v>
      </c>
      <c r="AN839" s="57" t="s">
        <v>1363</v>
      </c>
      <c r="AO839" s="58">
        <v>5.9999999999999995E-4</v>
      </c>
    </row>
    <row r="840" spans="39:41">
      <c r="AM840" s="56">
        <v>835</v>
      </c>
      <c r="AN840" s="57" t="s">
        <v>1364</v>
      </c>
      <c r="AO840" s="58">
        <v>5.3200000000000003E-4</v>
      </c>
    </row>
    <row r="841" spans="39:41">
      <c r="AM841" s="56">
        <v>836</v>
      </c>
      <c r="AN841" s="57" t="s">
        <v>1365</v>
      </c>
      <c r="AO841" s="58">
        <v>0</v>
      </c>
    </row>
    <row r="842" spans="39:41">
      <c r="AM842" s="56">
        <v>837</v>
      </c>
      <c r="AN842" s="57" t="s">
        <v>1366</v>
      </c>
      <c r="AO842" s="58">
        <v>4.6200000000000001E-4</v>
      </c>
    </row>
    <row r="843" spans="39:41">
      <c r="AM843" s="56">
        <v>838</v>
      </c>
      <c r="AN843" s="57" t="s">
        <v>1367</v>
      </c>
      <c r="AO843" s="58">
        <v>4.0700000000000003E-4</v>
      </c>
    </row>
    <row r="844" spans="39:41">
      <c r="AM844" s="56">
        <v>839</v>
      </c>
      <c r="AN844" s="57" t="s">
        <v>1368</v>
      </c>
      <c r="AO844" s="58">
        <v>3.4200000000000002E-4</v>
      </c>
    </row>
    <row r="845" spans="39:41">
      <c r="AM845" s="56">
        <v>840</v>
      </c>
      <c r="AN845" s="57" t="s">
        <v>1369</v>
      </c>
      <c r="AO845" s="58">
        <v>4.0000000000000002E-4</v>
      </c>
    </row>
    <row r="846" spans="39:41">
      <c r="AM846" s="56">
        <v>841</v>
      </c>
      <c r="AN846" s="57" t="s">
        <v>1370</v>
      </c>
      <c r="AO846" s="58">
        <v>4.08E-4</v>
      </c>
    </row>
    <row r="847" spans="39:41">
      <c r="AM847" s="56">
        <v>842</v>
      </c>
      <c r="AN847" s="57" t="s">
        <v>1371</v>
      </c>
      <c r="AO847" s="58">
        <v>0</v>
      </c>
    </row>
    <row r="848" spans="39:41">
      <c r="AM848" s="56">
        <v>843</v>
      </c>
      <c r="AN848" s="57" t="s">
        <v>1372</v>
      </c>
      <c r="AO848" s="58">
        <v>4.1199999999999999E-4</v>
      </c>
    </row>
    <row r="849" spans="39:41">
      <c r="AM849" s="56">
        <v>844</v>
      </c>
      <c r="AN849" s="57" t="s">
        <v>1373</v>
      </c>
      <c r="AO849" s="58">
        <v>4.57E-4</v>
      </c>
    </row>
    <row r="850" spans="39:41">
      <c r="AM850" s="56">
        <v>845</v>
      </c>
      <c r="AN850" s="57" t="s">
        <v>1374</v>
      </c>
      <c r="AO850" s="58">
        <v>0</v>
      </c>
    </row>
    <row r="851" spans="39:41">
      <c r="AM851" s="56">
        <v>846</v>
      </c>
      <c r="AN851" s="57" t="s">
        <v>1375</v>
      </c>
      <c r="AO851" s="58">
        <v>4.73E-4</v>
      </c>
    </row>
    <row r="852" spans="39:41">
      <c r="AM852" s="56">
        <v>847</v>
      </c>
      <c r="AN852" s="57" t="s">
        <v>1376</v>
      </c>
      <c r="AO852" s="58">
        <v>4.3100000000000001E-4</v>
      </c>
    </row>
    <row r="853" spans="39:41">
      <c r="AM853" s="56">
        <v>848</v>
      </c>
      <c r="AN853" s="57" t="s">
        <v>1377</v>
      </c>
      <c r="AO853" s="58">
        <v>5.2800000000000004E-4</v>
      </c>
    </row>
    <row r="854" spans="39:41">
      <c r="AM854" s="56">
        <v>849</v>
      </c>
      <c r="AN854" s="57" t="s">
        <v>1378</v>
      </c>
      <c r="AO854" s="58">
        <v>3.8000000000000002E-4</v>
      </c>
    </row>
    <row r="855" spans="39:41">
      <c r="AM855" s="56">
        <v>850</v>
      </c>
      <c r="AN855" s="57" t="s">
        <v>1379</v>
      </c>
      <c r="AO855" s="58">
        <v>3.8499999999999998E-4</v>
      </c>
    </row>
    <row r="856" spans="39:41">
      <c r="AM856" s="56">
        <v>851</v>
      </c>
      <c r="AN856" s="57" t="s">
        <v>1380</v>
      </c>
      <c r="AO856" s="58">
        <v>4.64E-4</v>
      </c>
    </row>
    <row r="857" spans="39:41">
      <c r="AM857" s="56">
        <v>852</v>
      </c>
      <c r="AN857" s="57" t="s">
        <v>1381</v>
      </c>
      <c r="AO857" s="58">
        <v>5.2599999999999999E-4</v>
      </c>
    </row>
    <row r="858" spans="39:41">
      <c r="AM858" s="56">
        <v>853</v>
      </c>
      <c r="AN858" s="57" t="s">
        <v>1382</v>
      </c>
      <c r="AO858" s="58">
        <v>2.7099999999999997E-4</v>
      </c>
    </row>
    <row r="859" spans="39:41">
      <c r="AM859" s="56">
        <v>854</v>
      </c>
      <c r="AN859" s="57" t="s">
        <v>1383</v>
      </c>
      <c r="AO859" s="58">
        <v>0</v>
      </c>
    </row>
    <row r="860" spans="39:41">
      <c r="AM860" s="56">
        <v>855</v>
      </c>
      <c r="AN860" s="57" t="s">
        <v>1384</v>
      </c>
      <c r="AO860" s="58">
        <v>3.8499999999999998E-4</v>
      </c>
    </row>
    <row r="861" spans="39:41">
      <c r="AM861" s="56">
        <v>856</v>
      </c>
      <c r="AN861" s="57" t="s">
        <v>1385</v>
      </c>
      <c r="AO861" s="58">
        <v>4.2000000000000002E-4</v>
      </c>
    </row>
    <row r="862" spans="39:41">
      <c r="AM862" s="56">
        <v>857</v>
      </c>
      <c r="AN862" s="57" t="s">
        <v>1386</v>
      </c>
      <c r="AO862" s="58">
        <v>4.8000000000000001E-4</v>
      </c>
    </row>
    <row r="863" spans="39:41">
      <c r="AM863" s="56">
        <v>858</v>
      </c>
      <c r="AN863" s="57" t="s">
        <v>1387</v>
      </c>
      <c r="AO863" s="58" t="s">
        <v>498</v>
      </c>
    </row>
    <row r="864" spans="39:41">
      <c r="AM864" s="56">
        <v>859</v>
      </c>
      <c r="AN864" s="57" t="s">
        <v>1388</v>
      </c>
      <c r="AO864" s="58">
        <v>3.8299999999999999E-4</v>
      </c>
    </row>
    <row r="865" spans="39:41">
      <c r="AM865" s="56">
        <v>860</v>
      </c>
      <c r="AN865" s="57" t="s">
        <v>1389</v>
      </c>
      <c r="AO865" s="58">
        <v>0</v>
      </c>
    </row>
    <row r="866" spans="39:41">
      <c r="AM866" s="56">
        <v>861</v>
      </c>
      <c r="AN866" s="57" t="s">
        <v>1390</v>
      </c>
      <c r="AO866" s="58">
        <v>3.9199999999999999E-4</v>
      </c>
    </row>
    <row r="867" spans="39:41">
      <c r="AM867" s="56">
        <v>862</v>
      </c>
      <c r="AN867" s="57" t="s">
        <v>1391</v>
      </c>
      <c r="AO867" s="58">
        <v>5.2899999999999996E-4</v>
      </c>
    </row>
    <row r="868" spans="39:41">
      <c r="AM868" s="56">
        <v>863</v>
      </c>
      <c r="AN868" s="57" t="s">
        <v>1392</v>
      </c>
      <c r="AO868" s="58">
        <v>4.8799999999999999E-4</v>
      </c>
    </row>
    <row r="869" spans="39:41">
      <c r="AM869" s="56">
        <v>864</v>
      </c>
      <c r="AN869" s="57" t="s">
        <v>1393</v>
      </c>
      <c r="AO869" s="58">
        <v>1.5699999999999999E-4</v>
      </c>
    </row>
    <row r="870" spans="39:41">
      <c r="AM870" s="56">
        <v>865</v>
      </c>
      <c r="AN870" s="57" t="s">
        <v>1394</v>
      </c>
      <c r="AO870" s="58">
        <v>5.1999999999999995E-4</v>
      </c>
    </row>
    <row r="871" spans="39:41">
      <c r="AM871" s="56">
        <v>866</v>
      </c>
      <c r="AN871" s="57" t="s">
        <v>1395</v>
      </c>
      <c r="AO871" s="58">
        <v>5.5699999999999999E-4</v>
      </c>
    </row>
    <row r="872" spans="39:41">
      <c r="AM872" s="56">
        <v>867</v>
      </c>
      <c r="AN872" s="57" t="s">
        <v>1396</v>
      </c>
      <c r="AO872" s="58">
        <v>5.8200000000000005E-4</v>
      </c>
    </row>
    <row r="873" spans="39:41">
      <c r="AM873" s="56">
        <v>868</v>
      </c>
      <c r="AN873" s="57" t="s">
        <v>1397</v>
      </c>
      <c r="AO873" s="58">
        <v>4.4799999999999999E-4</v>
      </c>
    </row>
    <row r="874" spans="39:41">
      <c r="AM874" s="56">
        <v>869</v>
      </c>
      <c r="AN874" s="57" t="s">
        <v>1398</v>
      </c>
      <c r="AO874" s="58">
        <v>0</v>
      </c>
    </row>
    <row r="875" spans="39:41">
      <c r="AM875" s="56">
        <v>870</v>
      </c>
      <c r="AN875" s="57" t="s">
        <v>1399</v>
      </c>
      <c r="AO875" s="58">
        <v>4.6700000000000002E-4</v>
      </c>
    </row>
    <row r="876" spans="39:41">
      <c r="AM876" s="56">
        <v>871</v>
      </c>
      <c r="AN876" s="57" t="s">
        <v>1400</v>
      </c>
      <c r="AO876" s="58">
        <v>5.0199999999999995E-4</v>
      </c>
    </row>
    <row r="877" spans="39:41">
      <c r="AM877" s="56">
        <v>872</v>
      </c>
      <c r="AN877" s="57" t="s">
        <v>1401</v>
      </c>
      <c r="AO877" s="58">
        <v>4.06E-4</v>
      </c>
    </row>
    <row r="878" spans="39:41">
      <c r="AM878" s="56">
        <v>873</v>
      </c>
      <c r="AN878" s="57" t="s">
        <v>1402</v>
      </c>
      <c r="AO878" s="58">
        <v>4.0999999999999999E-4</v>
      </c>
    </row>
    <row r="879" spans="39:41">
      <c r="AM879" s="56">
        <v>874</v>
      </c>
      <c r="AN879" s="57" t="s">
        <v>1403</v>
      </c>
      <c r="AO879" s="58">
        <v>5.6899999999999995E-4</v>
      </c>
    </row>
    <row r="880" spans="39:41">
      <c r="AM880" s="56">
        <v>875</v>
      </c>
      <c r="AN880" s="57" t="s">
        <v>1404</v>
      </c>
      <c r="AO880" s="58">
        <v>4.9899999999999999E-4</v>
      </c>
    </row>
    <row r="881" spans="39:41">
      <c r="AM881" s="56">
        <v>876</v>
      </c>
      <c r="AN881" s="57" t="s">
        <v>1405</v>
      </c>
      <c r="AO881" s="58">
        <v>4.3100000000000001E-4</v>
      </c>
    </row>
    <row r="882" spans="39:41">
      <c r="AM882" s="56">
        <v>877</v>
      </c>
      <c r="AN882" s="57" t="s">
        <v>1406</v>
      </c>
      <c r="AO882" s="58">
        <v>6.7199999999999996E-4</v>
      </c>
    </row>
    <row r="883" spans="39:41">
      <c r="AM883" s="56">
        <v>878</v>
      </c>
      <c r="AN883" s="57" t="s">
        <v>1407</v>
      </c>
      <c r="AO883" s="58">
        <v>3.77E-4</v>
      </c>
    </row>
    <row r="884" spans="39:41">
      <c r="AM884" s="56">
        <v>879</v>
      </c>
      <c r="AN884" s="57" t="s">
        <v>1408</v>
      </c>
      <c r="AO884" s="58">
        <v>4.5199999999999998E-4</v>
      </c>
    </row>
    <row r="885" spans="39:41">
      <c r="AM885" s="56">
        <v>880</v>
      </c>
      <c r="AN885" s="57" t="s">
        <v>1409</v>
      </c>
      <c r="AO885" s="58">
        <v>4.9200000000000003E-4</v>
      </c>
    </row>
    <row r="886" spans="39:41">
      <c r="AM886" s="56">
        <v>881</v>
      </c>
      <c r="AN886" s="57" t="s">
        <v>1410</v>
      </c>
      <c r="AO886" s="58">
        <v>4.8000000000000001E-4</v>
      </c>
    </row>
    <row r="887" spans="39:41">
      <c r="AM887" s="56">
        <v>882</v>
      </c>
      <c r="AN887" s="57" t="s">
        <v>1411</v>
      </c>
      <c r="AO887" s="58">
        <v>0</v>
      </c>
    </row>
    <row r="888" spans="39:41">
      <c r="AM888" s="56">
        <v>883</v>
      </c>
      <c r="AN888" s="57" t="s">
        <v>1412</v>
      </c>
      <c r="AO888" s="58">
        <v>1.76E-4</v>
      </c>
    </row>
    <row r="889" spans="39:41">
      <c r="AM889" s="56">
        <v>884</v>
      </c>
      <c r="AN889" s="57" t="s">
        <v>1413</v>
      </c>
      <c r="AO889" s="58">
        <v>4.1899999999999999E-4</v>
      </c>
    </row>
    <row r="890" spans="39:41">
      <c r="AM890" s="56">
        <v>885</v>
      </c>
      <c r="AN890" s="57" t="s">
        <v>1414</v>
      </c>
      <c r="AO890" s="58">
        <v>3.7800000000000003E-4</v>
      </c>
    </row>
    <row r="891" spans="39:41">
      <c r="AM891" s="56">
        <v>886</v>
      </c>
      <c r="AN891" s="57" t="s">
        <v>1415</v>
      </c>
      <c r="AO891" s="58">
        <v>5.3399999999999997E-4</v>
      </c>
    </row>
    <row r="892" spans="39:41">
      <c r="AM892" s="56">
        <v>887</v>
      </c>
      <c r="AN892" s="57" t="s">
        <v>1416</v>
      </c>
      <c r="AO892" s="58">
        <v>2.81E-4</v>
      </c>
    </row>
    <row r="893" spans="39:41">
      <c r="AM893" s="56">
        <v>888</v>
      </c>
      <c r="AN893" s="57" t="s">
        <v>1417</v>
      </c>
      <c r="AO893" s="58">
        <v>0</v>
      </c>
    </row>
    <row r="894" spans="39:41">
      <c r="AM894" s="56">
        <v>889</v>
      </c>
      <c r="AN894" s="57" t="s">
        <v>1418</v>
      </c>
      <c r="AO894" s="58">
        <v>4.7399999999999997E-4</v>
      </c>
    </row>
    <row r="895" spans="39:41">
      <c r="AM895" s="56">
        <v>890</v>
      </c>
      <c r="AN895" s="57" t="s">
        <v>1419</v>
      </c>
      <c r="AO895" s="58">
        <v>4.95E-4</v>
      </c>
    </row>
    <row r="896" spans="39:41">
      <c r="AM896" s="56">
        <v>891</v>
      </c>
      <c r="AN896" s="57" t="s">
        <v>1420</v>
      </c>
      <c r="AO896" s="58">
        <v>2.33E-4</v>
      </c>
    </row>
    <row r="897" spans="39:41">
      <c r="AM897" s="56">
        <v>892</v>
      </c>
      <c r="AN897" s="57" t="s">
        <v>1421</v>
      </c>
      <c r="AO897" s="58">
        <v>1.6899999999999999E-4</v>
      </c>
    </row>
    <row r="898" spans="39:41">
      <c r="AM898" s="56">
        <v>893</v>
      </c>
      <c r="AN898" s="57" t="s">
        <v>1422</v>
      </c>
      <c r="AO898" s="58">
        <v>0</v>
      </c>
    </row>
    <row r="899" spans="39:41">
      <c r="AM899" s="56">
        <v>894</v>
      </c>
      <c r="AN899" s="57" t="s">
        <v>1423</v>
      </c>
      <c r="AO899" s="58">
        <v>4.0000000000000002E-4</v>
      </c>
    </row>
    <row r="900" spans="39:41">
      <c r="AM900" s="56">
        <v>895</v>
      </c>
      <c r="AN900" s="57" t="s">
        <v>1424</v>
      </c>
      <c r="AO900" s="58">
        <v>5.3399999999999997E-4</v>
      </c>
    </row>
    <row r="901" spans="39:41">
      <c r="AM901" s="56">
        <v>896</v>
      </c>
      <c r="AN901" s="57" t="s">
        <v>1425</v>
      </c>
      <c r="AO901" s="58">
        <v>4.35E-4</v>
      </c>
    </row>
    <row r="902" spans="39:41">
      <c r="AM902" s="56">
        <v>897</v>
      </c>
      <c r="AN902" s="57" t="s">
        <v>1426</v>
      </c>
      <c r="AO902" s="58">
        <v>0</v>
      </c>
    </row>
    <row r="903" spans="39:41">
      <c r="AM903" s="56">
        <v>898</v>
      </c>
      <c r="AN903" s="57" t="s">
        <v>1427</v>
      </c>
      <c r="AO903" s="58">
        <v>3.6299999999999999E-4</v>
      </c>
    </row>
    <row r="904" spans="39:41">
      <c r="AM904" s="56">
        <v>899</v>
      </c>
      <c r="AN904" s="57" t="s">
        <v>1428</v>
      </c>
      <c r="AO904" s="58">
        <v>3.19E-4</v>
      </c>
    </row>
    <row r="905" spans="39:41">
      <c r="AM905" s="56">
        <v>900</v>
      </c>
      <c r="AN905" s="57" t="s">
        <v>1429</v>
      </c>
      <c r="AO905" s="58">
        <v>0</v>
      </c>
    </row>
    <row r="906" spans="39:41">
      <c r="AM906" s="56">
        <v>901</v>
      </c>
      <c r="AN906" s="57" t="s">
        <v>1430</v>
      </c>
      <c r="AO906" s="58">
        <v>3.5E-4</v>
      </c>
    </row>
    <row r="907" spans="39:41">
      <c r="AM907" s="56">
        <v>902</v>
      </c>
      <c r="AN907" s="57" t="s">
        <v>1431</v>
      </c>
      <c r="AO907" s="58">
        <v>5.1199999999999998E-4</v>
      </c>
    </row>
    <row r="908" spans="39:41">
      <c r="AM908" s="56">
        <v>903</v>
      </c>
      <c r="AN908" s="57" t="s">
        <v>1432</v>
      </c>
      <c r="AO908" s="58">
        <v>4.2400000000000001E-4</v>
      </c>
    </row>
    <row r="909" spans="39:41">
      <c r="AM909" s="56">
        <v>904</v>
      </c>
      <c r="AN909" s="57" t="s">
        <v>1433</v>
      </c>
      <c r="AO909" s="58">
        <v>3.28E-4</v>
      </c>
    </row>
    <row r="910" spans="39:41">
      <c r="AM910" s="56">
        <v>905</v>
      </c>
      <c r="AN910" s="57" t="s">
        <v>1434</v>
      </c>
      <c r="AO910" s="58">
        <v>3.9100000000000002E-4</v>
      </c>
    </row>
    <row r="911" spans="39:41">
      <c r="AM911" s="56">
        <v>906</v>
      </c>
      <c r="AN911" s="57" t="s">
        <v>1435</v>
      </c>
      <c r="AO911" s="58">
        <v>5.1099999999999995E-4</v>
      </c>
    </row>
    <row r="912" spans="39:41">
      <c r="AM912" s="56">
        <v>907</v>
      </c>
      <c r="AN912" s="57" t="s">
        <v>1436</v>
      </c>
      <c r="AO912" s="58">
        <v>0</v>
      </c>
    </row>
    <row r="913" spans="39:41">
      <c r="AM913" s="56">
        <v>908</v>
      </c>
      <c r="AN913" s="57" t="s">
        <v>1437</v>
      </c>
      <c r="AO913" s="58">
        <v>4.5600000000000003E-4</v>
      </c>
    </row>
    <row r="914" spans="39:41">
      <c r="AM914" s="56">
        <v>909</v>
      </c>
      <c r="AN914" s="57" t="s">
        <v>1438</v>
      </c>
      <c r="AO914" s="58">
        <v>3.0499999999999999E-4</v>
      </c>
    </row>
    <row r="915" spans="39:41">
      <c r="AM915" s="56">
        <v>910</v>
      </c>
      <c r="AN915" s="57" t="s">
        <v>1439</v>
      </c>
      <c r="AO915" s="58">
        <v>5.2099999999999998E-4</v>
      </c>
    </row>
    <row r="916" spans="39:41">
      <c r="AM916" s="56">
        <v>911</v>
      </c>
      <c r="AN916" s="57" t="s">
        <v>1440</v>
      </c>
      <c r="AO916" s="58">
        <v>4.57E-4</v>
      </c>
    </row>
    <row r="917" spans="39:41">
      <c r="AM917" s="56">
        <v>912</v>
      </c>
      <c r="AN917" s="57" t="s">
        <v>1441</v>
      </c>
      <c r="AO917" s="58">
        <v>4.4700000000000002E-4</v>
      </c>
    </row>
    <row r="918" spans="39:41">
      <c r="AM918" s="56">
        <v>913</v>
      </c>
      <c r="AN918" s="57" t="s">
        <v>1442</v>
      </c>
      <c r="AO918" s="58">
        <v>3.9800000000000002E-4</v>
      </c>
    </row>
    <row r="919" spans="39:41">
      <c r="AM919" s="56">
        <v>914</v>
      </c>
      <c r="AN919" s="57" t="s">
        <v>1443</v>
      </c>
      <c r="AO919" s="58">
        <v>0</v>
      </c>
    </row>
    <row r="920" spans="39:41">
      <c r="AM920" s="56">
        <v>915</v>
      </c>
      <c r="AN920" s="57" t="s">
        <v>1444</v>
      </c>
      <c r="AO920" s="58">
        <v>0</v>
      </c>
    </row>
    <row r="921" spans="39:41">
      <c r="AM921" s="56">
        <v>916</v>
      </c>
      <c r="AN921" s="57" t="s">
        <v>1445</v>
      </c>
      <c r="AO921" s="58">
        <v>0</v>
      </c>
    </row>
    <row r="922" spans="39:41">
      <c r="AM922" s="56">
        <v>917</v>
      </c>
      <c r="AN922" s="57" t="s">
        <v>1446</v>
      </c>
      <c r="AO922" s="58">
        <v>0</v>
      </c>
    </row>
    <row r="923" spans="39:41">
      <c r="AM923" s="56">
        <v>918</v>
      </c>
      <c r="AN923" s="57" t="s">
        <v>1447</v>
      </c>
      <c r="AO923" s="58">
        <v>0</v>
      </c>
    </row>
    <row r="924" spans="39:41">
      <c r="AM924" s="56">
        <v>919</v>
      </c>
      <c r="AN924" s="57" t="s">
        <v>1448</v>
      </c>
      <c r="AO924" s="58">
        <v>5.0900000000000001E-4</v>
      </c>
    </row>
    <row r="925" spans="39:41">
      <c r="AM925" s="56">
        <v>920</v>
      </c>
      <c r="AN925" s="57" t="s">
        <v>1449</v>
      </c>
      <c r="AO925" s="58">
        <v>5.0600000000000005E-4</v>
      </c>
    </row>
    <row r="926" spans="39:41">
      <c r="AM926" s="56">
        <v>921</v>
      </c>
      <c r="AN926" s="57" t="s">
        <v>1450</v>
      </c>
      <c r="AO926" s="58">
        <v>0</v>
      </c>
    </row>
    <row r="927" spans="39:41">
      <c r="AM927" s="56">
        <v>922</v>
      </c>
      <c r="AN927" s="57" t="s">
        <v>1451</v>
      </c>
      <c r="AO927" s="58">
        <v>4.15E-4</v>
      </c>
    </row>
    <row r="928" spans="39:41">
      <c r="AM928" s="56">
        <v>923</v>
      </c>
      <c r="AN928" s="57" t="s">
        <v>1452</v>
      </c>
      <c r="AO928" s="58">
        <v>3.8699999999999997E-4</v>
      </c>
    </row>
    <row r="929" spans="39:41">
      <c r="AM929" s="56">
        <v>924</v>
      </c>
      <c r="AN929" s="57" t="s">
        <v>531</v>
      </c>
      <c r="AO929" s="58">
        <v>4.08E-4</v>
      </c>
    </row>
    <row r="930" spans="39:41">
      <c r="AM930" s="56">
        <v>925</v>
      </c>
      <c r="AN930" s="57" t="s">
        <v>532</v>
      </c>
      <c r="AO930" s="58">
        <v>4.08E-4</v>
      </c>
    </row>
    <row r="931" spans="39:41">
      <c r="AM931" s="56">
        <v>926</v>
      </c>
      <c r="AN931" s="57" t="s">
        <v>533</v>
      </c>
      <c r="AO931" s="58">
        <v>4.08E-4</v>
      </c>
    </row>
    <row r="932" spans="39:41">
      <c r="AM932" s="56">
        <v>927</v>
      </c>
      <c r="AN932" s="57" t="s">
        <v>1453</v>
      </c>
      <c r="AO932" s="58">
        <v>6.3199999999999997E-4</v>
      </c>
    </row>
    <row r="933" spans="39:41">
      <c r="AM933" s="56">
        <v>928</v>
      </c>
      <c r="AN933" s="57" t="s">
        <v>1454</v>
      </c>
      <c r="AO933" s="58">
        <v>0</v>
      </c>
    </row>
    <row r="934" spans="39:41">
      <c r="AM934" s="56">
        <v>929</v>
      </c>
      <c r="AN934" s="57" t="s">
        <v>1455</v>
      </c>
      <c r="AO934" s="58">
        <v>4.3300000000000001E-4</v>
      </c>
    </row>
    <row r="935" spans="39:41">
      <c r="AM935" s="56">
        <v>930</v>
      </c>
      <c r="AN935" s="57" t="s">
        <v>1456</v>
      </c>
      <c r="AO935" s="58">
        <v>4.1100000000000002E-4</v>
      </c>
    </row>
    <row r="936" spans="39:41">
      <c r="AM936" s="56">
        <v>931</v>
      </c>
      <c r="AN936" s="57" t="s">
        <v>1457</v>
      </c>
      <c r="AO936" s="58">
        <v>0</v>
      </c>
    </row>
    <row r="937" spans="39:41">
      <c r="AM937" s="56">
        <v>932</v>
      </c>
      <c r="AN937" s="57" t="s">
        <v>1458</v>
      </c>
      <c r="AO937" s="58">
        <v>3.9300000000000001E-4</v>
      </c>
    </row>
    <row r="938" spans="39:41">
      <c r="AM938" s="56">
        <v>933</v>
      </c>
      <c r="AN938" s="57" t="s">
        <v>1459</v>
      </c>
      <c r="AO938" s="58">
        <v>3.9199999999999999E-4</v>
      </c>
    </row>
    <row r="939" spans="39:41">
      <c r="AM939" s="56">
        <v>934</v>
      </c>
      <c r="AN939" s="57" t="s">
        <v>1460</v>
      </c>
      <c r="AO939" s="58">
        <v>5.1500000000000005E-4</v>
      </c>
    </row>
    <row r="940" spans="39:41">
      <c r="AM940" s="56">
        <v>935</v>
      </c>
      <c r="AN940" s="57" t="s">
        <v>1461</v>
      </c>
      <c r="AO940" s="58">
        <v>4.57E-4</v>
      </c>
    </row>
    <row r="941" spans="39:41">
      <c r="AM941" s="56">
        <v>936</v>
      </c>
      <c r="AN941" s="57" t="s">
        <v>1462</v>
      </c>
      <c r="AO941" s="58">
        <v>0</v>
      </c>
    </row>
    <row r="942" spans="39:41">
      <c r="AM942" s="56">
        <v>937</v>
      </c>
      <c r="AN942" s="57" t="s">
        <v>1463</v>
      </c>
      <c r="AO942" s="58">
        <v>4.1599999999999997E-4</v>
      </c>
    </row>
    <row r="943" spans="39:41">
      <c r="AM943" s="56">
        <v>938</v>
      </c>
      <c r="AN943" s="57" t="s">
        <v>1464</v>
      </c>
      <c r="AO943" s="58">
        <v>4.28E-4</v>
      </c>
    </row>
    <row r="944" spans="39:41">
      <c r="AM944" s="56">
        <v>939</v>
      </c>
      <c r="AN944" s="57" t="s">
        <v>1465</v>
      </c>
      <c r="AO944" s="58">
        <v>4.57E-4</v>
      </c>
    </row>
    <row r="945" spans="39:41">
      <c r="AM945" s="56">
        <v>940</v>
      </c>
      <c r="AN945" s="57" t="s">
        <v>1466</v>
      </c>
      <c r="AO945" s="58">
        <v>4.6999999999999999E-4</v>
      </c>
    </row>
    <row r="946" spans="39:41">
      <c r="AM946" s="56">
        <v>941</v>
      </c>
      <c r="AN946" s="57" t="s">
        <v>1467</v>
      </c>
      <c r="AO946" s="58">
        <v>2.8899999999999998E-4</v>
      </c>
    </row>
    <row r="947" spans="39:41">
      <c r="AM947" s="56">
        <v>942</v>
      </c>
      <c r="AN947" s="57" t="s">
        <v>1468</v>
      </c>
      <c r="AO947" s="58">
        <v>0</v>
      </c>
    </row>
    <row r="948" spans="39:41">
      <c r="AM948" s="56">
        <v>943</v>
      </c>
      <c r="AN948" s="57" t="s">
        <v>1469</v>
      </c>
      <c r="AO948" s="58">
        <v>2.9399999999999999E-4</v>
      </c>
    </row>
    <row r="949" spans="39:41">
      <c r="AM949" s="56">
        <v>944</v>
      </c>
      <c r="AN949" s="57" t="s">
        <v>1470</v>
      </c>
      <c r="AO949" s="58">
        <v>2.7999999999999998E-4</v>
      </c>
    </row>
    <row r="950" spans="39:41">
      <c r="AM950" s="56">
        <v>945</v>
      </c>
      <c r="AN950" s="57" t="s">
        <v>1471</v>
      </c>
      <c r="AO950" s="58">
        <v>4.57E-4</v>
      </c>
    </row>
    <row r="951" spans="39:41">
      <c r="AM951" s="56">
        <v>946</v>
      </c>
      <c r="AN951" s="57" t="s">
        <v>1472</v>
      </c>
      <c r="AO951" s="58">
        <v>0</v>
      </c>
    </row>
    <row r="952" spans="39:41">
      <c r="AM952" s="56">
        <v>947</v>
      </c>
      <c r="AN952" s="57" t="s">
        <v>1473</v>
      </c>
      <c r="AO952" s="58">
        <v>2.7599999999999999E-4</v>
      </c>
    </row>
    <row r="953" spans="39:41">
      <c r="AM953" s="56">
        <v>948</v>
      </c>
      <c r="AN953" s="57" t="s">
        <v>1474</v>
      </c>
      <c r="AO953" s="58">
        <v>3.5799999999999997E-4</v>
      </c>
    </row>
    <row r="954" spans="39:41">
      <c r="AM954" s="56">
        <v>949</v>
      </c>
      <c r="AN954" s="57" t="s">
        <v>1475</v>
      </c>
      <c r="AO954" s="58">
        <v>4.5800000000000002E-4</v>
      </c>
    </row>
    <row r="955" spans="39:41">
      <c r="AM955" s="56">
        <v>950</v>
      </c>
      <c r="AN955" s="57" t="s">
        <v>1476</v>
      </c>
      <c r="AO955" s="58">
        <v>3.4999999999999997E-5</v>
      </c>
    </row>
    <row r="956" spans="39:41">
      <c r="AM956" s="56">
        <v>951</v>
      </c>
      <c r="AN956" s="57" t="s">
        <v>1477</v>
      </c>
      <c r="AO956" s="58">
        <v>0</v>
      </c>
    </row>
    <row r="957" spans="39:41">
      <c r="AM957" s="56">
        <v>952</v>
      </c>
      <c r="AN957" s="57" t="s">
        <v>1478</v>
      </c>
      <c r="AO957" s="58">
        <v>2.99E-4</v>
      </c>
    </row>
    <row r="958" spans="39:41">
      <c r="AM958" s="56">
        <v>953</v>
      </c>
      <c r="AN958" s="57" t="s">
        <v>1479</v>
      </c>
      <c r="AO958" s="58">
        <v>3.9599999999999998E-4</v>
      </c>
    </row>
    <row r="959" spans="39:41">
      <c r="AM959" s="56">
        <v>954</v>
      </c>
      <c r="AN959" s="57" t="s">
        <v>1480</v>
      </c>
      <c r="AO959" s="58">
        <v>2.8600000000000001E-4</v>
      </c>
    </row>
    <row r="960" spans="39:41">
      <c r="AM960" s="56">
        <v>955</v>
      </c>
      <c r="AN960" s="57" t="s">
        <v>1481</v>
      </c>
      <c r="AO960" s="58">
        <v>3.4000000000000002E-4</v>
      </c>
    </row>
    <row r="961" spans="39:41">
      <c r="AM961" s="56">
        <v>956</v>
      </c>
      <c r="AN961" s="57" t="s">
        <v>1482</v>
      </c>
      <c r="AO961" s="58">
        <v>0</v>
      </c>
    </row>
    <row r="962" spans="39:41">
      <c r="AM962" s="56">
        <v>957</v>
      </c>
      <c r="AN962" s="57" t="s">
        <v>1483</v>
      </c>
      <c r="AO962" s="58">
        <v>4.8299999999999998E-4</v>
      </c>
    </row>
    <row r="963" spans="39:41">
      <c r="AM963" s="56">
        <v>958</v>
      </c>
      <c r="AN963" s="57" t="s">
        <v>1484</v>
      </c>
      <c r="AO963" s="58">
        <v>4.3600000000000008E-4</v>
      </c>
    </row>
    <row r="964" spans="39:41">
      <c r="AM964" s="56">
        <v>959</v>
      </c>
      <c r="AN964" s="57" t="s">
        <v>1485</v>
      </c>
      <c r="AO964" s="58">
        <v>0</v>
      </c>
    </row>
    <row r="965" spans="39:41">
      <c r="AM965" s="56">
        <v>960</v>
      </c>
      <c r="AN965" s="57" t="s">
        <v>1486</v>
      </c>
      <c r="AO965" s="58">
        <v>4.8700000000000002E-4</v>
      </c>
    </row>
    <row r="966" spans="39:41">
      <c r="AM966" s="56">
        <v>961</v>
      </c>
      <c r="AN966" s="57" t="s">
        <v>1487</v>
      </c>
      <c r="AO966" s="58">
        <v>4.37E-4</v>
      </c>
    </row>
    <row r="967" spans="39:41">
      <c r="AM967" s="56">
        <v>962</v>
      </c>
      <c r="AN967" s="57" t="s">
        <v>1488</v>
      </c>
      <c r="AO967" s="58">
        <v>5.4900000000000001E-4</v>
      </c>
    </row>
    <row r="968" spans="39:41">
      <c r="AM968" s="56">
        <v>963</v>
      </c>
      <c r="AN968" s="57" t="s">
        <v>1489</v>
      </c>
      <c r="AO968" s="58">
        <v>4.2000000000000002E-4</v>
      </c>
    </row>
    <row r="969" spans="39:41">
      <c r="AM969" s="56">
        <v>964</v>
      </c>
      <c r="AN969" s="57" t="s">
        <v>1490</v>
      </c>
      <c r="AO969" s="58">
        <v>4.9600000000000002E-4</v>
      </c>
    </row>
    <row r="970" spans="39:41">
      <c r="AM970" s="56">
        <v>965</v>
      </c>
      <c r="AN970" s="57" t="s">
        <v>1491</v>
      </c>
      <c r="AO970" s="58">
        <v>4.0000000000000002E-4</v>
      </c>
    </row>
    <row r="971" spans="39:41">
      <c r="AM971" s="56">
        <v>966</v>
      </c>
      <c r="AN971" s="57" t="s">
        <v>1492</v>
      </c>
      <c r="AO971" s="58">
        <v>5.1900000000000004E-4</v>
      </c>
    </row>
    <row r="972" spans="39:41">
      <c r="AM972" s="56">
        <v>967</v>
      </c>
      <c r="AN972" s="57" t="s">
        <v>1493</v>
      </c>
      <c r="AO972" s="58">
        <v>0</v>
      </c>
    </row>
    <row r="973" spans="39:41">
      <c r="AM973" s="56">
        <v>968</v>
      </c>
      <c r="AN973" s="57" t="s">
        <v>1494</v>
      </c>
      <c r="AO973" s="58">
        <v>4.86E-4</v>
      </c>
    </row>
    <row r="974" spans="39:41">
      <c r="AM974" s="56">
        <v>969</v>
      </c>
      <c r="AN974" s="57" t="s">
        <v>1495</v>
      </c>
      <c r="AO974" s="58">
        <v>4.35E-4</v>
      </c>
    </row>
    <row r="975" spans="39:41">
      <c r="AM975" s="56">
        <v>970</v>
      </c>
      <c r="AN975" s="57" t="s">
        <v>1496</v>
      </c>
      <c r="AO975" s="58">
        <v>4.5300000000000001E-4</v>
      </c>
    </row>
    <row r="976" spans="39:41">
      <c r="AM976" s="56">
        <v>971</v>
      </c>
      <c r="AN976" s="57" t="s">
        <v>1497</v>
      </c>
      <c r="AO976" s="58">
        <v>3.8400000000000001E-4</v>
      </c>
    </row>
    <row r="977" spans="39:41">
      <c r="AM977" s="56">
        <v>972</v>
      </c>
      <c r="AN977" s="57" t="s">
        <v>1498</v>
      </c>
      <c r="AO977" s="58">
        <v>0</v>
      </c>
    </row>
    <row r="978" spans="39:41">
      <c r="AM978" s="56">
        <v>973</v>
      </c>
      <c r="AN978" s="57" t="s">
        <v>1499</v>
      </c>
      <c r="AO978" s="58">
        <v>3.3799999999999998E-4</v>
      </c>
    </row>
    <row r="979" spans="39:41">
      <c r="AM979" s="56">
        <v>974</v>
      </c>
      <c r="AN979" s="57" t="s">
        <v>1500</v>
      </c>
      <c r="AO979" s="58">
        <v>3.5399999999999999E-4</v>
      </c>
    </row>
    <row r="980" spans="39:41">
      <c r="AM980" s="56">
        <v>975</v>
      </c>
      <c r="AN980" s="57" t="s">
        <v>1501</v>
      </c>
      <c r="AO980" s="58">
        <v>4.2000000000000002E-4</v>
      </c>
    </row>
    <row r="981" spans="39:41">
      <c r="AM981" s="56">
        <v>976</v>
      </c>
      <c r="AN981" s="57" t="s">
        <v>1502</v>
      </c>
      <c r="AO981" s="58">
        <v>4.57E-4</v>
      </c>
    </row>
    <row r="982" spans="39:41">
      <c r="AM982" s="56">
        <v>977</v>
      </c>
      <c r="AN982" s="57" t="s">
        <v>1503</v>
      </c>
      <c r="AO982" s="58">
        <v>4.0000000000000002E-4</v>
      </c>
    </row>
    <row r="983" spans="39:41">
      <c r="AM983" s="56">
        <v>978</v>
      </c>
      <c r="AN983" s="57" t="s">
        <v>1504</v>
      </c>
      <c r="AO983" s="58" t="s">
        <v>498</v>
      </c>
    </row>
    <row r="984" spans="39:41">
      <c r="AM984" s="56">
        <v>979</v>
      </c>
      <c r="AN984" s="57" t="s">
        <v>1505</v>
      </c>
      <c r="AO984" s="58">
        <v>9.2999999999999997E-5</v>
      </c>
    </row>
    <row r="985" spans="39:41">
      <c r="AM985" s="56">
        <v>980</v>
      </c>
      <c r="AN985" s="57" t="s">
        <v>1506</v>
      </c>
      <c r="AO985" s="58" t="s">
        <v>498</v>
      </c>
    </row>
    <row r="986" spans="39:41">
      <c r="AM986" s="56">
        <v>981</v>
      </c>
      <c r="AN986" s="57" t="s">
        <v>1507</v>
      </c>
      <c r="AO986" s="58">
        <v>0</v>
      </c>
    </row>
    <row r="987" spans="39:41">
      <c r="AM987" s="56">
        <v>982</v>
      </c>
      <c r="AN987" s="57" t="s">
        <v>1508</v>
      </c>
      <c r="AO987" s="58">
        <v>1.9599999999999999E-4</v>
      </c>
    </row>
    <row r="988" spans="39:41">
      <c r="AM988" s="56">
        <v>983</v>
      </c>
      <c r="AN988" s="57" t="s">
        <v>1509</v>
      </c>
      <c r="AO988" s="58">
        <v>1.74E-4</v>
      </c>
    </row>
    <row r="989" spans="39:41">
      <c r="AM989" s="56">
        <v>984</v>
      </c>
      <c r="AN989" s="57" t="s">
        <v>1510</v>
      </c>
      <c r="AO989" s="58">
        <v>4.1399999999999998E-4</v>
      </c>
    </row>
    <row r="990" spans="39:41">
      <c r="AM990" s="56">
        <v>985</v>
      </c>
      <c r="AN990" s="57" t="s">
        <v>1511</v>
      </c>
      <c r="AO990" s="58">
        <v>3.6200000000000002E-4</v>
      </c>
    </row>
    <row r="991" spans="39:41">
      <c r="AM991" s="56">
        <v>986</v>
      </c>
      <c r="AN991" s="57" t="s">
        <v>1512</v>
      </c>
      <c r="AO991" s="58">
        <v>3.8299999999999999E-4</v>
      </c>
    </row>
    <row r="992" spans="39:41">
      <c r="AM992" s="56">
        <v>987</v>
      </c>
      <c r="AN992" s="57" t="s">
        <v>1513</v>
      </c>
      <c r="AO992" s="58">
        <v>3.2000000000000003E-4</v>
      </c>
    </row>
    <row r="993" spans="39:41">
      <c r="AM993" s="56">
        <v>988</v>
      </c>
      <c r="AN993" s="57" t="s">
        <v>1514</v>
      </c>
      <c r="AO993" s="58">
        <v>5.0100000000000003E-4</v>
      </c>
    </row>
    <row r="994" spans="39:41">
      <c r="AM994" s="56">
        <v>989</v>
      </c>
      <c r="AN994" s="57" t="s">
        <v>1515</v>
      </c>
      <c r="AO994" s="58">
        <v>5.0500000000000002E-4</v>
      </c>
    </row>
    <row r="995" spans="39:41">
      <c r="AM995" s="56">
        <v>990</v>
      </c>
      <c r="AN995" s="57" t="s">
        <v>1516</v>
      </c>
      <c r="AO995" s="58">
        <v>3.5199999999999999E-4</v>
      </c>
    </row>
    <row r="996" spans="39:41">
      <c r="AM996" s="56">
        <v>991</v>
      </c>
      <c r="AN996" s="57" t="s">
        <v>1517</v>
      </c>
      <c r="AO996" s="58">
        <v>4.57E-4</v>
      </c>
    </row>
    <row r="997" spans="39:41">
      <c r="AM997" s="56">
        <v>992</v>
      </c>
      <c r="AN997" s="57" t="s">
        <v>1518</v>
      </c>
      <c r="AO997" s="58">
        <v>0</v>
      </c>
    </row>
    <row r="998" spans="39:41">
      <c r="AM998" s="56">
        <v>993</v>
      </c>
      <c r="AN998" s="57" t="s">
        <v>1519</v>
      </c>
      <c r="AO998" s="58">
        <v>0</v>
      </c>
    </row>
    <row r="999" spans="39:41">
      <c r="AM999" s="56">
        <v>994</v>
      </c>
      <c r="AN999" s="57" t="s">
        <v>1520</v>
      </c>
      <c r="AO999" s="58">
        <v>0</v>
      </c>
    </row>
    <row r="1000" spans="39:41">
      <c r="AM1000" s="56">
        <v>995</v>
      </c>
      <c r="AN1000" s="57" t="s">
        <v>1521</v>
      </c>
      <c r="AO1000" s="58">
        <v>2.2900000000000001E-4</v>
      </c>
    </row>
    <row r="1001" spans="39:41">
      <c r="AM1001" s="56">
        <v>996</v>
      </c>
      <c r="AN1001" s="57" t="s">
        <v>1522</v>
      </c>
      <c r="AO1001" s="58">
        <v>5.31E-4</v>
      </c>
    </row>
    <row r="1002" spans="39:41">
      <c r="AM1002" s="56">
        <v>997</v>
      </c>
      <c r="AN1002" s="57" t="s">
        <v>1523</v>
      </c>
      <c r="AO1002" s="58">
        <v>2.6600000000000001E-4</v>
      </c>
    </row>
    <row r="1003" spans="39:41">
      <c r="AM1003" s="56">
        <v>998</v>
      </c>
      <c r="AN1003" s="57" t="s">
        <v>1524</v>
      </c>
      <c r="AO1003" s="58">
        <v>7.2199999999999999E-4</v>
      </c>
    </row>
    <row r="1004" spans="39:41">
      <c r="AM1004" s="56">
        <v>999</v>
      </c>
      <c r="AN1004" s="57" t="s">
        <v>1525</v>
      </c>
      <c r="AO1004" s="58">
        <v>0</v>
      </c>
    </row>
    <row r="1005" spans="39:41">
      <c r="AM1005" s="56">
        <v>1000</v>
      </c>
      <c r="AN1005" s="57" t="s">
        <v>1526</v>
      </c>
      <c r="AO1005" s="58">
        <v>3.0800000000000001E-4</v>
      </c>
    </row>
    <row r="1006" spans="39:41">
      <c r="AM1006" s="56">
        <v>1001</v>
      </c>
      <c r="AN1006" s="57" t="s">
        <v>1527</v>
      </c>
      <c r="AO1006" s="58">
        <v>2.7700000000000001E-4</v>
      </c>
    </row>
    <row r="1007" spans="39:41">
      <c r="AM1007" s="56">
        <v>1002</v>
      </c>
      <c r="AN1007" s="57" t="s">
        <v>1528</v>
      </c>
      <c r="AO1007" s="58">
        <v>4.8299999999999998E-4</v>
      </c>
    </row>
    <row r="1008" spans="39:41">
      <c r="AM1008" s="56">
        <v>1003</v>
      </c>
      <c r="AN1008" s="57" t="s">
        <v>1529</v>
      </c>
      <c r="AO1008" s="58">
        <v>0</v>
      </c>
    </row>
    <row r="1009" spans="39:41">
      <c r="AM1009" s="56">
        <v>1004</v>
      </c>
      <c r="AN1009" s="57" t="s">
        <v>534</v>
      </c>
      <c r="AO1009" s="58">
        <v>0</v>
      </c>
    </row>
    <row r="1010" spans="39:41">
      <c r="AM1010" s="56">
        <v>1005</v>
      </c>
      <c r="AN1010" s="57" t="s">
        <v>1530</v>
      </c>
      <c r="AO1010" s="58">
        <v>4.3600000000000003E-4</v>
      </c>
    </row>
    <row r="1011" spans="39:41">
      <c r="AM1011" s="56">
        <v>1006</v>
      </c>
      <c r="AN1011" s="57" t="s">
        <v>1531</v>
      </c>
      <c r="AO1011" s="58">
        <v>2.6200000000000003E-4</v>
      </c>
    </row>
    <row r="1012" spans="39:41">
      <c r="AM1012" s="56">
        <v>1007</v>
      </c>
      <c r="AN1012" s="57" t="s">
        <v>1532</v>
      </c>
      <c r="AO1012" s="58">
        <v>3.8900000000000002E-4</v>
      </c>
    </row>
    <row r="1013" spans="39:41">
      <c r="AM1013" s="56">
        <v>1008</v>
      </c>
      <c r="AN1013" s="57" t="s">
        <v>1533</v>
      </c>
      <c r="AO1013" s="58">
        <v>5.3300000000000005E-4</v>
      </c>
    </row>
    <row r="1014" spans="39:41">
      <c r="AM1014" s="56">
        <v>1009</v>
      </c>
      <c r="AN1014" s="57" t="s">
        <v>1534</v>
      </c>
      <c r="AO1014" s="58">
        <v>0</v>
      </c>
    </row>
    <row r="1015" spans="39:41">
      <c r="AM1015" s="56">
        <v>1010</v>
      </c>
      <c r="AN1015" s="57" t="s">
        <v>1535</v>
      </c>
      <c r="AO1015" s="58">
        <v>1.55E-4</v>
      </c>
    </row>
    <row r="1016" spans="39:41">
      <c r="AM1016" s="56">
        <v>1011</v>
      </c>
      <c r="AN1016" s="57" t="s">
        <v>1531</v>
      </c>
      <c r="AO1016" s="58">
        <v>1.0000000000000001E-5</v>
      </c>
    </row>
    <row r="1017" spans="39:41">
      <c r="AM1017" s="56">
        <v>1012</v>
      </c>
      <c r="AN1017" s="57" t="s">
        <v>1536</v>
      </c>
      <c r="AO1017" s="58">
        <v>5.0799999999999999E-4</v>
      </c>
    </row>
    <row r="1018" spans="39:41">
      <c r="AM1018" s="56">
        <v>1013</v>
      </c>
      <c r="AN1018" s="57" t="s">
        <v>1537</v>
      </c>
      <c r="AO1018" s="58">
        <v>4.57E-4</v>
      </c>
    </row>
    <row r="1019" spans="39:41">
      <c r="AM1019" s="56">
        <v>1014</v>
      </c>
      <c r="AN1019" s="57" t="s">
        <v>1538</v>
      </c>
      <c r="AO1019" s="58">
        <v>0</v>
      </c>
    </row>
    <row r="1020" spans="39:41">
      <c r="AM1020" s="56">
        <v>1015</v>
      </c>
      <c r="AN1020" s="57" t="s">
        <v>1539</v>
      </c>
      <c r="AO1020" s="58">
        <v>3.1300000000000002E-4</v>
      </c>
    </row>
    <row r="1021" spans="39:41">
      <c r="AM1021" s="56">
        <v>1016</v>
      </c>
      <c r="AN1021" s="57" t="s">
        <v>1540</v>
      </c>
      <c r="AO1021" s="58">
        <v>0</v>
      </c>
    </row>
    <row r="1022" spans="39:41">
      <c r="AM1022" s="56">
        <v>1017</v>
      </c>
      <c r="AN1022" s="57" t="s">
        <v>1541</v>
      </c>
      <c r="AO1022" s="58">
        <v>4.5800000000000002E-4</v>
      </c>
    </row>
    <row r="1023" spans="39:41">
      <c r="AM1023" s="56">
        <v>1018</v>
      </c>
      <c r="AN1023" s="57" t="s">
        <v>1542</v>
      </c>
      <c r="AO1023" s="58">
        <v>5.1400000000000003E-4</v>
      </c>
    </row>
    <row r="1024" spans="39:41">
      <c r="AM1024" s="56">
        <v>1019</v>
      </c>
      <c r="AN1024" s="57" t="s">
        <v>1543</v>
      </c>
      <c r="AO1024" s="58">
        <v>0</v>
      </c>
    </row>
    <row r="1025" spans="39:41">
      <c r="AM1025" s="56">
        <v>1020</v>
      </c>
      <c r="AN1025" s="57" t="s">
        <v>1544</v>
      </c>
      <c r="AO1025" s="58">
        <v>0</v>
      </c>
    </row>
    <row r="1026" spans="39:41">
      <c r="AM1026" s="56">
        <v>1021</v>
      </c>
      <c r="AN1026" s="57" t="s">
        <v>1545</v>
      </c>
      <c r="AO1026" s="58">
        <v>4.4499999999999997E-4</v>
      </c>
    </row>
    <row r="1027" spans="39:41">
      <c r="AM1027" s="56">
        <v>1022</v>
      </c>
      <c r="AN1027" s="57" t="s">
        <v>1546</v>
      </c>
      <c r="AO1027" s="58">
        <v>3.3199999999999999E-4</v>
      </c>
    </row>
    <row r="1028" spans="39:41">
      <c r="AM1028" s="56">
        <v>1023</v>
      </c>
      <c r="AN1028" s="57" t="s">
        <v>1547</v>
      </c>
      <c r="AO1028" s="58">
        <v>3.6200000000000002E-4</v>
      </c>
    </row>
    <row r="1029" spans="39:41">
      <c r="AM1029" s="56">
        <v>1024</v>
      </c>
      <c r="AN1029" s="57" t="s">
        <v>1548</v>
      </c>
      <c r="AO1029" s="58">
        <v>5.2700000000000002E-4</v>
      </c>
    </row>
    <row r="1030" spans="39:41">
      <c r="AM1030" s="56">
        <v>1025</v>
      </c>
      <c r="AN1030" s="57" t="s">
        <v>1549</v>
      </c>
      <c r="AO1030" s="58">
        <v>3.9899999999999999E-4</v>
      </c>
    </row>
    <row r="1031" spans="39:41">
      <c r="AM1031" s="56">
        <v>1026</v>
      </c>
      <c r="AN1031" s="57" t="s">
        <v>535</v>
      </c>
      <c r="AO1031" s="58">
        <v>0</v>
      </c>
    </row>
    <row r="1032" spans="39:41">
      <c r="AM1032" s="56">
        <v>1027</v>
      </c>
      <c r="AN1032" s="57" t="s">
        <v>1550</v>
      </c>
      <c r="AO1032" s="58">
        <v>4.75E-4</v>
      </c>
    </row>
    <row r="1033" spans="39:41">
      <c r="AM1033" s="56">
        <v>1028</v>
      </c>
      <c r="AN1033" s="57" t="s">
        <v>1551</v>
      </c>
      <c r="AO1033" s="58">
        <v>6.2200000000000005E-4</v>
      </c>
    </row>
    <row r="1034" spans="39:41">
      <c r="AM1034" s="56">
        <v>1029</v>
      </c>
      <c r="AN1034" s="57" t="s">
        <v>1552</v>
      </c>
      <c r="AO1034" s="58">
        <v>4.3800000000000002E-4</v>
      </c>
    </row>
    <row r="1035" spans="39:41">
      <c r="AM1035" s="56">
        <v>1030</v>
      </c>
      <c r="AN1035" s="57" t="s">
        <v>1553</v>
      </c>
      <c r="AO1035" s="58">
        <v>5.4000000000000001E-4</v>
      </c>
    </row>
    <row r="1036" spans="39:41">
      <c r="AM1036" s="56">
        <v>1031</v>
      </c>
      <c r="AN1036" s="57" t="s">
        <v>1554</v>
      </c>
      <c r="AO1036" s="58">
        <v>3.8000000000000002E-4</v>
      </c>
    </row>
    <row r="1037" spans="39:41">
      <c r="AM1037" s="56">
        <v>1032</v>
      </c>
      <c r="AN1037" s="57" t="s">
        <v>1555</v>
      </c>
      <c r="AO1037" s="58">
        <v>3.7800000000000003E-4</v>
      </c>
    </row>
    <row r="1038" spans="39:41">
      <c r="AM1038" s="56">
        <v>1033</v>
      </c>
      <c r="AN1038" s="57" t="s">
        <v>1556</v>
      </c>
      <c r="AO1038" s="58">
        <v>4.8299999999999998E-4</v>
      </c>
    </row>
    <row r="1039" spans="39:41">
      <c r="AM1039" s="56">
        <v>1034</v>
      </c>
      <c r="AN1039" s="57" t="s">
        <v>1557</v>
      </c>
      <c r="AO1039" s="58">
        <v>4.26E-4</v>
      </c>
    </row>
    <row r="1040" spans="39:41">
      <c r="AM1040" s="56">
        <v>1035</v>
      </c>
      <c r="AN1040" s="57" t="s">
        <v>1558</v>
      </c>
      <c r="AO1040" s="58">
        <v>0</v>
      </c>
    </row>
    <row r="1041" spans="39:41">
      <c r="AM1041" s="56">
        <v>1036</v>
      </c>
      <c r="AN1041" s="57" t="s">
        <v>1559</v>
      </c>
      <c r="AO1041" s="58">
        <v>2.8499999999999999E-4</v>
      </c>
    </row>
    <row r="1042" spans="39:41">
      <c r="AM1042" s="56">
        <v>1037</v>
      </c>
      <c r="AN1042" s="57" t="s">
        <v>1530</v>
      </c>
      <c r="AO1042" s="58">
        <v>0</v>
      </c>
    </row>
    <row r="1043" spans="39:41">
      <c r="AM1043" s="56">
        <v>1038</v>
      </c>
      <c r="AN1043" s="57" t="s">
        <v>1531</v>
      </c>
      <c r="AO1043" s="58">
        <v>0</v>
      </c>
    </row>
    <row r="1044" spans="39:41">
      <c r="AM1044" s="56">
        <v>1039</v>
      </c>
      <c r="AN1044" s="57" t="s">
        <v>1560</v>
      </c>
      <c r="AO1044" s="58">
        <v>4.3300000000000001E-4</v>
      </c>
    </row>
    <row r="1045" spans="39:41">
      <c r="AM1045" s="56">
        <v>1040</v>
      </c>
      <c r="AN1045" s="57" t="s">
        <v>1561</v>
      </c>
      <c r="AO1045" s="58">
        <v>4.0900000000000002E-4</v>
      </c>
    </row>
    <row r="1046" spans="39:41">
      <c r="AM1046" s="56">
        <v>1041</v>
      </c>
      <c r="AN1046" s="57" t="s">
        <v>1562</v>
      </c>
      <c r="AO1046" s="58">
        <v>0</v>
      </c>
    </row>
    <row r="1047" spans="39:41">
      <c r="AM1047" s="56">
        <v>1042</v>
      </c>
      <c r="AN1047" s="57" t="s">
        <v>1563</v>
      </c>
      <c r="AO1047" s="58">
        <v>0</v>
      </c>
    </row>
    <row r="1048" spans="39:41">
      <c r="AM1048" s="56">
        <v>1043</v>
      </c>
      <c r="AN1048" s="57" t="s">
        <v>1564</v>
      </c>
      <c r="AO1048" s="58">
        <v>4.4700000000000002E-4</v>
      </c>
    </row>
    <row r="1049" spans="39:41">
      <c r="AM1049" s="56">
        <v>1044</v>
      </c>
      <c r="AN1049" s="57" t="s">
        <v>1565</v>
      </c>
      <c r="AO1049" s="58">
        <v>3.3799999999999998E-4</v>
      </c>
    </row>
    <row r="1050" spans="39:41">
      <c r="AM1050" s="56">
        <v>1045</v>
      </c>
      <c r="AN1050" s="57" t="s">
        <v>1566</v>
      </c>
      <c r="AO1050" s="58">
        <v>5.3200000000000003E-4</v>
      </c>
    </row>
    <row r="1051" spans="39:41">
      <c r="AM1051" s="56">
        <v>1046</v>
      </c>
      <c r="AN1051" s="57" t="s">
        <v>1567</v>
      </c>
      <c r="AO1051" s="58">
        <v>3.8999999999999999E-4</v>
      </c>
    </row>
    <row r="1052" spans="39:41">
      <c r="AM1052" s="56">
        <v>1047</v>
      </c>
      <c r="AN1052" s="57" t="s">
        <v>1568</v>
      </c>
      <c r="AO1052" s="58">
        <v>0</v>
      </c>
    </row>
    <row r="1053" spans="39:41">
      <c r="AM1053" s="56">
        <v>1048</v>
      </c>
      <c r="AN1053" s="57" t="s">
        <v>1569</v>
      </c>
      <c r="AO1053" s="58">
        <v>4.5600000000000003E-4</v>
      </c>
    </row>
    <row r="1054" spans="39:41">
      <c r="AM1054" s="56">
        <v>1049</v>
      </c>
      <c r="AN1054" s="57" t="s">
        <v>1570</v>
      </c>
      <c r="AO1054" s="58">
        <v>3.0800000000000001E-4</v>
      </c>
    </row>
    <row r="1055" spans="39:41">
      <c r="AM1055" s="56">
        <v>1050</v>
      </c>
      <c r="AN1055" s="57" t="s">
        <v>536</v>
      </c>
      <c r="AO1055" s="58">
        <v>4.8200000000000001E-4</v>
      </c>
    </row>
    <row r="1056" spans="39:41">
      <c r="AM1056" s="56">
        <v>1051</v>
      </c>
      <c r="AN1056" s="57" t="s">
        <v>1571</v>
      </c>
      <c r="AO1056" s="58">
        <v>4.3300000000000001E-4</v>
      </c>
    </row>
    <row r="1057" spans="39:41">
      <c r="AM1057" s="56">
        <v>1052</v>
      </c>
      <c r="AN1057" s="57" t="s">
        <v>1572</v>
      </c>
      <c r="AO1057" s="58">
        <v>0</v>
      </c>
    </row>
    <row r="1058" spans="39:41">
      <c r="AM1058" s="56">
        <v>1053</v>
      </c>
      <c r="AN1058" s="57" t="s">
        <v>1573</v>
      </c>
      <c r="AO1058" s="58">
        <v>4.6999999999999999E-4</v>
      </c>
    </row>
    <row r="1059" spans="39:41">
      <c r="AM1059" s="56">
        <v>1054</v>
      </c>
      <c r="AN1059" s="57" t="s">
        <v>1574</v>
      </c>
      <c r="AO1059" s="58">
        <v>4.4799999999999999E-4</v>
      </c>
    </row>
    <row r="1060" spans="39:41">
      <c r="AM1060" s="56">
        <v>1055</v>
      </c>
      <c r="AN1060" s="57" t="s">
        <v>1575</v>
      </c>
      <c r="AO1060" s="58">
        <v>0</v>
      </c>
    </row>
    <row r="1061" spans="39:41">
      <c r="AM1061" s="56">
        <v>1056</v>
      </c>
      <c r="AN1061" s="57" t="s">
        <v>1576</v>
      </c>
      <c r="AO1061" s="58">
        <v>4.7100000000000001E-4</v>
      </c>
    </row>
    <row r="1062" spans="39:41">
      <c r="AM1062" s="56">
        <v>1057</v>
      </c>
      <c r="AN1062" s="57" t="s">
        <v>1577</v>
      </c>
      <c r="AO1062" s="58">
        <v>5.4100000000000003E-4</v>
      </c>
    </row>
    <row r="1063" spans="39:41">
      <c r="AM1063" s="56">
        <v>1058</v>
      </c>
      <c r="AN1063" s="57" t="s">
        <v>1578</v>
      </c>
      <c r="AO1063" s="58">
        <v>0</v>
      </c>
    </row>
    <row r="1064" spans="39:41">
      <c r="AM1064" s="56">
        <v>1059</v>
      </c>
      <c r="AN1064" s="57" t="s">
        <v>537</v>
      </c>
      <c r="AO1064" s="58">
        <v>4.0700000000000003E-4</v>
      </c>
    </row>
    <row r="1065" spans="39:41">
      <c r="AM1065" s="56">
        <v>1060</v>
      </c>
      <c r="AN1065" s="57" t="s">
        <v>538</v>
      </c>
      <c r="AO1065" s="58">
        <v>4.46E-4</v>
      </c>
    </row>
    <row r="1066" spans="39:41">
      <c r="AM1066" s="56">
        <v>1061</v>
      </c>
      <c r="AN1066" s="57" t="s">
        <v>1579</v>
      </c>
      <c r="AO1066" s="58">
        <v>4.57E-4</v>
      </c>
    </row>
    <row r="1067" spans="39:41">
      <c r="AM1067" s="56">
        <v>1062</v>
      </c>
      <c r="AN1067" s="57" t="s">
        <v>1580</v>
      </c>
      <c r="AO1067" s="58">
        <v>5.4299999999999997E-4</v>
      </c>
    </row>
    <row r="1068" spans="39:41">
      <c r="AM1068" s="56">
        <v>1063</v>
      </c>
      <c r="AN1068" s="57" t="s">
        <v>1581</v>
      </c>
      <c r="AO1068" s="58">
        <v>4.57E-4</v>
      </c>
    </row>
    <row r="1069" spans="39:41">
      <c r="AM1069" s="56">
        <v>1064</v>
      </c>
      <c r="AN1069" s="57" t="s">
        <v>1582</v>
      </c>
      <c r="AO1069" s="58">
        <v>0</v>
      </c>
    </row>
    <row r="1070" spans="39:41">
      <c r="AM1070" s="56">
        <v>1065</v>
      </c>
      <c r="AN1070" s="57" t="s">
        <v>1583</v>
      </c>
      <c r="AO1070" s="58">
        <v>2.9E-4</v>
      </c>
    </row>
    <row r="1071" spans="39:41">
      <c r="AM1071" s="56">
        <v>1066</v>
      </c>
      <c r="AN1071" s="57" t="s">
        <v>1584</v>
      </c>
      <c r="AO1071" s="58">
        <v>2.7599999999999999E-4</v>
      </c>
    </row>
    <row r="1072" spans="39:41">
      <c r="AM1072" s="56">
        <v>1067</v>
      </c>
      <c r="AN1072" s="57" t="s">
        <v>1585</v>
      </c>
      <c r="AO1072" s="58">
        <v>2.8699999999999998E-4</v>
      </c>
    </row>
    <row r="1073" spans="39:41">
      <c r="AM1073" s="56">
        <v>1068</v>
      </c>
      <c r="AN1073" s="57" t="s">
        <v>1586</v>
      </c>
      <c r="AO1073" s="58">
        <v>2.7999999999999998E-4</v>
      </c>
    </row>
    <row r="1074" spans="39:41">
      <c r="AM1074" s="56">
        <v>1069</v>
      </c>
      <c r="AN1074" s="57" t="s">
        <v>1587</v>
      </c>
      <c r="AO1074" s="58">
        <v>5.0699999999999996E-4</v>
      </c>
    </row>
    <row r="1075" spans="39:41">
      <c r="AM1075" s="56">
        <v>1070</v>
      </c>
      <c r="AN1075" s="57" t="s">
        <v>539</v>
      </c>
      <c r="AO1075" s="58">
        <v>4.4999999999999999E-4</v>
      </c>
    </row>
    <row r="1076" spans="39:41">
      <c r="AM1076" s="56">
        <v>1071</v>
      </c>
      <c r="AN1076" s="57" t="s">
        <v>1588</v>
      </c>
      <c r="AO1076" s="58">
        <v>4.35E-4</v>
      </c>
    </row>
    <row r="1077" spans="39:41">
      <c r="AM1077" s="56">
        <v>1072</v>
      </c>
      <c r="AN1077" s="57" t="s">
        <v>1589</v>
      </c>
      <c r="AO1077" s="58">
        <v>3.4000000000000002E-4</v>
      </c>
    </row>
    <row r="1078" spans="39:41">
      <c r="AM1078" s="56">
        <v>1073</v>
      </c>
      <c r="AN1078" s="57" t="s">
        <v>1590</v>
      </c>
      <c r="AO1078" s="58">
        <v>8.2000000000000001E-5</v>
      </c>
    </row>
    <row r="1079" spans="39:41">
      <c r="AM1079" s="56">
        <v>1074</v>
      </c>
      <c r="AN1079" s="57" t="s">
        <v>1591</v>
      </c>
      <c r="AO1079" s="58">
        <v>5.5099999999999995E-4</v>
      </c>
    </row>
    <row r="1080" spans="39:41">
      <c r="AM1080" s="56">
        <v>1075</v>
      </c>
      <c r="AN1080" s="57" t="s">
        <v>1592</v>
      </c>
      <c r="AO1080" s="58">
        <v>5.5199999999999997E-4</v>
      </c>
    </row>
    <row r="1081" spans="39:41">
      <c r="AM1081" s="56">
        <v>1076</v>
      </c>
      <c r="AN1081" s="57" t="s">
        <v>1593</v>
      </c>
      <c r="AO1081" s="58">
        <v>2.9399999999999999E-4</v>
      </c>
    </row>
    <row r="1082" spans="39:41">
      <c r="AM1082" s="56">
        <v>1077</v>
      </c>
      <c r="AN1082" s="57" t="s">
        <v>1594</v>
      </c>
      <c r="AO1082" s="58">
        <v>0</v>
      </c>
    </row>
    <row r="1083" spans="39:41">
      <c r="AM1083" s="56">
        <v>1078</v>
      </c>
      <c r="AN1083" s="57" t="s">
        <v>1595</v>
      </c>
      <c r="AO1083" s="58">
        <v>5.2999999999999998E-4</v>
      </c>
    </row>
    <row r="1084" spans="39:41">
      <c r="AM1084" s="56">
        <v>1079</v>
      </c>
      <c r="AN1084" s="57" t="s">
        <v>1531</v>
      </c>
      <c r="AO1084" s="58">
        <v>4.0499999999999998E-4</v>
      </c>
    </row>
    <row r="1085" spans="39:41">
      <c r="AM1085" s="56">
        <v>1080</v>
      </c>
      <c r="AN1085" s="57" t="s">
        <v>1596</v>
      </c>
      <c r="AO1085" s="58">
        <v>1.1329999999999999E-3</v>
      </c>
    </row>
    <row r="1086" spans="39:41">
      <c r="AM1086" s="56">
        <v>1081</v>
      </c>
      <c r="AN1086" s="57" t="s">
        <v>1597</v>
      </c>
      <c r="AO1086" s="58">
        <v>4.1599999999999997E-4</v>
      </c>
    </row>
    <row r="1087" spans="39:41">
      <c r="AM1087" s="56">
        <v>1082</v>
      </c>
      <c r="AN1087" s="57" t="s">
        <v>1598</v>
      </c>
      <c r="AO1087" s="58">
        <v>0</v>
      </c>
    </row>
    <row r="1088" spans="39:41">
      <c r="AM1088" s="56">
        <v>1083</v>
      </c>
      <c r="AN1088" s="57" t="s">
        <v>1599</v>
      </c>
      <c r="AO1088" s="58">
        <v>3.4400000000000001E-4</v>
      </c>
    </row>
    <row r="1089" spans="39:41">
      <c r="AM1089" s="56">
        <v>1084</v>
      </c>
      <c r="AN1089" s="57" t="s">
        <v>1600</v>
      </c>
      <c r="AO1089" s="58">
        <v>4.3300000000000001E-4</v>
      </c>
    </row>
    <row r="1090" spans="39:41">
      <c r="AM1090" s="56">
        <v>1085</v>
      </c>
      <c r="AN1090" s="57" t="s">
        <v>1601</v>
      </c>
      <c r="AO1090" s="58">
        <v>1.06E-4</v>
      </c>
    </row>
    <row r="1091" spans="39:41">
      <c r="AM1091" s="56">
        <v>1086</v>
      </c>
      <c r="AN1091" s="57" t="s">
        <v>1602</v>
      </c>
      <c r="AO1091" s="58">
        <v>4.0299999999999998E-4</v>
      </c>
    </row>
    <row r="1092" spans="39:41">
      <c r="AM1092" s="56">
        <v>1087</v>
      </c>
      <c r="AN1092" s="57" t="s">
        <v>1603</v>
      </c>
      <c r="AO1092" s="58">
        <v>4.5300000000000001E-4</v>
      </c>
    </row>
    <row r="1093" spans="39:41">
      <c r="AM1093" s="56">
        <v>1088</v>
      </c>
      <c r="AN1093" s="57" t="s">
        <v>1604</v>
      </c>
      <c r="AO1093" s="58">
        <v>4.0000000000000002E-4</v>
      </c>
    </row>
    <row r="1094" spans="39:41">
      <c r="AM1094" s="56">
        <v>1089</v>
      </c>
      <c r="AN1094" s="57" t="s">
        <v>1605</v>
      </c>
      <c r="AO1094" s="58">
        <v>3.4900000000000003E-4</v>
      </c>
    </row>
    <row r="1095" spans="39:41">
      <c r="AM1095" s="56">
        <v>1090</v>
      </c>
      <c r="AN1095" s="57" t="s">
        <v>1606</v>
      </c>
      <c r="AO1095" s="58">
        <v>0</v>
      </c>
    </row>
    <row r="1096" spans="39:41">
      <c r="AM1096" s="56">
        <v>1091</v>
      </c>
      <c r="AN1096" s="57" t="s">
        <v>1607</v>
      </c>
      <c r="AO1096" s="58">
        <v>1.94E-4</v>
      </c>
    </row>
    <row r="1097" spans="39:41">
      <c r="AM1097" s="56">
        <v>1092</v>
      </c>
      <c r="AN1097" s="57" t="s">
        <v>1608</v>
      </c>
      <c r="AO1097" s="58">
        <v>2.6699999999999998E-4</v>
      </c>
    </row>
    <row r="1098" spans="39:41">
      <c r="AM1098" s="56">
        <v>1093</v>
      </c>
      <c r="AN1098" s="57" t="s">
        <v>1609</v>
      </c>
      <c r="AO1098" s="58">
        <v>2.9300000000000002E-4</v>
      </c>
    </row>
    <row r="1099" spans="39:41">
      <c r="AM1099" s="56">
        <v>1094</v>
      </c>
      <c r="AN1099" s="57" t="s">
        <v>1610</v>
      </c>
      <c r="AO1099" s="58">
        <v>3.2600000000000001E-4</v>
      </c>
    </row>
    <row r="1100" spans="39:41">
      <c r="AM1100" s="56">
        <v>1095</v>
      </c>
      <c r="AN1100" s="57" t="s">
        <v>1611</v>
      </c>
      <c r="AO1100" s="58">
        <v>4.6099999999999998E-4</v>
      </c>
    </row>
    <row r="1101" spans="39:41">
      <c r="AM1101" s="56">
        <v>1096</v>
      </c>
      <c r="AN1101" s="57" t="s">
        <v>1612</v>
      </c>
      <c r="AO1101" s="58">
        <v>1.9699999999999999E-4</v>
      </c>
    </row>
    <row r="1102" spans="39:41">
      <c r="AM1102" s="56">
        <v>1097</v>
      </c>
      <c r="AN1102" s="57" t="s">
        <v>1613</v>
      </c>
      <c r="AO1102" s="58">
        <v>0</v>
      </c>
    </row>
    <row r="1103" spans="39:41">
      <c r="AM1103" s="56">
        <v>1098</v>
      </c>
      <c r="AN1103" s="57" t="s">
        <v>1614</v>
      </c>
      <c r="AO1103" s="58">
        <v>3.9300000000000001E-4</v>
      </c>
    </row>
    <row r="1104" spans="39:41">
      <c r="AM1104" s="56">
        <v>1099</v>
      </c>
      <c r="AN1104" s="57" t="s">
        <v>1615</v>
      </c>
      <c r="AO1104" s="58">
        <v>1.6200000000000001E-4</v>
      </c>
    </row>
    <row r="1105" spans="39:41">
      <c r="AM1105" s="56">
        <v>1100</v>
      </c>
      <c r="AN1105" s="57" t="s">
        <v>1616</v>
      </c>
      <c r="AO1105" s="58">
        <v>0</v>
      </c>
    </row>
    <row r="1106" spans="39:41">
      <c r="AM1106" s="56">
        <v>1101</v>
      </c>
      <c r="AN1106" s="57" t="s">
        <v>1617</v>
      </c>
      <c r="AO1106" s="58">
        <v>2.2100000000000001E-4</v>
      </c>
    </row>
    <row r="1107" spans="39:41">
      <c r="AM1107" s="56">
        <v>1102</v>
      </c>
      <c r="AN1107" s="57" t="s">
        <v>1618</v>
      </c>
      <c r="AO1107" s="58">
        <v>0</v>
      </c>
    </row>
    <row r="1108" spans="39:41">
      <c r="AM1108" s="56">
        <v>1103</v>
      </c>
      <c r="AN1108" s="57" t="s">
        <v>1619</v>
      </c>
      <c r="AO1108" s="58">
        <v>0</v>
      </c>
    </row>
    <row r="1109" spans="39:41">
      <c r="AM1109" s="56">
        <v>1104</v>
      </c>
      <c r="AN1109" s="57" t="s">
        <v>1620</v>
      </c>
      <c r="AO1109" s="58" t="s">
        <v>498</v>
      </c>
    </row>
    <row r="1110" spans="39:41">
      <c r="AM1110" s="56">
        <v>1105</v>
      </c>
      <c r="AN1110" s="57" t="s">
        <v>1621</v>
      </c>
      <c r="AO1110" s="58">
        <v>1.84E-4</v>
      </c>
    </row>
    <row r="1111" spans="39:41">
      <c r="AM1111" s="56">
        <v>1106</v>
      </c>
      <c r="AN1111" s="57" t="s">
        <v>1622</v>
      </c>
      <c r="AO1111" s="58">
        <v>3.8400000000000001E-4</v>
      </c>
    </row>
    <row r="1112" spans="39:41">
      <c r="AM1112" s="56">
        <v>1107</v>
      </c>
      <c r="AN1112" s="57" t="s">
        <v>1623</v>
      </c>
      <c r="AO1112" s="58">
        <v>5.4000000000000001E-4</v>
      </c>
    </row>
    <row r="1113" spans="39:41">
      <c r="AM1113" s="56">
        <v>1108</v>
      </c>
      <c r="AN1113" s="57" t="s">
        <v>1624</v>
      </c>
      <c r="AO1113" s="58">
        <v>5.1599999999999997E-4</v>
      </c>
    </row>
    <row r="1114" spans="39:41">
      <c r="AM1114" s="56">
        <v>1109</v>
      </c>
      <c r="AN1114" s="57" t="s">
        <v>1625</v>
      </c>
      <c r="AO1114" s="58">
        <v>4.4099999999999999E-4</v>
      </c>
    </row>
    <row r="1115" spans="39:41">
      <c r="AM1115" s="56">
        <v>1110</v>
      </c>
      <c r="AN1115" s="57" t="s">
        <v>1626</v>
      </c>
      <c r="AO1115" s="58">
        <v>0</v>
      </c>
    </row>
    <row r="1116" spans="39:41">
      <c r="AM1116" s="56">
        <v>1111</v>
      </c>
      <c r="AN1116" s="57" t="s">
        <v>1627</v>
      </c>
      <c r="AO1116" s="58">
        <v>1.8900000000000001E-4</v>
      </c>
    </row>
    <row r="1117" spans="39:41">
      <c r="AM1117" s="56">
        <v>1112</v>
      </c>
      <c r="AN1117" s="57" t="s">
        <v>1628</v>
      </c>
      <c r="AO1117" s="58">
        <v>2.6499999999999999E-4</v>
      </c>
    </row>
    <row r="1118" spans="39:41">
      <c r="AM1118" s="56">
        <v>1113</v>
      </c>
      <c r="AN1118" s="57" t="s">
        <v>1629</v>
      </c>
      <c r="AO1118" s="58">
        <v>3.0299999999999999E-4</v>
      </c>
    </row>
    <row r="1119" spans="39:41">
      <c r="AM1119" s="56">
        <v>1114</v>
      </c>
      <c r="AN1119" s="57" t="s">
        <v>1630</v>
      </c>
      <c r="AO1119" s="58">
        <v>3.4099999999999999E-4</v>
      </c>
    </row>
    <row r="1120" spans="39:41">
      <c r="AM1120" s="56">
        <v>1115</v>
      </c>
      <c r="AN1120" s="57" t="s">
        <v>1631</v>
      </c>
      <c r="AO1120" s="58">
        <v>3.4499999999999998E-4</v>
      </c>
    </row>
    <row r="1121" spans="39:41">
      <c r="AM1121" s="56">
        <v>1116</v>
      </c>
      <c r="AN1121" s="57" t="s">
        <v>1632</v>
      </c>
      <c r="AO1121" s="58">
        <v>2.3900000000000001E-4</v>
      </c>
    </row>
    <row r="1122" spans="39:41">
      <c r="AM1122" s="56">
        <v>1117</v>
      </c>
      <c r="AN1122" s="57" t="s">
        <v>1633</v>
      </c>
      <c r="AO1122" s="58">
        <v>5.2099999999999998E-4</v>
      </c>
    </row>
    <row r="1123" spans="39:41">
      <c r="AM1123" s="56">
        <v>1118</v>
      </c>
      <c r="AN1123" s="57" t="s">
        <v>1634</v>
      </c>
      <c r="AO1123" s="58">
        <v>3.0400000000000002E-4</v>
      </c>
    </row>
    <row r="1124" spans="39:41">
      <c r="AM1124" s="56">
        <v>1119</v>
      </c>
      <c r="AN1124" s="57" t="s">
        <v>1635</v>
      </c>
      <c r="AO1124" s="58">
        <v>5.2499999999999997E-4</v>
      </c>
    </row>
    <row r="1125" spans="39:41">
      <c r="AM1125" s="56">
        <v>1120</v>
      </c>
      <c r="AN1125" s="57" t="s">
        <v>1636</v>
      </c>
      <c r="AO1125" s="58">
        <v>4.3399999999999998E-4</v>
      </c>
    </row>
    <row r="1126" spans="39:41">
      <c r="AM1126" s="56">
        <v>1121</v>
      </c>
      <c r="AN1126" s="57" t="s">
        <v>1637</v>
      </c>
      <c r="AO1126" s="58">
        <v>4.0099999999999999E-4</v>
      </c>
    </row>
    <row r="1127" spans="39:41">
      <c r="AM1127" s="56">
        <v>1122</v>
      </c>
      <c r="AN1127" s="57" t="s">
        <v>1638</v>
      </c>
      <c r="AO1127" s="58">
        <v>4.9200000000000003E-4</v>
      </c>
    </row>
    <row r="1128" spans="39:41">
      <c r="AM1128" s="56">
        <v>1123</v>
      </c>
      <c r="AN1128" s="57" t="s">
        <v>1639</v>
      </c>
      <c r="AO1128" s="58">
        <v>0</v>
      </c>
    </row>
    <row r="1129" spans="39:41">
      <c r="AM1129" s="56">
        <v>1124</v>
      </c>
      <c r="AN1129" s="57" t="s">
        <v>1640</v>
      </c>
      <c r="AO1129" s="58">
        <v>5.0699999999999996E-4</v>
      </c>
    </row>
    <row r="1130" spans="39:41">
      <c r="AM1130" s="56">
        <v>1125</v>
      </c>
      <c r="AN1130" s="57" t="s">
        <v>1641</v>
      </c>
      <c r="AO1130" s="58">
        <v>5.4900000000000001E-4</v>
      </c>
    </row>
    <row r="1131" spans="39:41">
      <c r="AM1131" s="56">
        <v>1126</v>
      </c>
      <c r="AN1131" s="57" t="s">
        <v>1642</v>
      </c>
      <c r="AO1131" s="58">
        <v>4.26E-4</v>
      </c>
    </row>
    <row r="1132" spans="39:41">
      <c r="AM1132" s="56">
        <v>1127</v>
      </c>
      <c r="AN1132" s="57" t="s">
        <v>1643</v>
      </c>
      <c r="AO1132" s="58">
        <v>3.2400000000000001E-4</v>
      </c>
    </row>
    <row r="1133" spans="39:41">
      <c r="AM1133" s="56">
        <v>1128</v>
      </c>
      <c r="AN1133" s="57" t="s">
        <v>1644</v>
      </c>
      <c r="AO1133" s="58">
        <v>3.7800000000000003E-4</v>
      </c>
    </row>
    <row r="1134" spans="39:41">
      <c r="AM1134" s="56">
        <v>1129</v>
      </c>
      <c r="AN1134" s="57" t="s">
        <v>1645</v>
      </c>
      <c r="AO1134" s="58">
        <v>3.8699999999999997E-4</v>
      </c>
    </row>
    <row r="1135" spans="39:41">
      <c r="AM1135" s="56">
        <v>1130</v>
      </c>
      <c r="AN1135" s="57" t="s">
        <v>1646</v>
      </c>
      <c r="AO1135" s="58">
        <v>3.1300000000000002E-4</v>
      </c>
    </row>
    <row r="1136" spans="39:41">
      <c r="AM1136" s="56">
        <v>1131</v>
      </c>
      <c r="AN1136" s="57" t="s">
        <v>1647</v>
      </c>
      <c r="AO1136" s="58">
        <v>3.21E-4</v>
      </c>
    </row>
    <row r="1137" spans="39:41">
      <c r="AM1137" s="56">
        <v>1132</v>
      </c>
      <c r="AN1137" s="57" t="s">
        <v>1648</v>
      </c>
      <c r="AO1137" s="58">
        <v>0</v>
      </c>
    </row>
    <row r="1138" spans="39:41">
      <c r="AM1138" s="56">
        <v>1133</v>
      </c>
      <c r="AN1138" s="57" t="s">
        <v>1649</v>
      </c>
      <c r="AO1138" s="58">
        <v>4.8200000000000001E-4</v>
      </c>
    </row>
    <row r="1139" spans="39:41">
      <c r="AM1139" s="56">
        <v>1134</v>
      </c>
      <c r="AN1139" s="57" t="s">
        <v>1650</v>
      </c>
      <c r="AO1139" s="58">
        <v>4.0499999999999998E-4</v>
      </c>
    </row>
    <row r="1140" spans="39:41">
      <c r="AM1140" s="56">
        <v>1135</v>
      </c>
      <c r="AN1140" s="57" t="s">
        <v>1651</v>
      </c>
      <c r="AO1140" s="58">
        <v>3.9100000000000002E-4</v>
      </c>
    </row>
    <row r="1141" spans="39:41">
      <c r="AM1141" s="56">
        <v>1136</v>
      </c>
      <c r="AN1141" s="57" t="s">
        <v>1652</v>
      </c>
      <c r="AO1141" s="58">
        <v>3.88E-4</v>
      </c>
    </row>
    <row r="1142" spans="39:41">
      <c r="AM1142" s="56">
        <v>1137</v>
      </c>
      <c r="AN1142" s="57" t="s">
        <v>1653</v>
      </c>
      <c r="AO1142" s="58">
        <v>0</v>
      </c>
    </row>
    <row r="1143" spans="39:41">
      <c r="AM1143" s="56">
        <v>1138</v>
      </c>
      <c r="AN1143" s="57" t="s">
        <v>1654</v>
      </c>
      <c r="AO1143" s="58">
        <v>2.3900000000000001E-4</v>
      </c>
    </row>
    <row r="1144" spans="39:41">
      <c r="AM1144" s="56">
        <v>1139</v>
      </c>
      <c r="AN1144" s="57" t="s">
        <v>1655</v>
      </c>
      <c r="AO1144" s="58">
        <v>2.9599999999999998E-4</v>
      </c>
    </row>
    <row r="1145" spans="39:41">
      <c r="AM1145" s="56">
        <v>1140</v>
      </c>
      <c r="AN1145" s="57" t="s">
        <v>1656</v>
      </c>
      <c r="AO1145" s="58">
        <v>3.3100000000000002E-4</v>
      </c>
    </row>
    <row r="1146" spans="39:41">
      <c r="AM1146" s="56">
        <v>1141</v>
      </c>
      <c r="AN1146" s="57" t="s">
        <v>1657</v>
      </c>
      <c r="AO1146" s="58">
        <v>3.3500000000000001E-4</v>
      </c>
    </row>
    <row r="1147" spans="39:41">
      <c r="AM1147" s="56">
        <v>1142</v>
      </c>
      <c r="AN1147" s="57" t="s">
        <v>1658</v>
      </c>
      <c r="AO1147" s="58">
        <v>9.7E-5</v>
      </c>
    </row>
    <row r="1148" spans="39:41">
      <c r="AM1148" s="56">
        <v>1143</v>
      </c>
      <c r="AN1148" s="57" t="s">
        <v>1659</v>
      </c>
      <c r="AO1148" s="58">
        <v>3.1E-4</v>
      </c>
    </row>
    <row r="1149" spans="39:41">
      <c r="AM1149" s="56">
        <v>1144</v>
      </c>
      <c r="AN1149" s="57" t="s">
        <v>1660</v>
      </c>
      <c r="AO1149" s="58">
        <v>4.7800000000000002E-4</v>
      </c>
    </row>
    <row r="1150" spans="39:41">
      <c r="AM1150" s="56">
        <v>1145</v>
      </c>
      <c r="AN1150" s="57" t="s">
        <v>1661</v>
      </c>
      <c r="AO1150" s="58">
        <v>2.0100000000000001E-4</v>
      </c>
    </row>
    <row r="1151" spans="39:41">
      <c r="AM1151" s="56">
        <v>1146</v>
      </c>
      <c r="AN1151" s="57" t="s">
        <v>540</v>
      </c>
      <c r="AO1151" s="58">
        <v>5.8900000000000001E-4</v>
      </c>
    </row>
    <row r="1152" spans="39:41">
      <c r="AM1152" s="56">
        <v>1147</v>
      </c>
      <c r="AN1152" s="57" t="s">
        <v>1662</v>
      </c>
      <c r="AO1152" s="58" t="s">
        <v>498</v>
      </c>
    </row>
    <row r="1153" spans="39:41">
      <c r="AM1153" s="56">
        <v>1148</v>
      </c>
      <c r="AN1153" s="57" t="s">
        <v>1663</v>
      </c>
      <c r="AO1153" s="58">
        <v>7.1599999999999995E-4</v>
      </c>
    </row>
    <row r="1154" spans="39:41">
      <c r="AM1154" s="56">
        <v>1149</v>
      </c>
      <c r="AN1154" s="57" t="s">
        <v>541</v>
      </c>
      <c r="AO1154" s="58">
        <v>3.7800000000000003E-4</v>
      </c>
    </row>
    <row r="1155" spans="39:41">
      <c r="AM1155" s="56">
        <v>1150</v>
      </c>
      <c r="AN1155" s="57" t="s">
        <v>1664</v>
      </c>
      <c r="AO1155" s="58">
        <v>4.15E-4</v>
      </c>
    </row>
    <row r="1156" spans="39:41">
      <c r="AM1156" s="56">
        <v>1151</v>
      </c>
      <c r="AN1156" s="57" t="s">
        <v>1665</v>
      </c>
      <c r="AO1156" s="58">
        <v>3.2200000000000002E-4</v>
      </c>
    </row>
    <row r="1157" spans="39:41">
      <c r="AM1157" s="56">
        <v>1152</v>
      </c>
      <c r="AN1157" s="57" t="s">
        <v>1666</v>
      </c>
      <c r="AO1157" s="58">
        <v>5.3600000000000002E-4</v>
      </c>
    </row>
    <row r="1158" spans="39:41">
      <c r="AM1158" s="56">
        <v>1153</v>
      </c>
      <c r="AN1158" s="57" t="s">
        <v>1667</v>
      </c>
      <c r="AO1158" s="58">
        <v>0</v>
      </c>
    </row>
    <row r="1159" spans="39:41">
      <c r="AM1159" s="56">
        <v>1154</v>
      </c>
      <c r="AN1159" s="57" t="s">
        <v>542</v>
      </c>
      <c r="AO1159" s="58">
        <v>4.0999999999999999E-4</v>
      </c>
    </row>
    <row r="1160" spans="39:41">
      <c r="AM1160" s="56">
        <v>1155</v>
      </c>
      <c r="AN1160" s="57" t="s">
        <v>1668</v>
      </c>
      <c r="AO1160" s="58">
        <v>5.6700000000000001E-4</v>
      </c>
    </row>
    <row r="1161" spans="39:41">
      <c r="AM1161" s="56">
        <v>1156</v>
      </c>
      <c r="AN1161" s="57" t="s">
        <v>1669</v>
      </c>
      <c r="AO1161" s="58">
        <v>5.2400000000000005E-4</v>
      </c>
    </row>
    <row r="1162" spans="39:41">
      <c r="AM1162" s="56">
        <v>1157</v>
      </c>
      <c r="AN1162" s="57" t="s">
        <v>1670</v>
      </c>
      <c r="AO1162" s="58">
        <v>4.9200000000000003E-4</v>
      </c>
    </row>
    <row r="1163" spans="39:41">
      <c r="AM1163" s="56">
        <v>1158</v>
      </c>
      <c r="AN1163" s="57" t="s">
        <v>1671</v>
      </c>
      <c r="AO1163" s="58">
        <v>3.5599999999999998E-4</v>
      </c>
    </row>
    <row r="1164" spans="39:41">
      <c r="AM1164" s="56">
        <v>1159</v>
      </c>
      <c r="AN1164" s="57" t="s">
        <v>1672</v>
      </c>
      <c r="AO1164" s="58">
        <v>0</v>
      </c>
    </row>
    <row r="1165" spans="39:41">
      <c r="AM1165" s="56">
        <v>1160</v>
      </c>
      <c r="AN1165" s="57" t="s">
        <v>1673</v>
      </c>
      <c r="AO1165" s="58">
        <v>4.75E-4</v>
      </c>
    </row>
    <row r="1166" spans="39:41">
      <c r="AM1166" s="56">
        <v>1161</v>
      </c>
      <c r="AN1166" s="57" t="s">
        <v>543</v>
      </c>
      <c r="AO1166" s="58">
        <v>3.8999999999999999E-4</v>
      </c>
    </row>
    <row r="1167" spans="39:41">
      <c r="AM1167" s="56">
        <v>1162</v>
      </c>
      <c r="AN1167" s="57" t="s">
        <v>1674</v>
      </c>
      <c r="AO1167" s="58">
        <v>0</v>
      </c>
    </row>
    <row r="1168" spans="39:41">
      <c r="AM1168" s="56">
        <v>1163</v>
      </c>
      <c r="AN1168" s="57" t="s">
        <v>1675</v>
      </c>
      <c r="AO1168" s="58">
        <v>5.8799999999999998E-4</v>
      </c>
    </row>
    <row r="1169" spans="39:41">
      <c r="AM1169" s="56">
        <v>1164</v>
      </c>
      <c r="AN1169" s="57" t="s">
        <v>1676</v>
      </c>
      <c r="AO1169" s="58">
        <v>3.8000000000000002E-4</v>
      </c>
    </row>
    <row r="1170" spans="39:41">
      <c r="AM1170" s="56">
        <v>1165</v>
      </c>
      <c r="AN1170" s="57" t="s">
        <v>1677</v>
      </c>
      <c r="AO1170" s="58">
        <v>0</v>
      </c>
    </row>
    <row r="1171" spans="39:41">
      <c r="AM1171" s="56">
        <v>1166</v>
      </c>
      <c r="AN1171" s="57" t="s">
        <v>1678</v>
      </c>
      <c r="AO1171" s="58">
        <v>3.2000000000000003E-4</v>
      </c>
    </row>
    <row r="1172" spans="39:41">
      <c r="AM1172" s="56">
        <v>1167</v>
      </c>
      <c r="AN1172" s="57" t="s">
        <v>1679</v>
      </c>
      <c r="AO1172" s="58">
        <v>3.4699999999999998E-4</v>
      </c>
    </row>
    <row r="1173" spans="39:41">
      <c r="AM1173" s="56">
        <v>1168</v>
      </c>
      <c r="AN1173" s="57" t="s">
        <v>1680</v>
      </c>
      <c r="AO1173" s="58">
        <v>0</v>
      </c>
    </row>
    <row r="1174" spans="39:41">
      <c r="AM1174" s="56">
        <v>1169</v>
      </c>
      <c r="AN1174" s="57" t="s">
        <v>1681</v>
      </c>
      <c r="AO1174" s="58">
        <v>2.6400000000000002E-4</v>
      </c>
    </row>
    <row r="1175" spans="39:41">
      <c r="AM1175" s="56">
        <v>1170</v>
      </c>
      <c r="AN1175" s="57" t="s">
        <v>1682</v>
      </c>
      <c r="AO1175" s="58">
        <v>4.1399999999999998E-4</v>
      </c>
    </row>
    <row r="1176" spans="39:41">
      <c r="AM1176" s="56">
        <v>1171</v>
      </c>
      <c r="AN1176" s="57" t="s">
        <v>1683</v>
      </c>
      <c r="AO1176" s="58">
        <v>4.1199999999999999E-4</v>
      </c>
    </row>
    <row r="1177" spans="39:41">
      <c r="AM1177" s="56">
        <v>1172</v>
      </c>
      <c r="AN1177" s="57" t="s">
        <v>1684</v>
      </c>
      <c r="AO1177" s="58">
        <v>5.4000000000000001E-4</v>
      </c>
    </row>
    <row r="1178" spans="39:41">
      <c r="AM1178" s="56">
        <v>1173</v>
      </c>
      <c r="AN1178" s="57" t="s">
        <v>1685</v>
      </c>
      <c r="AO1178" s="58">
        <v>4.64E-4</v>
      </c>
    </row>
    <row r="1179" spans="39:41">
      <c r="AM1179" s="56">
        <v>1174</v>
      </c>
      <c r="AN1179" s="57" t="s">
        <v>1686</v>
      </c>
      <c r="AO1179" s="58">
        <v>3.8499999999999998E-4</v>
      </c>
    </row>
    <row r="1180" spans="39:41">
      <c r="AM1180" s="56">
        <v>1175</v>
      </c>
      <c r="AN1180" s="57" t="s">
        <v>1687</v>
      </c>
      <c r="AO1180" s="58">
        <v>4.15E-4</v>
      </c>
    </row>
    <row r="1181" spans="39:41">
      <c r="AM1181" s="56">
        <v>1176</v>
      </c>
      <c r="AN1181" s="57" t="s">
        <v>1688</v>
      </c>
      <c r="AO1181" s="58">
        <v>4.0999999999999999E-4</v>
      </c>
    </row>
    <row r="1182" spans="39:41">
      <c r="AM1182" s="56">
        <v>1177</v>
      </c>
      <c r="AN1182" s="57" t="s">
        <v>1689</v>
      </c>
      <c r="AO1182" s="58">
        <v>4.8299999999999998E-4</v>
      </c>
    </row>
    <row r="1183" spans="39:41">
      <c r="AM1183" s="56">
        <v>1178</v>
      </c>
      <c r="AN1183" s="57" t="s">
        <v>1690</v>
      </c>
      <c r="AO1183" s="58">
        <v>0</v>
      </c>
    </row>
    <row r="1184" spans="39:41">
      <c r="AM1184" s="56">
        <v>1179</v>
      </c>
      <c r="AN1184" s="57" t="s">
        <v>1691</v>
      </c>
      <c r="AO1184" s="58">
        <v>4.2900000000000002E-4</v>
      </c>
    </row>
    <row r="1185" spans="39:41">
      <c r="AM1185" s="56">
        <v>1180</v>
      </c>
      <c r="AN1185" s="57" t="s">
        <v>1692</v>
      </c>
      <c r="AO1185" s="58">
        <v>3.8999999999999999E-4</v>
      </c>
    </row>
    <row r="1186" spans="39:41">
      <c r="AM1186" s="56">
        <v>1181</v>
      </c>
      <c r="AN1186" s="57" t="s">
        <v>1693</v>
      </c>
      <c r="AO1186" s="58">
        <v>3.6000000000000001E-5</v>
      </c>
    </row>
    <row r="1187" spans="39:41">
      <c r="AM1187" s="56">
        <v>1182</v>
      </c>
      <c r="AN1187" s="57" t="s">
        <v>1694</v>
      </c>
      <c r="AO1187" s="58">
        <v>5.13E-4</v>
      </c>
    </row>
    <row r="1188" spans="39:41">
      <c r="AM1188" s="56">
        <v>1183</v>
      </c>
      <c r="AN1188" s="57" t="s">
        <v>1695</v>
      </c>
      <c r="AO1188" s="58">
        <v>3.1100000000000002E-4</v>
      </c>
    </row>
    <row r="1189" spans="39:41">
      <c r="AM1189" s="56">
        <v>1184</v>
      </c>
      <c r="AN1189" s="57" t="s">
        <v>1696</v>
      </c>
      <c r="AO1189" s="58">
        <v>7.4600000000000003E-4</v>
      </c>
    </row>
    <row r="1190" spans="39:41">
      <c r="AM1190" s="56">
        <v>1185</v>
      </c>
      <c r="AN1190" s="57" t="s">
        <v>1697</v>
      </c>
      <c r="AO1190" s="58">
        <v>4.2999999999999999E-4</v>
      </c>
    </row>
    <row r="1191" spans="39:41">
      <c r="AM1191" s="56">
        <v>1186</v>
      </c>
      <c r="AN1191" s="57" t="s">
        <v>1698</v>
      </c>
      <c r="AO1191" s="58">
        <v>4.9399999999999997E-4</v>
      </c>
    </row>
    <row r="1192" spans="39:41">
      <c r="AM1192" s="56">
        <v>1187</v>
      </c>
      <c r="AN1192" s="57" t="s">
        <v>1699</v>
      </c>
      <c r="AO1192" s="58">
        <v>5.44E-4</v>
      </c>
    </row>
    <row r="1193" spans="39:41">
      <c r="AM1193" s="56">
        <v>1188</v>
      </c>
      <c r="AN1193" s="57" t="s">
        <v>1700</v>
      </c>
      <c r="AO1193" s="58">
        <v>4.9399999999999997E-4</v>
      </c>
    </row>
    <row r="1194" spans="39:41">
      <c r="AM1194" s="56">
        <v>1189</v>
      </c>
      <c r="AN1194" s="57" t="s">
        <v>1701</v>
      </c>
      <c r="AO1194" s="58">
        <v>4.7699999999999999E-4</v>
      </c>
    </row>
    <row r="1195" spans="39:41">
      <c r="AM1195" s="56">
        <v>1190</v>
      </c>
      <c r="AN1195" s="57" t="s">
        <v>1702</v>
      </c>
      <c r="AO1195" s="58">
        <v>4.44E-4</v>
      </c>
    </row>
    <row r="1196" spans="39:41">
      <c r="AM1196" s="56">
        <v>1191</v>
      </c>
      <c r="AN1196" s="57" t="s">
        <v>1703</v>
      </c>
      <c r="AO1196" s="58">
        <v>3.8000000000000002E-4</v>
      </c>
    </row>
    <row r="1197" spans="39:41">
      <c r="AM1197" s="56">
        <v>1192</v>
      </c>
      <c r="AN1197" s="57" t="s">
        <v>1704</v>
      </c>
      <c r="AO1197" s="58">
        <v>4.6700000000000002E-4</v>
      </c>
    </row>
    <row r="1198" spans="39:41">
      <c r="AM1198" s="56">
        <v>1193</v>
      </c>
      <c r="AN1198" s="57" t="s">
        <v>1705</v>
      </c>
      <c r="AO1198" s="58">
        <v>5.9800000000000001E-4</v>
      </c>
    </row>
    <row r="1199" spans="39:41">
      <c r="AM1199" s="56">
        <v>1194</v>
      </c>
      <c r="AN1199" s="57" t="s">
        <v>1706</v>
      </c>
      <c r="AO1199" s="58">
        <v>5.4600000000000004E-4</v>
      </c>
    </row>
    <row r="1200" spans="39:41">
      <c r="AM1200" s="56">
        <v>1195</v>
      </c>
      <c r="AN1200" s="57" t="s">
        <v>1707</v>
      </c>
      <c r="AO1200" s="58">
        <v>6.69E-4</v>
      </c>
    </row>
    <row r="1201" spans="39:41">
      <c r="AM1201" s="56">
        <v>1196</v>
      </c>
      <c r="AN1201" s="57" t="s">
        <v>1708</v>
      </c>
      <c r="AO1201" s="58">
        <v>4.3899999999999999E-4</v>
      </c>
    </row>
    <row r="1202" spans="39:41">
      <c r="AM1202" s="56">
        <v>1197</v>
      </c>
      <c r="AN1202" s="57" t="s">
        <v>1709</v>
      </c>
      <c r="AO1202" s="58">
        <v>2.8600000000000001E-4</v>
      </c>
    </row>
    <row r="1203" spans="39:41">
      <c r="AM1203" s="56">
        <v>1198</v>
      </c>
      <c r="AN1203" s="57" t="s">
        <v>1710</v>
      </c>
      <c r="AO1203" s="58">
        <v>4.66E-4</v>
      </c>
    </row>
    <row r="1204" spans="39:41">
      <c r="AM1204" s="56">
        <v>1199</v>
      </c>
      <c r="AN1204" s="57" t="s">
        <v>1711</v>
      </c>
      <c r="AO1204" s="58">
        <v>5.1500000000000005E-4</v>
      </c>
    </row>
    <row r="1205" spans="39:41">
      <c r="AM1205" s="56">
        <v>1200</v>
      </c>
      <c r="AN1205" s="57" t="s">
        <v>1712</v>
      </c>
      <c r="AO1205" s="58">
        <v>4.84E-4</v>
      </c>
    </row>
    <row r="1206" spans="39:41">
      <c r="AM1206" s="56">
        <v>1201</v>
      </c>
      <c r="AN1206" s="57" t="s">
        <v>1713</v>
      </c>
      <c r="AO1206" s="58">
        <v>3.48E-4</v>
      </c>
    </row>
    <row r="1207" spans="39:41">
      <c r="AM1207" s="56">
        <v>1202</v>
      </c>
      <c r="AN1207" s="57" t="s">
        <v>1714</v>
      </c>
      <c r="AO1207" s="58">
        <v>4.28E-4</v>
      </c>
    </row>
    <row r="1208" spans="39:41">
      <c r="AM1208" s="56">
        <v>1203</v>
      </c>
      <c r="AN1208" s="57" t="s">
        <v>1715</v>
      </c>
      <c r="AO1208" s="58">
        <v>3.9300000000000001E-4</v>
      </c>
    </row>
    <row r="1209" spans="39:41">
      <c r="AM1209" s="56">
        <v>1204</v>
      </c>
      <c r="AN1209" s="57" t="s">
        <v>1716</v>
      </c>
      <c r="AO1209" s="58">
        <v>4.7899999999999999E-4</v>
      </c>
    </row>
    <row r="1210" spans="39:41">
      <c r="AM1210" s="56">
        <v>1205</v>
      </c>
      <c r="AN1210" s="57" t="s">
        <v>1717</v>
      </c>
      <c r="AO1210" s="58">
        <v>5.0100000000000003E-4</v>
      </c>
    </row>
    <row r="1211" spans="39:41">
      <c r="AM1211" s="56">
        <v>1206</v>
      </c>
      <c r="AN1211" s="57" t="s">
        <v>1718</v>
      </c>
      <c r="AO1211" s="58">
        <v>0</v>
      </c>
    </row>
    <row r="1212" spans="39:41">
      <c r="AM1212" s="56">
        <v>1207</v>
      </c>
      <c r="AN1212" s="57" t="s">
        <v>534</v>
      </c>
      <c r="AO1212" s="58">
        <v>2.0599999999999999E-4</v>
      </c>
    </row>
    <row r="1213" spans="39:41">
      <c r="AM1213" s="56">
        <v>1208</v>
      </c>
      <c r="AN1213" s="57" t="s">
        <v>1531</v>
      </c>
      <c r="AO1213" s="58">
        <v>3.4099999999999999E-4</v>
      </c>
    </row>
    <row r="1214" spans="39:41">
      <c r="AM1214" s="56">
        <v>1209</v>
      </c>
      <c r="AN1214" s="57" t="s">
        <v>1719</v>
      </c>
      <c r="AO1214" s="58">
        <v>5.0100000000000003E-4</v>
      </c>
    </row>
    <row r="1215" spans="39:41">
      <c r="AM1215" s="56">
        <v>1210</v>
      </c>
      <c r="AN1215" s="57" t="s">
        <v>1720</v>
      </c>
      <c r="AO1215" s="58">
        <v>6.0400000000000004E-4</v>
      </c>
    </row>
    <row r="1216" spans="39:41">
      <c r="AM1216" s="56">
        <v>1211</v>
      </c>
      <c r="AN1216" s="57" t="s">
        <v>1721</v>
      </c>
      <c r="AO1216" s="58">
        <v>0</v>
      </c>
    </row>
    <row r="1217" spans="39:41">
      <c r="AM1217" s="56">
        <v>1212</v>
      </c>
      <c r="AN1217" s="57" t="s">
        <v>1722</v>
      </c>
      <c r="AO1217" s="58">
        <v>6.0400000000000004E-4</v>
      </c>
    </row>
    <row r="1218" spans="39:41">
      <c r="AM1218" s="56">
        <v>1213</v>
      </c>
      <c r="AN1218" s="57" t="s">
        <v>1723</v>
      </c>
      <c r="AO1218" s="58">
        <v>2.8600000000000001E-4</v>
      </c>
    </row>
    <row r="1219" spans="39:41">
      <c r="AM1219" s="56">
        <v>1214</v>
      </c>
      <c r="AN1219" s="57" t="s">
        <v>1724</v>
      </c>
      <c r="AO1219" s="58">
        <v>3.4000000000000002E-4</v>
      </c>
    </row>
    <row r="1220" spans="39:41">
      <c r="AM1220" s="56">
        <v>1215</v>
      </c>
      <c r="AN1220" s="57" t="s">
        <v>1725</v>
      </c>
      <c r="AO1220" s="58">
        <v>0</v>
      </c>
    </row>
    <row r="1221" spans="39:41">
      <c r="AM1221" s="56">
        <v>1216</v>
      </c>
      <c r="AN1221" s="57" t="s">
        <v>1726</v>
      </c>
      <c r="AO1221" s="58">
        <v>4.4000000000000002E-4</v>
      </c>
    </row>
    <row r="1222" spans="39:41">
      <c r="AM1222" s="56">
        <v>1217</v>
      </c>
      <c r="AN1222" s="57" t="s">
        <v>1727</v>
      </c>
      <c r="AO1222" s="58">
        <v>4.2299999999999998E-4</v>
      </c>
    </row>
    <row r="1223" spans="39:41">
      <c r="AM1223" s="56">
        <v>1218</v>
      </c>
      <c r="AN1223" s="57" t="s">
        <v>1728</v>
      </c>
      <c r="AO1223" s="58">
        <v>3.4099999999999999E-4</v>
      </c>
    </row>
    <row r="1224" spans="39:41">
      <c r="AM1224" s="56">
        <v>1219</v>
      </c>
      <c r="AN1224" s="57" t="s">
        <v>1729</v>
      </c>
      <c r="AO1224" s="58">
        <v>4.8099999999999998E-4</v>
      </c>
    </row>
    <row r="1225" spans="39:41">
      <c r="AM1225" s="56">
        <v>1220</v>
      </c>
      <c r="AN1225" s="57" t="s">
        <v>1730</v>
      </c>
      <c r="AO1225" s="58">
        <v>7.6300000000000001E-4</v>
      </c>
    </row>
    <row r="1226" spans="39:41">
      <c r="AM1226" s="56">
        <v>1221</v>
      </c>
      <c r="AN1226" s="57" t="s">
        <v>1731</v>
      </c>
      <c r="AO1226" s="58">
        <v>0</v>
      </c>
    </row>
    <row r="1227" spans="39:41">
      <c r="AM1227" s="56">
        <v>1222</v>
      </c>
      <c r="AN1227" s="57" t="s">
        <v>1732</v>
      </c>
      <c r="AO1227" s="58">
        <v>0</v>
      </c>
    </row>
    <row r="1228" spans="39:41">
      <c r="AM1228" s="56">
        <v>1223</v>
      </c>
      <c r="AN1228" s="57" t="s">
        <v>1733</v>
      </c>
      <c r="AO1228" s="58">
        <v>0</v>
      </c>
    </row>
    <row r="1229" spans="39:41">
      <c r="AM1229" s="56">
        <v>1224</v>
      </c>
      <c r="AN1229" s="57" t="s">
        <v>1734</v>
      </c>
      <c r="AO1229" s="58">
        <v>0</v>
      </c>
    </row>
    <row r="1230" spans="39:41">
      <c r="AM1230" s="56">
        <v>1225</v>
      </c>
      <c r="AN1230" s="57" t="s">
        <v>1735</v>
      </c>
      <c r="AO1230" s="58">
        <v>0</v>
      </c>
    </row>
    <row r="1231" spans="39:41">
      <c r="AM1231" s="56">
        <v>1226</v>
      </c>
      <c r="AN1231" s="57" t="s">
        <v>1736</v>
      </c>
      <c r="AO1231" s="58">
        <v>0</v>
      </c>
    </row>
    <row r="1232" spans="39:41">
      <c r="AM1232" s="56">
        <v>1227</v>
      </c>
      <c r="AN1232" s="57" t="s">
        <v>1737</v>
      </c>
      <c r="AO1232" s="58">
        <v>4.35E-4</v>
      </c>
    </row>
    <row r="1233" spans="39:41">
      <c r="AM1233" s="56">
        <v>1228</v>
      </c>
      <c r="AN1233" s="57" t="s">
        <v>1738</v>
      </c>
      <c r="AO1233" s="58">
        <v>4.3100000000000001E-4</v>
      </c>
    </row>
    <row r="1234" spans="39:41">
      <c r="AM1234" s="56">
        <v>1229</v>
      </c>
      <c r="AN1234" s="57" t="s">
        <v>1739</v>
      </c>
      <c r="AO1234" s="58">
        <v>4.2900000000000002E-4</v>
      </c>
    </row>
    <row r="1235" spans="39:41">
      <c r="AM1235" s="56">
        <v>1230</v>
      </c>
      <c r="AN1235" s="57" t="s">
        <v>1740</v>
      </c>
      <c r="AO1235" s="58">
        <v>4.95E-4</v>
      </c>
    </row>
    <row r="1236" spans="39:41">
      <c r="AM1236" s="56">
        <v>1231</v>
      </c>
      <c r="AN1236" s="57" t="s">
        <v>1741</v>
      </c>
      <c r="AO1236" s="58">
        <v>0</v>
      </c>
    </row>
    <row r="1237" spans="39:41">
      <c r="AM1237" s="56">
        <v>1232</v>
      </c>
      <c r="AN1237" s="57" t="s">
        <v>1742</v>
      </c>
      <c r="AO1237" s="58">
        <v>4.7199999999999998E-4</v>
      </c>
    </row>
    <row r="1238" spans="39:41">
      <c r="AM1238" s="56">
        <v>1233</v>
      </c>
      <c r="AN1238" s="57" t="s">
        <v>1743</v>
      </c>
      <c r="AO1238" s="58">
        <v>4.17E-4</v>
      </c>
    </row>
    <row r="1239" spans="39:41">
      <c r="AM1239" s="56">
        <v>1234</v>
      </c>
      <c r="AN1239" s="57" t="s">
        <v>1744</v>
      </c>
      <c r="AO1239" s="58">
        <v>4.35E-4</v>
      </c>
    </row>
    <row r="1240" spans="39:41">
      <c r="AM1240" s="56">
        <v>1235</v>
      </c>
      <c r="AN1240" s="57" t="s">
        <v>1745</v>
      </c>
      <c r="AO1240" s="58">
        <v>0</v>
      </c>
    </row>
    <row r="1241" spans="39:41">
      <c r="AM1241" s="56">
        <v>1241</v>
      </c>
      <c r="AN1241" s="57" t="s">
        <v>1746</v>
      </c>
      <c r="AO1241" s="58">
        <v>4.3800000000000002E-4</v>
      </c>
    </row>
    <row r="1242" spans="39:41">
      <c r="AM1242" s="56">
        <v>1242</v>
      </c>
      <c r="AN1242" s="57" t="s">
        <v>1747</v>
      </c>
      <c r="AO1242" s="58">
        <v>4.3800000000000002E-4</v>
      </c>
    </row>
    <row r="1243" spans="39:41">
      <c r="AM1243" s="56">
        <v>1243</v>
      </c>
      <c r="AN1243" s="57" t="s">
        <v>1748</v>
      </c>
      <c r="AO1243" s="58">
        <v>4.3800000000000002E-4</v>
      </c>
    </row>
    <row r="1244" spans="39:41">
      <c r="AM1244" s="56">
        <v>1244</v>
      </c>
      <c r="AN1244" s="57" t="s">
        <v>1749</v>
      </c>
      <c r="AO1244" s="58">
        <v>4.3800000000000002E-4</v>
      </c>
    </row>
    <row r="1245" spans="39:41">
      <c r="AM1245" s="56">
        <v>1245</v>
      </c>
      <c r="AN1245" s="57" t="s">
        <v>1750</v>
      </c>
      <c r="AO1245" s="58">
        <v>4.3800000000000002E-4</v>
      </c>
    </row>
    <row r="1246" spans="39:41">
      <c r="AM1246" s="56">
        <v>1246</v>
      </c>
      <c r="AN1246" s="57" t="s">
        <v>1751</v>
      </c>
      <c r="AO1246" s="58">
        <v>4.3800000000000002E-4</v>
      </c>
    </row>
    <row r="1247" spans="39:41">
      <c r="AM1247" s="56">
        <v>1247</v>
      </c>
      <c r="AN1247" s="57" t="s">
        <v>1752</v>
      </c>
      <c r="AO1247" s="58">
        <v>4.3800000000000002E-4</v>
      </c>
    </row>
    <row r="1248" spans="39:41">
      <c r="AM1248" s="56">
        <v>1248</v>
      </c>
      <c r="AN1248" s="57" t="s">
        <v>1753</v>
      </c>
      <c r="AO1248" s="58">
        <v>4.3800000000000002E-4</v>
      </c>
    </row>
    <row r="1249" spans="39:41">
      <c r="AM1249" s="56">
        <v>1249</v>
      </c>
      <c r="AN1249" s="57" t="s">
        <v>1754</v>
      </c>
      <c r="AO1249" s="58">
        <v>4.3800000000000002E-4</v>
      </c>
    </row>
    <row r="1250" spans="39:41">
      <c r="AM1250" s="56">
        <v>1250</v>
      </c>
      <c r="AN1250" s="57" t="s">
        <v>1755</v>
      </c>
      <c r="AO1250" s="58">
        <v>6.7199999999999996E-4</v>
      </c>
    </row>
    <row r="1251" spans="39:41">
      <c r="AM1251" s="56">
        <v>9999</v>
      </c>
      <c r="AN1251" s="78" t="s">
        <v>1778</v>
      </c>
      <c r="AO1251" s="58">
        <v>4.2900000000000002E-4</v>
      </c>
    </row>
  </sheetData>
  <sheetProtection algorithmName="SHA-512" hashValue="n4gUqC17N3AYgmwCfjrGI50s1gLzpbzP6ELx/UIYLyNclrOzVzTioL2fvOxbZFbLUFkgCsOKH2aGPWIftwoe9A==" saltValue="LkwB10mFbHZwuRFl+ivOLA==" spinCount="100000" sheet="1" formatCells="0" formatColumns="0" formatRows="0" insertHyperlinks="0"/>
  <mergeCells count="180">
    <mergeCell ref="H57:P57"/>
    <mergeCell ref="Q57:AD57"/>
    <mergeCell ref="D59:AJ60"/>
    <mergeCell ref="D58:AJ58"/>
    <mergeCell ref="Q56:AD56"/>
    <mergeCell ref="AD46:AH47"/>
    <mergeCell ref="AI46:AJ47"/>
    <mergeCell ref="AA15:AC36"/>
    <mergeCell ref="AD33:AH34"/>
    <mergeCell ref="AD35:AH36"/>
    <mergeCell ref="AI33:AJ34"/>
    <mergeCell ref="AI35:AJ36"/>
    <mergeCell ref="H28:R28"/>
    <mergeCell ref="S28:V28"/>
    <mergeCell ref="H30:R30"/>
    <mergeCell ref="S30:V30"/>
    <mergeCell ref="H32:R32"/>
    <mergeCell ref="S32:V32"/>
    <mergeCell ref="AD21:AH22"/>
    <mergeCell ref="AD23:AH24"/>
    <mergeCell ref="M23:O24"/>
    <mergeCell ref="P23:R24"/>
    <mergeCell ref="S23:V24"/>
    <mergeCell ref="AD25:AH26"/>
    <mergeCell ref="AI25:AJ26"/>
    <mergeCell ref="H17:L18"/>
    <mergeCell ref="AI44:AJ45"/>
    <mergeCell ref="D40:G41"/>
    <mergeCell ref="D51:AJ53"/>
    <mergeCell ref="D49:AJ49"/>
    <mergeCell ref="D50:AJ50"/>
    <mergeCell ref="H44:L45"/>
    <mergeCell ref="M44:O45"/>
    <mergeCell ref="P44:R45"/>
    <mergeCell ref="S44:V45"/>
    <mergeCell ref="D44:G45"/>
    <mergeCell ref="H40:L41"/>
    <mergeCell ref="M40:O41"/>
    <mergeCell ref="H37:L39"/>
    <mergeCell ref="M37:O39"/>
    <mergeCell ref="D27:E32"/>
    <mergeCell ref="AD42:AH43"/>
    <mergeCell ref="AI42:AJ43"/>
    <mergeCell ref="B46:AC47"/>
    <mergeCell ref="H42:L43"/>
    <mergeCell ref="P42:R43"/>
    <mergeCell ref="S42:V43"/>
    <mergeCell ref="AD29:AH30"/>
    <mergeCell ref="AI27:AJ28"/>
    <mergeCell ref="AD31:AH32"/>
    <mergeCell ref="AI31:AJ32"/>
    <mergeCell ref="AD27:AH28"/>
    <mergeCell ref="AI29:AJ30"/>
    <mergeCell ref="H56:P56"/>
    <mergeCell ref="AA37:AC45"/>
    <mergeCell ref="B37:C45"/>
    <mergeCell ref="D37:G39"/>
    <mergeCell ref="D42:G43"/>
    <mergeCell ref="M42:O43"/>
    <mergeCell ref="H54:P54"/>
    <mergeCell ref="Q54:AD54"/>
    <mergeCell ref="H55:P55"/>
    <mergeCell ref="Q55:AD55"/>
    <mergeCell ref="AD44:AH45"/>
    <mergeCell ref="D35:G35"/>
    <mergeCell ref="H35:L35"/>
    <mergeCell ref="M35:O35"/>
    <mergeCell ref="P35:R35"/>
    <mergeCell ref="S35:V35"/>
    <mergeCell ref="F30:G30"/>
    <mergeCell ref="F31:G31"/>
    <mergeCell ref="S31:V31"/>
    <mergeCell ref="AD12:AJ13"/>
    <mergeCell ref="H14:O14"/>
    <mergeCell ref="P14:V14"/>
    <mergeCell ref="W14:AC14"/>
    <mergeCell ref="AD14:AJ14"/>
    <mergeCell ref="P12:V13"/>
    <mergeCell ref="W12:AC13"/>
    <mergeCell ref="AI23:AJ24"/>
    <mergeCell ref="S17:V18"/>
    <mergeCell ref="AD17:AH18"/>
    <mergeCell ref="AI17:AJ18"/>
    <mergeCell ref="AI15:AJ16"/>
    <mergeCell ref="S19:V20"/>
    <mergeCell ref="AD19:AH20"/>
    <mergeCell ref="AI19:AJ20"/>
    <mergeCell ref="AD15:AH16"/>
    <mergeCell ref="AI21:AJ22"/>
    <mergeCell ref="S21:V22"/>
    <mergeCell ref="F32:G32"/>
    <mergeCell ref="D33:G34"/>
    <mergeCell ref="P27:R27"/>
    <mergeCell ref="S27:V27"/>
    <mergeCell ref="H29:L29"/>
    <mergeCell ref="P29:R29"/>
    <mergeCell ref="S29:V29"/>
    <mergeCell ref="H31:L31"/>
    <mergeCell ref="P31:R31"/>
    <mergeCell ref="P37:R39"/>
    <mergeCell ref="S37:V39"/>
    <mergeCell ref="W37:Z45"/>
    <mergeCell ref="AD37:AH39"/>
    <mergeCell ref="AI37:AJ39"/>
    <mergeCell ref="P40:R41"/>
    <mergeCell ref="S40:V41"/>
    <mergeCell ref="AD40:AH41"/>
    <mergeCell ref="AI40:AJ41"/>
    <mergeCell ref="S9:T9"/>
    <mergeCell ref="V9:W9"/>
    <mergeCell ref="V11:W11"/>
    <mergeCell ref="S11:T11"/>
    <mergeCell ref="M15:O16"/>
    <mergeCell ref="P15:R16"/>
    <mergeCell ref="S15:V16"/>
    <mergeCell ref="H12:O13"/>
    <mergeCell ref="H15:L16"/>
    <mergeCell ref="G11:H11"/>
    <mergeCell ref="B12:G14"/>
    <mergeCell ref="D15:G16"/>
    <mergeCell ref="B15:C36"/>
    <mergeCell ref="H33:L34"/>
    <mergeCell ref="M33:O34"/>
    <mergeCell ref="P33:R34"/>
    <mergeCell ref="S33:V34"/>
    <mergeCell ref="D36:G36"/>
    <mergeCell ref="H36:R36"/>
    <mergeCell ref="S36:V36"/>
    <mergeCell ref="F27:G27"/>
    <mergeCell ref="H27:L27"/>
    <mergeCell ref="F28:G28"/>
    <mergeCell ref="F29:G29"/>
    <mergeCell ref="S25:V26"/>
    <mergeCell ref="M17:O18"/>
    <mergeCell ref="P17:R18"/>
    <mergeCell ref="H25:L26"/>
    <mergeCell ref="H21:L22"/>
    <mergeCell ref="M25:O26"/>
    <mergeCell ref="M19:O20"/>
    <mergeCell ref="P19:R20"/>
    <mergeCell ref="H19:L20"/>
    <mergeCell ref="H23:L24"/>
    <mergeCell ref="J11:K11"/>
    <mergeCell ref="N11:O11"/>
    <mergeCell ref="P11:Q11"/>
    <mergeCell ref="B10:F10"/>
    <mergeCell ref="B11:C11"/>
    <mergeCell ref="D11:E11"/>
    <mergeCell ref="D19:G20"/>
    <mergeCell ref="D17:G18"/>
    <mergeCell ref="D25:G26"/>
    <mergeCell ref="M21:O22"/>
    <mergeCell ref="P21:R22"/>
    <mergeCell ref="D23:G24"/>
    <mergeCell ref="D21:G22"/>
    <mergeCell ref="P25:R26"/>
    <mergeCell ref="B64:AJ66"/>
    <mergeCell ref="AM1:AO2"/>
    <mergeCell ref="AM3:AM4"/>
    <mergeCell ref="AN3:AN4"/>
    <mergeCell ref="AO3:AO4"/>
    <mergeCell ref="W15:Z36"/>
    <mergeCell ref="K61:AJ61"/>
    <mergeCell ref="B62:E63"/>
    <mergeCell ref="F62:H63"/>
    <mergeCell ref="I62:J63"/>
    <mergeCell ref="K62:S62"/>
    <mergeCell ref="T62:V62"/>
    <mergeCell ref="K63:O63"/>
    <mergeCell ref="R63:S63"/>
    <mergeCell ref="W63:X63"/>
    <mergeCell ref="AB63:AC63"/>
    <mergeCell ref="AG63:AH63"/>
    <mergeCell ref="B8:F8"/>
    <mergeCell ref="B9:C9"/>
    <mergeCell ref="D9:E9"/>
    <mergeCell ref="G9:H9"/>
    <mergeCell ref="J9:K9"/>
    <mergeCell ref="N9:O9"/>
    <mergeCell ref="P9:Q9"/>
  </mergeCells>
  <phoneticPr fontId="34"/>
  <dataValidations count="1">
    <dataValidation type="list" allowBlank="1" showInputMessage="1" showErrorMessage="1" sqref="D36:G36" xr:uid="{E02779A7-D9D7-4980-A512-20E228C0C067}">
      <formula1>$AQ$2:$AQ$5</formula1>
    </dataValidation>
  </dataValidations>
  <printOptions horizontalCentered="1" verticalCentered="1"/>
  <pageMargins left="0.70866141732283472" right="0.70866141732283472" top="0.74803149606299213" bottom="0.74803149606299213" header="0.31496062992125984" footer="0.31496062992125984"/>
  <pageSetup paperSize="9" scale="95" orientation="portrait" blackAndWhite="1"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indexed="24"/>
  </sheetPr>
  <dimension ref="A5:CD142"/>
  <sheetViews>
    <sheetView showGridLines="0" view="pageBreakPreview" zoomScale="115" zoomScaleNormal="100" zoomScaleSheetLayoutView="115" workbookViewId="0">
      <pane xSplit="1" ySplit="4" topLeftCell="B5" activePane="bottomRight" state="frozen"/>
      <selection activeCell="AS26" sqref="AS26"/>
      <selection pane="topRight" activeCell="AS26" sqref="AS26"/>
      <selection pane="bottomLeft" activeCell="AS26" sqref="AS26"/>
      <selection pane="bottomRight" activeCell="B5" sqref="B5"/>
    </sheetView>
  </sheetViews>
  <sheetFormatPr defaultColWidth="2.5" defaultRowHeight="13.5"/>
  <cols>
    <col min="1" max="41" width="2.5" style="1" customWidth="1"/>
    <col min="42" max="16384" width="2.5" style="1"/>
  </cols>
  <sheetData>
    <row r="5" spans="2:36" ht="13.5" customHeight="1">
      <c r="B5" s="1" t="s">
        <v>219</v>
      </c>
    </row>
    <row r="6" spans="2:36" ht="13.5" customHeight="1">
      <c r="N6" s="435" t="s">
        <v>214</v>
      </c>
      <c r="O6" s="435"/>
      <c r="P6" s="435"/>
      <c r="Q6" s="435"/>
      <c r="R6" s="435"/>
      <c r="S6" s="435"/>
      <c r="T6" s="435"/>
      <c r="U6" s="435"/>
      <c r="V6" s="435"/>
      <c r="W6" s="435"/>
      <c r="X6" s="435"/>
    </row>
    <row r="7" spans="2:36" ht="13.5" customHeight="1"/>
    <row r="8" spans="2:36" ht="13.5" customHeight="1">
      <c r="B8" s="313" t="s">
        <v>223</v>
      </c>
      <c r="C8" s="313"/>
      <c r="D8" s="313"/>
      <c r="E8" s="313"/>
      <c r="F8" s="313"/>
      <c r="G8" s="11"/>
      <c r="H8" s="11"/>
      <c r="I8" s="11"/>
      <c r="J8" s="11"/>
      <c r="K8" s="11"/>
      <c r="L8" s="11"/>
      <c r="M8" s="11"/>
      <c r="N8" s="11"/>
      <c r="O8" s="12"/>
      <c r="P8" s="11"/>
      <c r="Q8" s="11"/>
      <c r="R8" s="11"/>
      <c r="S8" s="11"/>
      <c r="T8" s="11"/>
      <c r="U8" s="11"/>
      <c r="V8" s="11"/>
      <c r="W8" s="11"/>
      <c r="X8" s="11"/>
      <c r="Z8" s="11"/>
      <c r="AA8" s="11"/>
      <c r="AB8" s="11"/>
    </row>
    <row r="9" spans="2:36" s="11" customFormat="1" ht="13.5" customHeight="1">
      <c r="B9" s="306"/>
      <c r="C9" s="306"/>
      <c r="D9" s="572">
        <f>IF(計画提出書!N47="","",計画提出書!N47)</f>
        <v>2024</v>
      </c>
      <c r="E9" s="572"/>
      <c r="F9" s="12" t="s">
        <v>4</v>
      </c>
      <c r="G9" s="572">
        <f>IF(計画提出書!S47="","",計画提出書!S47)</f>
        <v>4</v>
      </c>
      <c r="H9" s="572"/>
      <c r="I9" s="12" t="s">
        <v>5</v>
      </c>
      <c r="J9" s="572">
        <f>IF(計画提出書!V47="","",計画提出書!V47)</f>
        <v>1</v>
      </c>
      <c r="K9" s="572"/>
      <c r="L9" s="12" t="s">
        <v>6</v>
      </c>
      <c r="M9" s="12" t="s">
        <v>39</v>
      </c>
      <c r="N9" s="306"/>
      <c r="O9" s="306"/>
      <c r="P9" s="572">
        <f>IF(計画提出書!AA47="","",計画提出書!AA47)</f>
        <v>2027</v>
      </c>
      <c r="Q9" s="572"/>
      <c r="R9" s="12" t="s">
        <v>4</v>
      </c>
      <c r="S9" s="572">
        <f>IF(計画提出書!AD47="","",計画提出書!AD47)</f>
        <v>3</v>
      </c>
      <c r="T9" s="572"/>
      <c r="U9" s="12" t="s">
        <v>5</v>
      </c>
      <c r="V9" s="572">
        <f>IF(計画提出書!AG47="","",計画提出書!AG47)</f>
        <v>31</v>
      </c>
      <c r="W9" s="572"/>
      <c r="X9" s="12" t="s">
        <v>6</v>
      </c>
    </row>
    <row r="10" spans="2:36" s="11" customFormat="1" ht="13.5" customHeight="1"/>
    <row r="11" spans="2:36" s="11" customFormat="1" ht="13.5" customHeight="1">
      <c r="B11" s="313" t="s">
        <v>467</v>
      </c>
      <c r="C11" s="313"/>
      <c r="D11" s="313"/>
      <c r="E11" s="313"/>
      <c r="F11" s="313"/>
      <c r="G11" s="313"/>
      <c r="H11" s="313"/>
      <c r="I11" s="313"/>
      <c r="J11" s="313"/>
      <c r="K11" s="313"/>
      <c r="L11" s="313"/>
      <c r="M11" s="313"/>
      <c r="N11" s="313"/>
      <c r="O11" s="313"/>
      <c r="P11" s="313"/>
      <c r="Q11" s="313"/>
      <c r="R11" s="313"/>
    </row>
    <row r="12" spans="2:36" ht="13.5" customHeight="1">
      <c r="B12" s="313"/>
      <c r="C12" s="313"/>
      <c r="D12" s="313"/>
      <c r="E12" s="313"/>
      <c r="F12" s="313"/>
      <c r="G12" s="313"/>
      <c r="H12" s="313"/>
      <c r="I12" s="313"/>
      <c r="J12" s="313"/>
      <c r="K12" s="313"/>
      <c r="L12" s="313"/>
      <c r="M12" s="313"/>
      <c r="N12" s="313"/>
      <c r="O12" s="313"/>
      <c r="P12" s="313"/>
      <c r="Q12" s="313"/>
      <c r="R12" s="313"/>
      <c r="S12" s="12"/>
      <c r="T12" s="12"/>
      <c r="U12" s="12"/>
      <c r="V12" s="11"/>
      <c r="W12" s="11"/>
      <c r="X12" s="11"/>
      <c r="Y12" s="11"/>
      <c r="Z12" s="11"/>
      <c r="AA12" s="11"/>
      <c r="AB12" s="11"/>
    </row>
    <row r="13" spans="2:36" ht="13.5" customHeight="1">
      <c r="B13" s="313" t="s">
        <v>224</v>
      </c>
      <c r="C13" s="313"/>
      <c r="D13" s="313"/>
      <c r="E13" s="313"/>
      <c r="F13" s="313"/>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36" ht="13.5" customHeight="1" thickBot="1">
      <c r="B14" s="462"/>
      <c r="C14" s="462"/>
      <c r="D14" s="627">
        <f>IF(計画提出書!N47="","",計画提出書!N47+2)</f>
        <v>2026</v>
      </c>
      <c r="E14" s="627"/>
      <c r="F14" s="22" t="s">
        <v>4</v>
      </c>
      <c r="G14" s="627">
        <f>IF(計画提出書!N47="","",4)</f>
        <v>4</v>
      </c>
      <c r="H14" s="627"/>
      <c r="I14" s="22" t="s">
        <v>5</v>
      </c>
      <c r="J14" s="627">
        <f>IF(計画提出書!N47="","",1)</f>
        <v>1</v>
      </c>
      <c r="K14" s="627"/>
      <c r="L14" s="22" t="s">
        <v>6</v>
      </c>
      <c r="M14" s="22" t="s">
        <v>39</v>
      </c>
      <c r="N14" s="462"/>
      <c r="O14" s="462"/>
      <c r="P14" s="627">
        <f>IF(計画提出書!N47="","",計画提出書!N47+3)</f>
        <v>2027</v>
      </c>
      <c r="Q14" s="627"/>
      <c r="R14" s="22" t="s">
        <v>4</v>
      </c>
      <c r="S14" s="627">
        <f>IF(計画提出書!N47="","",3)</f>
        <v>3</v>
      </c>
      <c r="T14" s="627"/>
      <c r="U14" s="22" t="s">
        <v>5</v>
      </c>
      <c r="V14" s="627">
        <f>IF(計画提出書!N47="","",31)</f>
        <v>31</v>
      </c>
      <c r="W14" s="627"/>
      <c r="X14" s="22" t="s">
        <v>6</v>
      </c>
      <c r="Y14" s="13"/>
      <c r="Z14" s="13"/>
      <c r="AA14" s="13"/>
      <c r="AB14" s="13"/>
      <c r="AC14" s="11"/>
      <c r="AD14" s="11"/>
      <c r="AE14" s="11"/>
      <c r="AF14" s="11"/>
      <c r="AG14" s="11"/>
      <c r="AH14" s="11"/>
      <c r="AI14" s="11"/>
    </row>
    <row r="15" spans="2:36" ht="13.5" customHeight="1">
      <c r="B15" s="722" t="s">
        <v>236</v>
      </c>
      <c r="C15" s="723"/>
      <c r="D15" s="723"/>
      <c r="E15" s="723"/>
      <c r="F15" s="723"/>
      <c r="G15" s="724"/>
      <c r="H15" s="775" t="str">
        <f>IF(D14="","",D14&amp;"年度の使用量")</f>
        <v>2026年度の使用量</v>
      </c>
      <c r="I15" s="776"/>
      <c r="J15" s="932"/>
      <c r="K15" s="932"/>
      <c r="L15" s="932"/>
      <c r="M15" s="932"/>
      <c r="N15" s="933"/>
      <c r="O15" s="954" t="s">
        <v>67</v>
      </c>
      <c r="P15" s="954"/>
      <c r="Q15" s="954"/>
      <c r="R15" s="954"/>
      <c r="S15" s="954"/>
      <c r="T15" s="954"/>
      <c r="U15" s="954"/>
      <c r="V15" s="954"/>
      <c r="W15" s="954"/>
      <c r="X15" s="954"/>
      <c r="Y15" s="954"/>
      <c r="Z15" s="955"/>
      <c r="AA15" s="955"/>
      <c r="AB15" s="955"/>
      <c r="AC15" s="716" t="s">
        <v>234</v>
      </c>
      <c r="AD15" s="940"/>
      <c r="AE15" s="940"/>
      <c r="AF15" s="940"/>
      <c r="AG15" s="940"/>
      <c r="AH15" s="940"/>
      <c r="AI15" s="940"/>
      <c r="AJ15" s="941"/>
    </row>
    <row r="16" spans="2:36" ht="13.5" customHeight="1">
      <c r="B16" s="725"/>
      <c r="C16" s="726"/>
      <c r="D16" s="726"/>
      <c r="E16" s="726"/>
      <c r="F16" s="726"/>
      <c r="G16" s="727"/>
      <c r="H16" s="934"/>
      <c r="I16" s="935"/>
      <c r="J16" s="935"/>
      <c r="K16" s="935"/>
      <c r="L16" s="935"/>
      <c r="M16" s="935"/>
      <c r="N16" s="936"/>
      <c r="O16" s="917" t="s">
        <v>69</v>
      </c>
      <c r="P16" s="917"/>
      <c r="Q16" s="917"/>
      <c r="R16" s="917"/>
      <c r="S16" s="918"/>
      <c r="T16" s="918"/>
      <c r="U16" s="917" t="s">
        <v>68</v>
      </c>
      <c r="V16" s="917"/>
      <c r="W16" s="917"/>
      <c r="X16" s="917"/>
      <c r="Y16" s="917"/>
      <c r="Z16" s="917"/>
      <c r="AA16" s="917"/>
      <c r="AB16" s="917"/>
      <c r="AC16" s="942"/>
      <c r="AD16" s="943"/>
      <c r="AE16" s="943"/>
      <c r="AF16" s="943"/>
      <c r="AG16" s="943"/>
      <c r="AH16" s="943"/>
      <c r="AI16" s="943"/>
      <c r="AJ16" s="944"/>
    </row>
    <row r="17" spans="2:36" ht="13.5" customHeight="1" thickBot="1">
      <c r="B17" s="728"/>
      <c r="C17" s="729"/>
      <c r="D17" s="729"/>
      <c r="E17" s="729"/>
      <c r="F17" s="729"/>
      <c r="G17" s="730"/>
      <c r="H17" s="937" t="s">
        <v>406</v>
      </c>
      <c r="I17" s="938"/>
      <c r="J17" s="938"/>
      <c r="K17" s="938"/>
      <c r="L17" s="938"/>
      <c r="M17" s="938"/>
      <c r="N17" s="939"/>
      <c r="O17" s="770" t="s">
        <v>407</v>
      </c>
      <c r="P17" s="771"/>
      <c r="Q17" s="771"/>
      <c r="R17" s="771"/>
      <c r="S17" s="771"/>
      <c r="T17" s="771"/>
      <c r="U17" s="770" t="s">
        <v>408</v>
      </c>
      <c r="V17" s="771"/>
      <c r="W17" s="771"/>
      <c r="X17" s="771"/>
      <c r="Y17" s="771"/>
      <c r="Z17" s="771"/>
      <c r="AA17" s="771"/>
      <c r="AB17" s="958"/>
      <c r="AC17" s="858" t="s">
        <v>409</v>
      </c>
      <c r="AD17" s="945"/>
      <c r="AE17" s="945"/>
      <c r="AF17" s="945"/>
      <c r="AG17" s="945"/>
      <c r="AH17" s="945"/>
      <c r="AI17" s="945"/>
      <c r="AJ17" s="946"/>
    </row>
    <row r="18" spans="2:36" ht="13.5" customHeight="1">
      <c r="B18" s="451" t="s">
        <v>1767</v>
      </c>
      <c r="C18" s="452"/>
      <c r="D18" s="563" t="s">
        <v>57</v>
      </c>
      <c r="E18" s="564"/>
      <c r="F18" s="564"/>
      <c r="G18" s="927"/>
      <c r="H18" s="704" t="str">
        <f>IF('（別紙１）原油換算シート【3年目報告用】'!H15="","",'（別紙１）原油換算シート【3年目報告用】'!H15)</f>
        <v/>
      </c>
      <c r="I18" s="705"/>
      <c r="J18" s="705"/>
      <c r="K18" s="973"/>
      <c r="L18" s="894" t="s">
        <v>228</v>
      </c>
      <c r="M18" s="895"/>
      <c r="N18" s="895"/>
      <c r="O18" s="956">
        <f>'（別紙２）二酸化炭素排出量計算シート【計画用】'!O18</f>
        <v>36.5</v>
      </c>
      <c r="P18" s="957"/>
      <c r="Q18" s="957"/>
      <c r="R18" s="922" t="s">
        <v>230</v>
      </c>
      <c r="S18" s="881"/>
      <c r="T18" s="923"/>
      <c r="U18" s="951">
        <f>'（別紙２）二酸化炭素排出量計算シート【計画用】'!U18</f>
        <v>1.8700000000000001E-2</v>
      </c>
      <c r="V18" s="952"/>
      <c r="W18" s="952"/>
      <c r="X18" s="953"/>
      <c r="Y18" s="974" t="s">
        <v>468</v>
      </c>
      <c r="Z18" s="975"/>
      <c r="AA18" s="975"/>
      <c r="AB18" s="976"/>
      <c r="AC18" s="875" t="str">
        <f>IF(H18="","",H18*O18*U18*44/12)</f>
        <v/>
      </c>
      <c r="AD18" s="876"/>
      <c r="AE18" s="876"/>
      <c r="AF18" s="876"/>
      <c r="AG18" s="947"/>
      <c r="AH18" s="889" t="s">
        <v>463</v>
      </c>
      <c r="AI18" s="890"/>
      <c r="AJ18" s="903"/>
    </row>
    <row r="19" spans="2:36" ht="13.5" customHeight="1">
      <c r="B19" s="453"/>
      <c r="C19" s="454"/>
      <c r="D19" s="565"/>
      <c r="E19" s="566"/>
      <c r="F19" s="566"/>
      <c r="G19" s="928"/>
      <c r="H19" s="654"/>
      <c r="I19" s="655"/>
      <c r="J19" s="655"/>
      <c r="K19" s="656"/>
      <c r="L19" s="897"/>
      <c r="M19" s="898"/>
      <c r="N19" s="898"/>
      <c r="O19" s="909"/>
      <c r="P19" s="910"/>
      <c r="Q19" s="910"/>
      <c r="R19" s="861"/>
      <c r="S19" s="673"/>
      <c r="T19" s="862"/>
      <c r="U19" s="863" t="s">
        <v>412</v>
      </c>
      <c r="V19" s="864"/>
      <c r="W19" s="864"/>
      <c r="X19" s="865"/>
      <c r="Y19" s="672"/>
      <c r="Z19" s="673"/>
      <c r="AA19" s="673"/>
      <c r="AB19" s="674"/>
      <c r="AC19" s="948"/>
      <c r="AD19" s="949"/>
      <c r="AE19" s="949"/>
      <c r="AF19" s="949"/>
      <c r="AG19" s="950"/>
      <c r="AH19" s="872"/>
      <c r="AI19" s="873"/>
      <c r="AJ19" s="874"/>
    </row>
    <row r="20" spans="2:36" ht="13.5" customHeight="1">
      <c r="B20" s="453"/>
      <c r="C20" s="454"/>
      <c r="D20" s="576" t="s">
        <v>58</v>
      </c>
      <c r="E20" s="577"/>
      <c r="F20" s="577"/>
      <c r="G20" s="970"/>
      <c r="H20" s="654" t="str">
        <f>IF('（別紙１）原油換算シート【3年目報告用】'!H17="","",'（別紙１）原油換算シート【3年目報告用】'!H17)</f>
        <v/>
      </c>
      <c r="I20" s="655"/>
      <c r="J20" s="655"/>
      <c r="K20" s="656"/>
      <c r="L20" s="657" t="s">
        <v>228</v>
      </c>
      <c r="M20" s="658"/>
      <c r="N20" s="658"/>
      <c r="O20" s="956">
        <f>'（別紙２）二酸化炭素排出量計算シート【計画用】'!O20</f>
        <v>38.9</v>
      </c>
      <c r="P20" s="957"/>
      <c r="Q20" s="957"/>
      <c r="R20" s="861" t="s">
        <v>230</v>
      </c>
      <c r="S20" s="673"/>
      <c r="T20" s="862"/>
      <c r="U20" s="924">
        <f>'（別紙２）二酸化炭素排出量計算シート【計画用】'!U20</f>
        <v>1.9300000000000001E-2</v>
      </c>
      <c r="V20" s="925"/>
      <c r="W20" s="925"/>
      <c r="X20" s="926"/>
      <c r="Y20" s="672" t="s">
        <v>468</v>
      </c>
      <c r="Z20" s="673"/>
      <c r="AA20" s="673"/>
      <c r="AB20" s="674"/>
      <c r="AC20" s="687" t="str">
        <f>IF(H20="","",H20*O20*U20*44/12)</f>
        <v/>
      </c>
      <c r="AD20" s="688"/>
      <c r="AE20" s="688"/>
      <c r="AF20" s="688"/>
      <c r="AG20" s="860"/>
      <c r="AH20" s="782" t="s">
        <v>463</v>
      </c>
      <c r="AI20" s="783"/>
      <c r="AJ20" s="784"/>
    </row>
    <row r="21" spans="2:36" ht="13.5" customHeight="1">
      <c r="B21" s="453"/>
      <c r="C21" s="454"/>
      <c r="D21" s="576"/>
      <c r="E21" s="577"/>
      <c r="F21" s="577"/>
      <c r="G21" s="970"/>
      <c r="H21" s="654"/>
      <c r="I21" s="655"/>
      <c r="J21" s="655"/>
      <c r="K21" s="656"/>
      <c r="L21" s="657"/>
      <c r="M21" s="658"/>
      <c r="N21" s="658"/>
      <c r="O21" s="909"/>
      <c r="P21" s="910"/>
      <c r="Q21" s="910"/>
      <c r="R21" s="861"/>
      <c r="S21" s="673"/>
      <c r="T21" s="862"/>
      <c r="U21" s="863" t="s">
        <v>412</v>
      </c>
      <c r="V21" s="864"/>
      <c r="W21" s="864"/>
      <c r="X21" s="865"/>
      <c r="Y21" s="672"/>
      <c r="Z21" s="673"/>
      <c r="AA21" s="673"/>
      <c r="AB21" s="674"/>
      <c r="AC21" s="687"/>
      <c r="AD21" s="688"/>
      <c r="AE21" s="688"/>
      <c r="AF21" s="688"/>
      <c r="AG21" s="860"/>
      <c r="AH21" s="872"/>
      <c r="AI21" s="873"/>
      <c r="AJ21" s="874"/>
    </row>
    <row r="22" spans="2:36" ht="13.5" customHeight="1">
      <c r="B22" s="453"/>
      <c r="C22" s="454"/>
      <c r="D22" s="576" t="s">
        <v>59</v>
      </c>
      <c r="E22" s="577"/>
      <c r="F22" s="577"/>
      <c r="G22" s="970"/>
      <c r="H22" s="654" t="str">
        <f>IF('（別紙１）原油換算シート【3年目報告用】'!H19="","",'（別紙１）原油換算シート【3年目報告用】'!H19)</f>
        <v/>
      </c>
      <c r="I22" s="655"/>
      <c r="J22" s="655"/>
      <c r="K22" s="656"/>
      <c r="L22" s="657" t="s">
        <v>228</v>
      </c>
      <c r="M22" s="658"/>
      <c r="N22" s="658"/>
      <c r="O22" s="956">
        <f>'（別紙２）二酸化炭素排出量計算シート【計画用】'!O22</f>
        <v>41.8</v>
      </c>
      <c r="P22" s="957"/>
      <c r="Q22" s="957"/>
      <c r="R22" s="861" t="s">
        <v>230</v>
      </c>
      <c r="S22" s="673"/>
      <c r="T22" s="862"/>
      <c r="U22" s="924">
        <f>'（別紙２）二酸化炭素排出量計算シート【計画用】'!U22</f>
        <v>2.0199999999999999E-2</v>
      </c>
      <c r="V22" s="925"/>
      <c r="W22" s="925"/>
      <c r="X22" s="926"/>
      <c r="Y22" s="672" t="s">
        <v>468</v>
      </c>
      <c r="Z22" s="673"/>
      <c r="AA22" s="673"/>
      <c r="AB22" s="674"/>
      <c r="AC22" s="687" t="str">
        <f>IF(H22="","",H22*O22*U22*44/12)</f>
        <v/>
      </c>
      <c r="AD22" s="688"/>
      <c r="AE22" s="688"/>
      <c r="AF22" s="688"/>
      <c r="AG22" s="860"/>
      <c r="AH22" s="782" t="s">
        <v>472</v>
      </c>
      <c r="AI22" s="783"/>
      <c r="AJ22" s="784"/>
    </row>
    <row r="23" spans="2:36" ht="13.5" customHeight="1">
      <c r="B23" s="453"/>
      <c r="C23" s="454"/>
      <c r="D23" s="576"/>
      <c r="E23" s="577"/>
      <c r="F23" s="577"/>
      <c r="G23" s="970"/>
      <c r="H23" s="654"/>
      <c r="I23" s="655"/>
      <c r="J23" s="655"/>
      <c r="K23" s="656"/>
      <c r="L23" s="657"/>
      <c r="M23" s="658"/>
      <c r="N23" s="658"/>
      <c r="O23" s="909"/>
      <c r="P23" s="910"/>
      <c r="Q23" s="910"/>
      <c r="R23" s="861"/>
      <c r="S23" s="673"/>
      <c r="T23" s="862"/>
      <c r="U23" s="863" t="s">
        <v>412</v>
      </c>
      <c r="V23" s="864"/>
      <c r="W23" s="864"/>
      <c r="X23" s="865"/>
      <c r="Y23" s="672"/>
      <c r="Z23" s="673"/>
      <c r="AA23" s="673"/>
      <c r="AB23" s="674"/>
      <c r="AC23" s="687"/>
      <c r="AD23" s="688"/>
      <c r="AE23" s="688"/>
      <c r="AF23" s="688"/>
      <c r="AG23" s="860"/>
      <c r="AH23" s="872"/>
      <c r="AI23" s="873"/>
      <c r="AJ23" s="874"/>
    </row>
    <row r="24" spans="2:36" ht="13.5" customHeight="1">
      <c r="B24" s="453"/>
      <c r="C24" s="454"/>
      <c r="D24" s="576" t="s">
        <v>60</v>
      </c>
      <c r="E24" s="577"/>
      <c r="F24" s="577"/>
      <c r="G24" s="970"/>
      <c r="H24" s="654" t="str">
        <f>IF('（別紙１）原油換算シート【3年目報告用】'!H21="","",'（別紙１）原油換算シート【3年目報告用】'!H21)</f>
        <v/>
      </c>
      <c r="I24" s="655"/>
      <c r="J24" s="655"/>
      <c r="K24" s="656"/>
      <c r="L24" s="657" t="s">
        <v>228</v>
      </c>
      <c r="M24" s="658"/>
      <c r="N24" s="658"/>
      <c r="O24" s="956">
        <f>'（別紙２）二酸化炭素排出量計算シート【計画用】'!O24</f>
        <v>41.8</v>
      </c>
      <c r="P24" s="957"/>
      <c r="Q24" s="957"/>
      <c r="R24" s="861" t="s">
        <v>230</v>
      </c>
      <c r="S24" s="673"/>
      <c r="T24" s="862"/>
      <c r="U24" s="924">
        <f>'（別紙２）二酸化炭素排出量計算シート【計画用】'!U24</f>
        <v>2.0199999999999999E-2</v>
      </c>
      <c r="V24" s="925"/>
      <c r="W24" s="925"/>
      <c r="X24" s="926"/>
      <c r="Y24" s="877" t="s">
        <v>468</v>
      </c>
      <c r="Z24" s="878"/>
      <c r="AA24" s="878"/>
      <c r="AB24" s="906"/>
      <c r="AC24" s="687" t="str">
        <f>IF(H24="","",H24*O24*U24*44/12)</f>
        <v/>
      </c>
      <c r="AD24" s="688"/>
      <c r="AE24" s="688"/>
      <c r="AF24" s="688"/>
      <c r="AG24" s="860"/>
      <c r="AH24" s="782" t="s">
        <v>472</v>
      </c>
      <c r="AI24" s="783"/>
      <c r="AJ24" s="784"/>
    </row>
    <row r="25" spans="2:36" ht="13.5" customHeight="1">
      <c r="B25" s="453"/>
      <c r="C25" s="454"/>
      <c r="D25" s="576"/>
      <c r="E25" s="577"/>
      <c r="F25" s="577"/>
      <c r="G25" s="970"/>
      <c r="H25" s="654"/>
      <c r="I25" s="655"/>
      <c r="J25" s="655"/>
      <c r="K25" s="656"/>
      <c r="L25" s="657"/>
      <c r="M25" s="658"/>
      <c r="N25" s="658"/>
      <c r="O25" s="909"/>
      <c r="P25" s="910"/>
      <c r="Q25" s="910"/>
      <c r="R25" s="861"/>
      <c r="S25" s="673"/>
      <c r="T25" s="862"/>
      <c r="U25" s="863" t="s">
        <v>412</v>
      </c>
      <c r="V25" s="864"/>
      <c r="W25" s="864"/>
      <c r="X25" s="865"/>
      <c r="Y25" s="880"/>
      <c r="Z25" s="881"/>
      <c r="AA25" s="881"/>
      <c r="AB25" s="907"/>
      <c r="AC25" s="687"/>
      <c r="AD25" s="688"/>
      <c r="AE25" s="688"/>
      <c r="AF25" s="688"/>
      <c r="AG25" s="860"/>
      <c r="AH25" s="872"/>
      <c r="AI25" s="873"/>
      <c r="AJ25" s="874"/>
    </row>
    <row r="26" spans="2:36" ht="13.5" customHeight="1">
      <c r="B26" s="453"/>
      <c r="C26" s="454"/>
      <c r="D26" s="570" t="s">
        <v>380</v>
      </c>
      <c r="E26" s="571"/>
      <c r="F26" s="571"/>
      <c r="G26" s="908"/>
      <c r="H26" s="654" t="str">
        <f>IF('（別紙１）原油換算シート【3年目報告用】'!H23="","",'（別紙１）原油換算シート【3年目報告用】'!H23)</f>
        <v/>
      </c>
      <c r="I26" s="655"/>
      <c r="J26" s="655"/>
      <c r="K26" s="656"/>
      <c r="L26" s="657" t="s">
        <v>229</v>
      </c>
      <c r="M26" s="658"/>
      <c r="N26" s="658"/>
      <c r="O26" s="956">
        <f>'（別紙２）二酸化炭素排出量計算シート【計画用】'!O26</f>
        <v>50.1</v>
      </c>
      <c r="P26" s="957"/>
      <c r="Q26" s="957"/>
      <c r="R26" s="861" t="s">
        <v>231</v>
      </c>
      <c r="S26" s="673"/>
      <c r="T26" s="862"/>
      <c r="U26" s="924">
        <f>'（別紙２）二酸化炭素排出量計算シート【計画用】'!U26</f>
        <v>1.6299999999999999E-2</v>
      </c>
      <c r="V26" s="925"/>
      <c r="W26" s="925"/>
      <c r="X26" s="926"/>
      <c r="Y26" s="877" t="s">
        <v>468</v>
      </c>
      <c r="Z26" s="878"/>
      <c r="AA26" s="878"/>
      <c r="AB26" s="906"/>
      <c r="AC26" s="687" t="str">
        <f>IF(H26="","",H26*O26*U26*44/12)</f>
        <v/>
      </c>
      <c r="AD26" s="688"/>
      <c r="AE26" s="688"/>
      <c r="AF26" s="688"/>
      <c r="AG26" s="860"/>
      <c r="AH26" s="782" t="s">
        <v>472</v>
      </c>
      <c r="AI26" s="783"/>
      <c r="AJ26" s="784"/>
    </row>
    <row r="27" spans="2:36" ht="13.5" customHeight="1">
      <c r="B27" s="453"/>
      <c r="C27" s="454"/>
      <c r="D27" s="570"/>
      <c r="E27" s="571"/>
      <c r="F27" s="571"/>
      <c r="G27" s="908"/>
      <c r="H27" s="654"/>
      <c r="I27" s="655"/>
      <c r="J27" s="655"/>
      <c r="K27" s="656"/>
      <c r="L27" s="657"/>
      <c r="M27" s="658"/>
      <c r="N27" s="658"/>
      <c r="O27" s="909"/>
      <c r="P27" s="910"/>
      <c r="Q27" s="910"/>
      <c r="R27" s="861"/>
      <c r="S27" s="673"/>
      <c r="T27" s="862"/>
      <c r="U27" s="863" t="s">
        <v>412</v>
      </c>
      <c r="V27" s="864"/>
      <c r="W27" s="864"/>
      <c r="X27" s="865"/>
      <c r="Y27" s="880"/>
      <c r="Z27" s="881"/>
      <c r="AA27" s="881"/>
      <c r="AB27" s="907"/>
      <c r="AC27" s="687"/>
      <c r="AD27" s="688"/>
      <c r="AE27" s="688"/>
      <c r="AF27" s="688"/>
      <c r="AG27" s="860"/>
      <c r="AH27" s="872"/>
      <c r="AI27" s="873"/>
      <c r="AJ27" s="874"/>
    </row>
    <row r="28" spans="2:36" ht="13.5" customHeight="1">
      <c r="B28" s="453"/>
      <c r="C28" s="454"/>
      <c r="D28" s="568" t="s">
        <v>385</v>
      </c>
      <c r="E28" s="569"/>
      <c r="F28" s="569"/>
      <c r="G28" s="929"/>
      <c r="H28" s="654" t="str">
        <f>IF('（別紙１）原油換算シート【3年目報告用】'!H25="","",'（別紙１）原油換算シート【3年目報告用】'!H25)</f>
        <v/>
      </c>
      <c r="I28" s="655"/>
      <c r="J28" s="655"/>
      <c r="K28" s="656"/>
      <c r="L28" s="657" t="s">
        <v>344</v>
      </c>
      <c r="M28" s="658"/>
      <c r="N28" s="658"/>
      <c r="O28" s="866" t="s">
        <v>1780</v>
      </c>
      <c r="P28" s="867"/>
      <c r="Q28" s="867"/>
      <c r="R28" s="867"/>
      <c r="S28" s="867"/>
      <c r="T28" s="868"/>
      <c r="U28" s="904">
        <f>'（別紙２）二酸化炭素排出量計算シート【計画用】'!U28</f>
        <v>2.29</v>
      </c>
      <c r="V28" s="904"/>
      <c r="W28" s="904"/>
      <c r="X28" s="905"/>
      <c r="Y28" s="672" t="s">
        <v>1781</v>
      </c>
      <c r="Z28" s="673"/>
      <c r="AA28" s="673"/>
      <c r="AB28" s="674"/>
      <c r="AC28" s="687" t="str">
        <f>IF(H28="","",H28*U28)</f>
        <v/>
      </c>
      <c r="AD28" s="688"/>
      <c r="AE28" s="688"/>
      <c r="AF28" s="688"/>
      <c r="AG28" s="860"/>
      <c r="AH28" s="782" t="s">
        <v>472</v>
      </c>
      <c r="AI28" s="783"/>
      <c r="AJ28" s="784"/>
    </row>
    <row r="29" spans="2:36" ht="13.5" customHeight="1">
      <c r="B29" s="453"/>
      <c r="C29" s="454"/>
      <c r="D29" s="568"/>
      <c r="E29" s="569"/>
      <c r="F29" s="569"/>
      <c r="G29" s="929"/>
      <c r="H29" s="654"/>
      <c r="I29" s="655"/>
      <c r="J29" s="655"/>
      <c r="K29" s="656"/>
      <c r="L29" s="657"/>
      <c r="M29" s="658"/>
      <c r="N29" s="658"/>
      <c r="O29" s="869"/>
      <c r="P29" s="870"/>
      <c r="Q29" s="870"/>
      <c r="R29" s="870"/>
      <c r="S29" s="870"/>
      <c r="T29" s="871"/>
      <c r="U29" s="904"/>
      <c r="V29" s="904"/>
      <c r="W29" s="904"/>
      <c r="X29" s="905"/>
      <c r="Y29" s="672"/>
      <c r="Z29" s="673"/>
      <c r="AA29" s="673"/>
      <c r="AB29" s="674"/>
      <c r="AC29" s="687"/>
      <c r="AD29" s="688"/>
      <c r="AE29" s="688"/>
      <c r="AF29" s="688"/>
      <c r="AG29" s="860"/>
      <c r="AH29" s="872"/>
      <c r="AI29" s="873"/>
      <c r="AJ29" s="874"/>
    </row>
    <row r="30" spans="2:36" ht="13.5" customHeight="1">
      <c r="B30" s="453"/>
      <c r="C30" s="454"/>
      <c r="D30" s="962" t="s">
        <v>503</v>
      </c>
      <c r="E30" s="963"/>
      <c r="F30" s="968" t="s">
        <v>504</v>
      </c>
      <c r="G30" s="969"/>
      <c r="H30" s="654" t="str">
        <f>IF('（別紙１）原油換算シート【3年目報告用】'!H27="","",'（別紙１）原油換算シート【3年目報告用】'!H27)</f>
        <v/>
      </c>
      <c r="I30" s="655"/>
      <c r="J30" s="655"/>
      <c r="K30" s="656"/>
      <c r="L30" s="657" t="s">
        <v>363</v>
      </c>
      <c r="M30" s="658"/>
      <c r="N30" s="658"/>
      <c r="O30" s="866" t="s">
        <v>1780</v>
      </c>
      <c r="P30" s="867"/>
      <c r="Q30" s="867"/>
      <c r="R30" s="867"/>
      <c r="S30" s="867"/>
      <c r="T30" s="868"/>
      <c r="U30" s="904">
        <f>IF('（別紙１）原油換算シート【3年目報告用】'!S28="","",'（別紙１）原油換算シート【3年目報告用】'!S28)</f>
        <v>0.54100000000000004</v>
      </c>
      <c r="V30" s="904"/>
      <c r="W30" s="904"/>
      <c r="X30" s="905"/>
      <c r="Y30" s="877" t="s">
        <v>469</v>
      </c>
      <c r="Z30" s="878"/>
      <c r="AA30" s="878"/>
      <c r="AB30" s="879"/>
      <c r="AC30" s="687" t="str">
        <f>IF(H30="","",H30*U30)</f>
        <v/>
      </c>
      <c r="AD30" s="688"/>
      <c r="AE30" s="688"/>
      <c r="AF30" s="688"/>
      <c r="AG30" s="860"/>
      <c r="AH30" s="782" t="s">
        <v>453</v>
      </c>
      <c r="AI30" s="783"/>
      <c r="AJ30" s="784"/>
    </row>
    <row r="31" spans="2:36" ht="13.5" customHeight="1">
      <c r="B31" s="453"/>
      <c r="C31" s="454"/>
      <c r="D31" s="964"/>
      <c r="E31" s="965"/>
      <c r="F31" s="930">
        <f>IF('（別紙１）原油換算シート【3年目報告用】'!F28="","",'（別紙１）原油換算シート【3年目報告用】'!F28)</f>
        <v>618</v>
      </c>
      <c r="G31" s="931"/>
      <c r="H31" s="654"/>
      <c r="I31" s="655"/>
      <c r="J31" s="655"/>
      <c r="K31" s="656"/>
      <c r="L31" s="657"/>
      <c r="M31" s="658"/>
      <c r="N31" s="658"/>
      <c r="O31" s="869"/>
      <c r="P31" s="870"/>
      <c r="Q31" s="870"/>
      <c r="R31" s="870"/>
      <c r="S31" s="870"/>
      <c r="T31" s="871"/>
      <c r="U31" s="904"/>
      <c r="V31" s="904"/>
      <c r="W31" s="904"/>
      <c r="X31" s="905"/>
      <c r="Y31" s="880"/>
      <c r="Z31" s="881"/>
      <c r="AA31" s="881"/>
      <c r="AB31" s="882"/>
      <c r="AC31" s="687"/>
      <c r="AD31" s="688"/>
      <c r="AE31" s="688"/>
      <c r="AF31" s="688"/>
      <c r="AG31" s="860"/>
      <c r="AH31" s="872"/>
      <c r="AI31" s="873"/>
      <c r="AJ31" s="874"/>
    </row>
    <row r="32" spans="2:36" ht="13.5" customHeight="1">
      <c r="B32" s="453"/>
      <c r="C32" s="454"/>
      <c r="D32" s="964"/>
      <c r="E32" s="965"/>
      <c r="F32" s="968" t="s">
        <v>504</v>
      </c>
      <c r="G32" s="969"/>
      <c r="H32" s="654" t="str">
        <f>IF('（別紙１）原油換算シート【3年目報告用】'!H29="","",'（別紙１）原油換算シート【3年目報告用】'!H29)</f>
        <v/>
      </c>
      <c r="I32" s="655"/>
      <c r="J32" s="655"/>
      <c r="K32" s="656"/>
      <c r="L32" s="657" t="s">
        <v>363</v>
      </c>
      <c r="M32" s="658"/>
      <c r="N32" s="658"/>
      <c r="O32" s="866" t="s">
        <v>1780</v>
      </c>
      <c r="P32" s="867"/>
      <c r="Q32" s="867"/>
      <c r="R32" s="867"/>
      <c r="S32" s="867"/>
      <c r="T32" s="868"/>
      <c r="U32" s="904">
        <f>IF('（別紙１）原油換算シート【3年目報告用】'!S30="","",'（別紙１）原油換算シート【3年目報告用】'!S30)</f>
        <v>0.47399999999999998</v>
      </c>
      <c r="V32" s="904"/>
      <c r="W32" s="904"/>
      <c r="X32" s="905"/>
      <c r="Y32" s="877" t="s">
        <v>469</v>
      </c>
      <c r="Z32" s="878"/>
      <c r="AA32" s="878"/>
      <c r="AB32" s="879"/>
      <c r="AC32" s="687" t="str">
        <f>IF(H32="","",H32*U32)</f>
        <v/>
      </c>
      <c r="AD32" s="688"/>
      <c r="AE32" s="688"/>
      <c r="AF32" s="688"/>
      <c r="AG32" s="860"/>
      <c r="AH32" s="782" t="s">
        <v>453</v>
      </c>
      <c r="AI32" s="783"/>
      <c r="AJ32" s="784"/>
    </row>
    <row r="33" spans="2:36" ht="13.5" customHeight="1">
      <c r="B33" s="453"/>
      <c r="C33" s="454"/>
      <c r="D33" s="964"/>
      <c r="E33" s="965"/>
      <c r="F33" s="930">
        <f>IF('（別紙１）原油換算シート【3年目報告用】'!F30="","",'（別紙１）原油換算シート【3年目報告用】'!F30)</f>
        <v>128</v>
      </c>
      <c r="G33" s="931"/>
      <c r="H33" s="654"/>
      <c r="I33" s="655"/>
      <c r="J33" s="655"/>
      <c r="K33" s="656"/>
      <c r="L33" s="657"/>
      <c r="M33" s="658"/>
      <c r="N33" s="658"/>
      <c r="O33" s="869"/>
      <c r="P33" s="870"/>
      <c r="Q33" s="870"/>
      <c r="R33" s="870"/>
      <c r="S33" s="870"/>
      <c r="T33" s="871"/>
      <c r="U33" s="904"/>
      <c r="V33" s="904"/>
      <c r="W33" s="904"/>
      <c r="X33" s="905"/>
      <c r="Y33" s="880"/>
      <c r="Z33" s="881"/>
      <c r="AA33" s="881"/>
      <c r="AB33" s="882"/>
      <c r="AC33" s="687"/>
      <c r="AD33" s="688"/>
      <c r="AE33" s="688"/>
      <c r="AF33" s="688"/>
      <c r="AG33" s="860"/>
      <c r="AH33" s="872"/>
      <c r="AI33" s="873"/>
      <c r="AJ33" s="874"/>
    </row>
    <row r="34" spans="2:36" ht="13.5" customHeight="1">
      <c r="B34" s="453"/>
      <c r="C34" s="454"/>
      <c r="D34" s="964"/>
      <c r="E34" s="965"/>
      <c r="F34" s="968" t="s">
        <v>504</v>
      </c>
      <c r="G34" s="969"/>
      <c r="H34" s="654" t="str">
        <f>IF('（別紙１）原油換算シート【3年目報告用】'!H31="","",'（別紙１）原油換算シート【3年目報告用】'!H31)</f>
        <v/>
      </c>
      <c r="I34" s="655"/>
      <c r="J34" s="655"/>
      <c r="K34" s="656"/>
      <c r="L34" s="657" t="s">
        <v>363</v>
      </c>
      <c r="M34" s="658"/>
      <c r="N34" s="658"/>
      <c r="O34" s="866" t="s">
        <v>1780</v>
      </c>
      <c r="P34" s="867"/>
      <c r="Q34" s="867"/>
      <c r="R34" s="867"/>
      <c r="S34" s="867"/>
      <c r="T34" s="868"/>
      <c r="U34" s="904">
        <f>IF('（別紙１）原油換算シート【3年目報告用】'!S32="","",'（別紙１）原油換算シート【3年目報告用】'!S32)</f>
        <v>0.438</v>
      </c>
      <c r="V34" s="904"/>
      <c r="W34" s="904"/>
      <c r="X34" s="905"/>
      <c r="Y34" s="877" t="s">
        <v>469</v>
      </c>
      <c r="Z34" s="878"/>
      <c r="AA34" s="878"/>
      <c r="AB34" s="879"/>
      <c r="AC34" s="687" t="str">
        <f>IF(H34="","",H34*U34)</f>
        <v/>
      </c>
      <c r="AD34" s="688"/>
      <c r="AE34" s="688"/>
      <c r="AF34" s="688"/>
      <c r="AG34" s="860"/>
      <c r="AH34" s="782" t="s">
        <v>453</v>
      </c>
      <c r="AI34" s="783"/>
      <c r="AJ34" s="784"/>
    </row>
    <row r="35" spans="2:36" ht="13.5" customHeight="1">
      <c r="B35" s="453"/>
      <c r="C35" s="454"/>
      <c r="D35" s="966"/>
      <c r="E35" s="967"/>
      <c r="F35" s="930">
        <f>IF('（別紙１）原油換算シート【3年目報告用】'!F32="","",'（別紙１）原油換算シート【3年目報告用】'!F32)</f>
        <v>1241</v>
      </c>
      <c r="G35" s="931"/>
      <c r="H35" s="654"/>
      <c r="I35" s="655"/>
      <c r="J35" s="655"/>
      <c r="K35" s="656"/>
      <c r="L35" s="657"/>
      <c r="M35" s="658"/>
      <c r="N35" s="658"/>
      <c r="O35" s="869"/>
      <c r="P35" s="870"/>
      <c r="Q35" s="870"/>
      <c r="R35" s="870"/>
      <c r="S35" s="870"/>
      <c r="T35" s="871"/>
      <c r="U35" s="904"/>
      <c r="V35" s="904"/>
      <c r="W35" s="904"/>
      <c r="X35" s="905"/>
      <c r="Y35" s="880"/>
      <c r="Z35" s="881"/>
      <c r="AA35" s="881"/>
      <c r="AB35" s="882"/>
      <c r="AC35" s="687"/>
      <c r="AD35" s="688"/>
      <c r="AE35" s="688"/>
      <c r="AF35" s="688"/>
      <c r="AG35" s="860"/>
      <c r="AH35" s="872"/>
      <c r="AI35" s="873"/>
      <c r="AJ35" s="874"/>
    </row>
    <row r="36" spans="2:36" s="49" customFormat="1" ht="13.5" customHeight="1">
      <c r="B36" s="453"/>
      <c r="C36" s="454"/>
      <c r="D36" s="606" t="s">
        <v>506</v>
      </c>
      <c r="E36" s="607"/>
      <c r="F36" s="607"/>
      <c r="G36" s="608"/>
      <c r="H36" s="654" t="str">
        <f>IF('（別紙１）原油換算シート【3年目報告用】'!H33="","",'（別紙１）原油換算シート【3年目報告用】'!H33)</f>
        <v/>
      </c>
      <c r="I36" s="655"/>
      <c r="J36" s="655"/>
      <c r="K36" s="656"/>
      <c r="L36" s="657" t="s">
        <v>363</v>
      </c>
      <c r="M36" s="658"/>
      <c r="N36" s="658"/>
      <c r="O36" s="866" t="s">
        <v>1780</v>
      </c>
      <c r="P36" s="867"/>
      <c r="Q36" s="867"/>
      <c r="R36" s="867"/>
      <c r="S36" s="867"/>
      <c r="T36" s="868"/>
      <c r="U36" s="904">
        <v>0</v>
      </c>
      <c r="V36" s="904"/>
      <c r="W36" s="904"/>
      <c r="X36" s="905"/>
      <c r="Y36" s="877" t="s">
        <v>469</v>
      </c>
      <c r="Z36" s="878"/>
      <c r="AA36" s="878"/>
      <c r="AB36" s="879"/>
      <c r="AC36" s="687" t="str">
        <f>IF(H36="","",H36*U36)</f>
        <v/>
      </c>
      <c r="AD36" s="688"/>
      <c r="AE36" s="688"/>
      <c r="AF36" s="688"/>
      <c r="AG36" s="860"/>
      <c r="AH36" s="782" t="s">
        <v>453</v>
      </c>
      <c r="AI36" s="783"/>
      <c r="AJ36" s="784"/>
    </row>
    <row r="37" spans="2:36" s="49" customFormat="1" ht="13.5" customHeight="1">
      <c r="B37" s="453"/>
      <c r="C37" s="454"/>
      <c r="D37" s="609"/>
      <c r="E37" s="610"/>
      <c r="F37" s="610"/>
      <c r="G37" s="611"/>
      <c r="H37" s="654"/>
      <c r="I37" s="655"/>
      <c r="J37" s="655"/>
      <c r="K37" s="656"/>
      <c r="L37" s="657"/>
      <c r="M37" s="658"/>
      <c r="N37" s="658"/>
      <c r="O37" s="869"/>
      <c r="P37" s="870"/>
      <c r="Q37" s="870"/>
      <c r="R37" s="870"/>
      <c r="S37" s="870"/>
      <c r="T37" s="871"/>
      <c r="U37" s="917"/>
      <c r="V37" s="917"/>
      <c r="W37" s="917"/>
      <c r="X37" s="918"/>
      <c r="Y37" s="880"/>
      <c r="Z37" s="881"/>
      <c r="AA37" s="881"/>
      <c r="AB37" s="882"/>
      <c r="AC37" s="687"/>
      <c r="AD37" s="688"/>
      <c r="AE37" s="688"/>
      <c r="AF37" s="688"/>
      <c r="AG37" s="860"/>
      <c r="AH37" s="872"/>
      <c r="AI37" s="873"/>
      <c r="AJ37" s="874"/>
    </row>
    <row r="38" spans="2:36" s="49" customFormat="1" ht="13.5" customHeight="1">
      <c r="B38" s="453"/>
      <c r="C38" s="454"/>
      <c r="D38" s="598" t="s">
        <v>403</v>
      </c>
      <c r="E38" s="599"/>
      <c r="F38" s="599"/>
      <c r="G38" s="600"/>
      <c r="H38" s="654" t="str">
        <f>IF('（別紙１）原油換算シート【3年目報告用】'!H35="","",'（別紙１）原油換算シート【3年目報告用】'!H35)</f>
        <v/>
      </c>
      <c r="I38" s="655"/>
      <c r="J38" s="655"/>
      <c r="K38" s="656"/>
      <c r="L38" s="657" t="s">
        <v>365</v>
      </c>
      <c r="M38" s="658"/>
      <c r="N38" s="658"/>
      <c r="O38" s="866" t="s">
        <v>1780</v>
      </c>
      <c r="P38" s="867"/>
      <c r="Q38" s="867"/>
      <c r="R38" s="867"/>
      <c r="S38" s="867"/>
      <c r="T38" s="868"/>
      <c r="U38" s="904">
        <f>IF('（別紙１）原油換算シート【3年目報告用】'!S36="","",'（別紙１）原油換算シート【3年目報告用】'!S36)</f>
        <v>5.3199999999999997E-2</v>
      </c>
      <c r="V38" s="904"/>
      <c r="W38" s="904"/>
      <c r="X38" s="905"/>
      <c r="Y38" s="877" t="s">
        <v>468</v>
      </c>
      <c r="Z38" s="878"/>
      <c r="AA38" s="878"/>
      <c r="AB38" s="906"/>
      <c r="AC38" s="687" t="str">
        <f>IF(H38="","",H38*U38)</f>
        <v/>
      </c>
      <c r="AD38" s="688"/>
      <c r="AE38" s="688"/>
      <c r="AF38" s="688"/>
      <c r="AG38" s="860"/>
      <c r="AH38" s="782" t="s">
        <v>453</v>
      </c>
      <c r="AI38" s="783"/>
      <c r="AJ38" s="784"/>
    </row>
    <row r="39" spans="2:36" s="49" customFormat="1" ht="13.5" customHeight="1">
      <c r="B39" s="453"/>
      <c r="C39" s="454"/>
      <c r="D39" s="919" t="str">
        <f>IF('（別紙１）原油換算シート【3年目報告用】'!D36="","",'（別紙１）原油換算シート【3年目報告用】'!D36)</f>
        <v>（代替値）</v>
      </c>
      <c r="E39" s="920"/>
      <c r="F39" s="920"/>
      <c r="G39" s="921"/>
      <c r="H39" s="654"/>
      <c r="I39" s="655"/>
      <c r="J39" s="655"/>
      <c r="K39" s="656"/>
      <c r="L39" s="657"/>
      <c r="M39" s="658"/>
      <c r="N39" s="658"/>
      <c r="O39" s="869"/>
      <c r="P39" s="870"/>
      <c r="Q39" s="870"/>
      <c r="R39" s="870"/>
      <c r="S39" s="870"/>
      <c r="T39" s="871"/>
      <c r="U39" s="904"/>
      <c r="V39" s="904"/>
      <c r="W39" s="904"/>
      <c r="X39" s="905"/>
      <c r="Y39" s="880"/>
      <c r="Z39" s="881"/>
      <c r="AA39" s="881"/>
      <c r="AB39" s="907"/>
      <c r="AC39" s="687"/>
      <c r="AD39" s="688"/>
      <c r="AE39" s="688"/>
      <c r="AF39" s="688"/>
      <c r="AG39" s="860"/>
      <c r="AH39" s="872"/>
      <c r="AI39" s="873"/>
      <c r="AJ39" s="874"/>
    </row>
    <row r="40" spans="2:36" ht="13.5" customHeight="1">
      <c r="B40" s="453"/>
      <c r="C40" s="454"/>
      <c r="D40" s="675" t="s">
        <v>65</v>
      </c>
      <c r="E40" s="676"/>
      <c r="F40" s="676"/>
      <c r="G40" s="676"/>
      <c r="H40" s="676"/>
      <c r="I40" s="676"/>
      <c r="J40" s="676"/>
      <c r="K40" s="676"/>
      <c r="L40" s="676"/>
      <c r="M40" s="676"/>
      <c r="N40" s="676"/>
      <c r="O40" s="676"/>
      <c r="P40" s="676"/>
      <c r="Q40" s="676"/>
      <c r="R40" s="676"/>
      <c r="S40" s="676"/>
      <c r="T40" s="676"/>
      <c r="U40" s="676"/>
      <c r="V40" s="676"/>
      <c r="W40" s="676"/>
      <c r="X40" s="676"/>
      <c r="Y40" s="676"/>
      <c r="Z40" s="676"/>
      <c r="AA40" s="676"/>
      <c r="AB40" s="676"/>
      <c r="AC40" s="883" t="str">
        <f>IF(SUM(AC18:AG39)=0,"",ROUND(SUM(AC18:AG39),-INT(LOG(ABS(SUM(AC18:AG39))))-1+3))</f>
        <v/>
      </c>
      <c r="AD40" s="884"/>
      <c r="AE40" s="884"/>
      <c r="AF40" s="884"/>
      <c r="AG40" s="885"/>
      <c r="AH40" s="751" t="s">
        <v>462</v>
      </c>
      <c r="AI40" s="752"/>
      <c r="AJ40" s="753"/>
    </row>
    <row r="41" spans="2:36" ht="13.5" customHeight="1" thickBot="1">
      <c r="B41" s="453"/>
      <c r="C41" s="454"/>
      <c r="D41" s="677"/>
      <c r="E41" s="678"/>
      <c r="F41" s="678"/>
      <c r="G41" s="678"/>
      <c r="H41" s="678"/>
      <c r="I41" s="678"/>
      <c r="J41" s="678"/>
      <c r="K41" s="678"/>
      <c r="L41" s="678"/>
      <c r="M41" s="678"/>
      <c r="N41" s="678"/>
      <c r="O41" s="678"/>
      <c r="P41" s="678"/>
      <c r="Q41" s="678"/>
      <c r="R41" s="678"/>
      <c r="S41" s="678"/>
      <c r="T41" s="678"/>
      <c r="U41" s="678"/>
      <c r="V41" s="678"/>
      <c r="W41" s="678"/>
      <c r="X41" s="678"/>
      <c r="Y41" s="678"/>
      <c r="Z41" s="678"/>
      <c r="AA41" s="678"/>
      <c r="AB41" s="678"/>
      <c r="AC41" s="886"/>
      <c r="AD41" s="887"/>
      <c r="AE41" s="887"/>
      <c r="AF41" s="887"/>
      <c r="AG41" s="888"/>
      <c r="AH41" s="754"/>
      <c r="AI41" s="755"/>
      <c r="AJ41" s="756"/>
    </row>
    <row r="42" spans="2:36" ht="13.5" customHeight="1">
      <c r="B42" s="531" t="s">
        <v>63</v>
      </c>
      <c r="C42" s="532"/>
      <c r="D42" s="545" t="s">
        <v>235</v>
      </c>
      <c r="E42" s="545"/>
      <c r="F42" s="545"/>
      <c r="G42" s="545"/>
      <c r="H42" s="704" t="str">
        <f>IF('（別紙１）原油換算シート【3年目報告用】'!H37="","",'（別紙１）原油換算シート【3年目報告用】'!H37)</f>
        <v/>
      </c>
      <c r="I42" s="705"/>
      <c r="J42" s="705"/>
      <c r="K42" s="705"/>
      <c r="L42" s="911" t="s">
        <v>228</v>
      </c>
      <c r="M42" s="912"/>
      <c r="N42" s="912"/>
      <c r="O42" s="986">
        <f>'（別紙２）二酸化炭素排出量計算シート【計画用】'!O42</f>
        <v>33.4</v>
      </c>
      <c r="P42" s="987"/>
      <c r="Q42" s="987"/>
      <c r="R42" s="889" t="s">
        <v>375</v>
      </c>
      <c r="S42" s="890"/>
      <c r="T42" s="891"/>
      <c r="U42" s="689">
        <f>'（別紙２）二酸化炭素排出量計算シート【計画用】'!U42</f>
        <v>1.83E-2</v>
      </c>
      <c r="V42" s="690"/>
      <c r="W42" s="690"/>
      <c r="X42" s="691"/>
      <c r="Y42" s="889" t="s">
        <v>471</v>
      </c>
      <c r="Z42" s="890"/>
      <c r="AA42" s="890"/>
      <c r="AB42" s="891"/>
      <c r="AC42" s="875" t="str">
        <f>IF(H42="","",H42*O42*U42*44/12)</f>
        <v/>
      </c>
      <c r="AD42" s="876"/>
      <c r="AE42" s="876"/>
      <c r="AF42" s="876"/>
      <c r="AG42" s="876"/>
      <c r="AH42" s="889" t="s">
        <v>473</v>
      </c>
      <c r="AI42" s="890"/>
      <c r="AJ42" s="903"/>
    </row>
    <row r="43" spans="2:36" ht="13.5" customHeight="1">
      <c r="B43" s="533"/>
      <c r="C43" s="534"/>
      <c r="D43" s="538"/>
      <c r="E43" s="538"/>
      <c r="F43" s="538"/>
      <c r="G43" s="538"/>
      <c r="H43" s="654"/>
      <c r="I43" s="655"/>
      <c r="J43" s="655"/>
      <c r="K43" s="655"/>
      <c r="L43" s="657"/>
      <c r="M43" s="658"/>
      <c r="N43" s="658"/>
      <c r="O43" s="988"/>
      <c r="P43" s="989"/>
      <c r="Q43" s="989"/>
      <c r="R43" s="805"/>
      <c r="S43" s="806"/>
      <c r="T43" s="892"/>
      <c r="U43" s="692"/>
      <c r="V43" s="693"/>
      <c r="W43" s="693"/>
      <c r="X43" s="694"/>
      <c r="Y43" s="805"/>
      <c r="Z43" s="806"/>
      <c r="AA43" s="806"/>
      <c r="AB43" s="892"/>
      <c r="AC43" s="687"/>
      <c r="AD43" s="688"/>
      <c r="AE43" s="688"/>
      <c r="AF43" s="688"/>
      <c r="AG43" s="688"/>
      <c r="AH43" s="805"/>
      <c r="AI43" s="806"/>
      <c r="AJ43" s="807"/>
    </row>
    <row r="44" spans="2:36">
      <c r="B44" s="533"/>
      <c r="C44" s="534"/>
      <c r="D44" s="538"/>
      <c r="E44" s="538"/>
      <c r="F44" s="538"/>
      <c r="G44" s="538"/>
      <c r="H44" s="654"/>
      <c r="I44" s="655"/>
      <c r="J44" s="655"/>
      <c r="K44" s="655"/>
      <c r="L44" s="657"/>
      <c r="M44" s="658"/>
      <c r="N44" s="658"/>
      <c r="O44" s="661"/>
      <c r="P44" s="662"/>
      <c r="Q44" s="662"/>
      <c r="R44" s="872"/>
      <c r="S44" s="873"/>
      <c r="T44" s="893"/>
      <c r="U44" s="663" t="s">
        <v>412</v>
      </c>
      <c r="V44" s="664"/>
      <c r="W44" s="664"/>
      <c r="X44" s="665"/>
      <c r="Y44" s="872"/>
      <c r="Z44" s="873"/>
      <c r="AA44" s="873"/>
      <c r="AB44" s="893"/>
      <c r="AC44" s="687"/>
      <c r="AD44" s="688"/>
      <c r="AE44" s="688"/>
      <c r="AF44" s="688"/>
      <c r="AG44" s="688"/>
      <c r="AH44" s="872"/>
      <c r="AI44" s="873"/>
      <c r="AJ44" s="874"/>
    </row>
    <row r="45" spans="2:36" ht="13.5" customHeight="1">
      <c r="B45" s="533"/>
      <c r="C45" s="534"/>
      <c r="D45" s="538" t="s">
        <v>61</v>
      </c>
      <c r="E45" s="538"/>
      <c r="F45" s="538"/>
      <c r="G45" s="538"/>
      <c r="H45" s="666" t="str">
        <f>IF('（別紙１）原油換算シート【3年目報告用】'!H40="","",'（別紙１）原油換算シート【3年目報告用】'!H40)</f>
        <v/>
      </c>
      <c r="I45" s="667"/>
      <c r="J45" s="667"/>
      <c r="K45" s="668"/>
      <c r="L45" s="657" t="s">
        <v>228</v>
      </c>
      <c r="M45" s="658"/>
      <c r="N45" s="658"/>
      <c r="O45" s="659">
        <f>'（別紙２）二酸化炭素排出量計算シート【計画用】'!O45</f>
        <v>38</v>
      </c>
      <c r="P45" s="660"/>
      <c r="Q45" s="660"/>
      <c r="R45" s="877" t="s">
        <v>375</v>
      </c>
      <c r="S45" s="878"/>
      <c r="T45" s="879"/>
      <c r="U45" s="695">
        <f>'（別紙２）二酸化炭素排出量計算シート【計画用】'!U45</f>
        <v>1.8700000000000001E-2</v>
      </c>
      <c r="V45" s="696"/>
      <c r="W45" s="696"/>
      <c r="X45" s="697"/>
      <c r="Y45" s="877" t="s">
        <v>468</v>
      </c>
      <c r="Z45" s="878"/>
      <c r="AA45" s="878"/>
      <c r="AB45" s="906"/>
      <c r="AC45" s="687" t="str">
        <f>IF(H45="","",H45*O45*U45*44/12)</f>
        <v/>
      </c>
      <c r="AD45" s="688"/>
      <c r="AE45" s="688"/>
      <c r="AF45" s="688"/>
      <c r="AG45" s="688"/>
      <c r="AH45" s="782" t="s">
        <v>472</v>
      </c>
      <c r="AI45" s="783"/>
      <c r="AJ45" s="784"/>
    </row>
    <row r="46" spans="2:36" ht="13.5" customHeight="1">
      <c r="B46" s="533"/>
      <c r="C46" s="534"/>
      <c r="D46" s="538"/>
      <c r="E46" s="538"/>
      <c r="F46" s="538"/>
      <c r="G46" s="538"/>
      <c r="H46" s="669"/>
      <c r="I46" s="670"/>
      <c r="J46" s="670"/>
      <c r="K46" s="671"/>
      <c r="L46" s="657"/>
      <c r="M46" s="658"/>
      <c r="N46" s="658"/>
      <c r="O46" s="661"/>
      <c r="P46" s="662"/>
      <c r="Q46" s="662"/>
      <c r="R46" s="880"/>
      <c r="S46" s="881"/>
      <c r="T46" s="882"/>
      <c r="U46" s="663" t="s">
        <v>412</v>
      </c>
      <c r="V46" s="664"/>
      <c r="W46" s="664"/>
      <c r="X46" s="665"/>
      <c r="Y46" s="880"/>
      <c r="Z46" s="881"/>
      <c r="AA46" s="881"/>
      <c r="AB46" s="907"/>
      <c r="AC46" s="687"/>
      <c r="AD46" s="688"/>
      <c r="AE46" s="688"/>
      <c r="AF46" s="688"/>
      <c r="AG46" s="688"/>
      <c r="AH46" s="872"/>
      <c r="AI46" s="873"/>
      <c r="AJ46" s="874"/>
    </row>
    <row r="47" spans="2:36" ht="13.5" customHeight="1">
      <c r="B47" s="533"/>
      <c r="C47" s="534"/>
      <c r="D47" s="504" t="s">
        <v>62</v>
      </c>
      <c r="E47" s="504"/>
      <c r="F47" s="504"/>
      <c r="G47" s="504"/>
      <c r="H47" s="666" t="str">
        <f>IF('（別紙１）原油換算シート【3年目報告用】'!H42="","",'（別紙１）原油換算シート【3年目報告用】'!H42)</f>
        <v/>
      </c>
      <c r="I47" s="667"/>
      <c r="J47" s="667"/>
      <c r="K47" s="668"/>
      <c r="L47" s="657" t="s">
        <v>344</v>
      </c>
      <c r="M47" s="658"/>
      <c r="N47" s="658"/>
      <c r="O47" s="659">
        <f>'（別紙２）二酸化炭素排出量計算シート【計画用】'!O47</f>
        <v>38.4</v>
      </c>
      <c r="P47" s="660"/>
      <c r="Q47" s="660"/>
      <c r="R47" s="877" t="s">
        <v>384</v>
      </c>
      <c r="S47" s="878"/>
      <c r="T47" s="879"/>
      <c r="U47" s="695">
        <f>'（別紙２）二酸化炭素排出量計算シート【計画用】'!U47</f>
        <v>1.3899999999999999E-2</v>
      </c>
      <c r="V47" s="696"/>
      <c r="W47" s="696"/>
      <c r="X47" s="697"/>
      <c r="Y47" s="877" t="s">
        <v>468</v>
      </c>
      <c r="Z47" s="878"/>
      <c r="AA47" s="878"/>
      <c r="AB47" s="906"/>
      <c r="AC47" s="687" t="str">
        <f>IF(H47="","",H47*O47*U47*44/12)</f>
        <v/>
      </c>
      <c r="AD47" s="688"/>
      <c r="AE47" s="688"/>
      <c r="AF47" s="688"/>
      <c r="AG47" s="688"/>
      <c r="AH47" s="782" t="s">
        <v>472</v>
      </c>
      <c r="AI47" s="783"/>
      <c r="AJ47" s="784"/>
    </row>
    <row r="48" spans="2:36" ht="13.5" customHeight="1">
      <c r="B48" s="533"/>
      <c r="C48" s="534"/>
      <c r="D48" s="504"/>
      <c r="E48" s="504"/>
      <c r="F48" s="504"/>
      <c r="G48" s="504"/>
      <c r="H48" s="669"/>
      <c r="I48" s="670"/>
      <c r="J48" s="670"/>
      <c r="K48" s="671"/>
      <c r="L48" s="657"/>
      <c r="M48" s="658"/>
      <c r="N48" s="658"/>
      <c r="O48" s="661"/>
      <c r="P48" s="662"/>
      <c r="Q48" s="662"/>
      <c r="R48" s="880"/>
      <c r="S48" s="881"/>
      <c r="T48" s="882"/>
      <c r="U48" s="663" t="s">
        <v>412</v>
      </c>
      <c r="V48" s="664"/>
      <c r="W48" s="664"/>
      <c r="X48" s="665"/>
      <c r="Y48" s="880"/>
      <c r="Z48" s="881"/>
      <c r="AA48" s="881"/>
      <c r="AB48" s="907"/>
      <c r="AC48" s="687"/>
      <c r="AD48" s="688"/>
      <c r="AE48" s="688"/>
      <c r="AF48" s="688"/>
      <c r="AG48" s="688"/>
      <c r="AH48" s="872"/>
      <c r="AI48" s="873"/>
      <c r="AJ48" s="874"/>
    </row>
    <row r="49" spans="1:36" ht="13.5" customHeight="1">
      <c r="B49" s="533"/>
      <c r="C49" s="534"/>
      <c r="D49" s="504" t="s">
        <v>378</v>
      </c>
      <c r="E49" s="504"/>
      <c r="F49" s="504"/>
      <c r="G49" s="504"/>
      <c r="H49" s="666" t="str">
        <f>IF('（別紙１）原油換算シート【3年目報告用】'!H44="","",'（別紙１）原油換算シート【3年目報告用】'!H44)</f>
        <v/>
      </c>
      <c r="I49" s="667"/>
      <c r="J49" s="667"/>
      <c r="K49" s="668"/>
      <c r="L49" s="657" t="s">
        <v>229</v>
      </c>
      <c r="M49" s="658"/>
      <c r="N49" s="658"/>
      <c r="O49" s="659">
        <f>'（別紙２）二酸化炭素排出量計算シート【計画用】'!O49</f>
        <v>50.1</v>
      </c>
      <c r="P49" s="660"/>
      <c r="Q49" s="660"/>
      <c r="R49" s="877" t="s">
        <v>377</v>
      </c>
      <c r="S49" s="878"/>
      <c r="T49" s="879"/>
      <c r="U49" s="695">
        <f>'（別紙２）二酸化炭素排出量計算シート【計画用】'!U49</f>
        <v>1.61E-2</v>
      </c>
      <c r="V49" s="696"/>
      <c r="W49" s="696"/>
      <c r="X49" s="697"/>
      <c r="Y49" s="877" t="s">
        <v>468</v>
      </c>
      <c r="Z49" s="878"/>
      <c r="AA49" s="878"/>
      <c r="AB49" s="879"/>
      <c r="AC49" s="687" t="str">
        <f>IF(H49="","",H49*O49*U49*44/12)</f>
        <v/>
      </c>
      <c r="AD49" s="688"/>
      <c r="AE49" s="688"/>
      <c r="AF49" s="688"/>
      <c r="AG49" s="688"/>
      <c r="AH49" s="782" t="s">
        <v>472</v>
      </c>
      <c r="AI49" s="783"/>
      <c r="AJ49" s="784"/>
    </row>
    <row r="50" spans="1:36" ht="13.5" customHeight="1">
      <c r="B50" s="533"/>
      <c r="C50" s="534"/>
      <c r="D50" s="505"/>
      <c r="E50" s="505"/>
      <c r="F50" s="505"/>
      <c r="G50" s="505"/>
      <c r="H50" s="669"/>
      <c r="I50" s="670"/>
      <c r="J50" s="670"/>
      <c r="K50" s="671"/>
      <c r="L50" s="685"/>
      <c r="M50" s="686"/>
      <c r="N50" s="686"/>
      <c r="O50" s="661"/>
      <c r="P50" s="662"/>
      <c r="Q50" s="662"/>
      <c r="R50" s="880"/>
      <c r="S50" s="881"/>
      <c r="T50" s="882"/>
      <c r="U50" s="663" t="s">
        <v>412</v>
      </c>
      <c r="V50" s="664"/>
      <c r="W50" s="664"/>
      <c r="X50" s="665"/>
      <c r="Y50" s="880"/>
      <c r="Z50" s="881"/>
      <c r="AA50" s="881"/>
      <c r="AB50" s="882"/>
      <c r="AC50" s="687"/>
      <c r="AD50" s="688"/>
      <c r="AE50" s="688"/>
      <c r="AF50" s="688"/>
      <c r="AG50" s="688"/>
      <c r="AH50" s="872"/>
      <c r="AI50" s="873"/>
      <c r="AJ50" s="874"/>
    </row>
    <row r="51" spans="1:36" ht="13.5" customHeight="1">
      <c r="B51" s="533"/>
      <c r="C51" s="534"/>
      <c r="D51" s="675" t="s">
        <v>65</v>
      </c>
      <c r="E51" s="676"/>
      <c r="F51" s="676"/>
      <c r="G51" s="676"/>
      <c r="H51" s="676"/>
      <c r="I51" s="676"/>
      <c r="J51" s="676"/>
      <c r="K51" s="676"/>
      <c r="L51" s="676"/>
      <c r="M51" s="676"/>
      <c r="N51" s="676"/>
      <c r="O51" s="676"/>
      <c r="P51" s="676"/>
      <c r="Q51" s="676"/>
      <c r="R51" s="676"/>
      <c r="S51" s="676"/>
      <c r="T51" s="676"/>
      <c r="U51" s="676"/>
      <c r="V51" s="676"/>
      <c r="W51" s="676"/>
      <c r="X51" s="676"/>
      <c r="Y51" s="676"/>
      <c r="Z51" s="676"/>
      <c r="AA51" s="676"/>
      <c r="AB51" s="676"/>
      <c r="AC51" s="883" t="str">
        <f>IF(SUM(AC42:AG50)=0,"",ROUND(SUM(AC42:AG50),-INT(LOG(ABS(SUM(AC42:AG50))))-1+3))</f>
        <v/>
      </c>
      <c r="AD51" s="884"/>
      <c r="AE51" s="884"/>
      <c r="AF51" s="884"/>
      <c r="AG51" s="885"/>
      <c r="AH51" s="751" t="s">
        <v>474</v>
      </c>
      <c r="AI51" s="752"/>
      <c r="AJ51" s="753"/>
    </row>
    <row r="52" spans="1:36" ht="13.5" customHeight="1" thickBot="1">
      <c r="B52" s="533"/>
      <c r="C52" s="534"/>
      <c r="D52" s="677"/>
      <c r="E52" s="678"/>
      <c r="F52" s="678"/>
      <c r="G52" s="678"/>
      <c r="H52" s="678"/>
      <c r="I52" s="678"/>
      <c r="J52" s="678"/>
      <c r="K52" s="678"/>
      <c r="L52" s="678"/>
      <c r="M52" s="678"/>
      <c r="N52" s="678"/>
      <c r="O52" s="678"/>
      <c r="P52" s="678"/>
      <c r="Q52" s="678"/>
      <c r="R52" s="678"/>
      <c r="S52" s="678"/>
      <c r="T52" s="678"/>
      <c r="U52" s="678"/>
      <c r="V52" s="678"/>
      <c r="W52" s="678"/>
      <c r="X52" s="678"/>
      <c r="Y52" s="678"/>
      <c r="Z52" s="678"/>
      <c r="AA52" s="678"/>
      <c r="AB52" s="678"/>
      <c r="AC52" s="886"/>
      <c r="AD52" s="887"/>
      <c r="AE52" s="887"/>
      <c r="AF52" s="887"/>
      <c r="AG52" s="888"/>
      <c r="AH52" s="754"/>
      <c r="AI52" s="755"/>
      <c r="AJ52" s="756"/>
    </row>
    <row r="53" spans="1:36" ht="13.5" customHeight="1">
      <c r="B53" s="521" t="s">
        <v>66</v>
      </c>
      <c r="C53" s="522"/>
      <c r="D53" s="522"/>
      <c r="E53" s="522"/>
      <c r="F53" s="522"/>
      <c r="G53" s="522"/>
      <c r="H53" s="522"/>
      <c r="I53" s="522"/>
      <c r="J53" s="522"/>
      <c r="K53" s="522"/>
      <c r="L53" s="522"/>
      <c r="M53" s="522"/>
      <c r="N53" s="522"/>
      <c r="O53" s="522"/>
      <c r="P53" s="522"/>
      <c r="Q53" s="522"/>
      <c r="R53" s="522"/>
      <c r="S53" s="522"/>
      <c r="T53" s="522"/>
      <c r="U53" s="522"/>
      <c r="V53" s="522"/>
      <c r="W53" s="522"/>
      <c r="X53" s="522"/>
      <c r="Y53" s="522"/>
      <c r="Z53" s="522"/>
      <c r="AA53" s="522"/>
      <c r="AB53" s="522"/>
      <c r="AC53" s="679" t="str">
        <f>IF(SUM(AC18:AG39,AC42:AG50)=0,"",ROUND(SUM(AC18:AG39,AC42:AG50),-INT(LOG(ABS(SUM(AC18:AG39,AC42:AG50))))-1+3))</f>
        <v/>
      </c>
      <c r="AD53" s="680"/>
      <c r="AE53" s="680"/>
      <c r="AF53" s="680"/>
      <c r="AG53" s="681"/>
      <c r="AH53" s="710" t="s">
        <v>475</v>
      </c>
      <c r="AI53" s="711"/>
      <c r="AJ53" s="712"/>
    </row>
    <row r="54" spans="1:36" ht="13.5" customHeight="1" thickBot="1">
      <c r="B54" s="523"/>
      <c r="C54" s="524"/>
      <c r="D54" s="524"/>
      <c r="E54" s="524"/>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682"/>
      <c r="AD54" s="683"/>
      <c r="AE54" s="683"/>
      <c r="AF54" s="683"/>
      <c r="AG54" s="684"/>
      <c r="AH54" s="713"/>
      <c r="AI54" s="714"/>
      <c r="AJ54" s="715"/>
    </row>
    <row r="55" spans="1:36" ht="13.5" customHeight="1">
      <c r="A55" s="9"/>
      <c r="B55" s="9"/>
      <c r="C55" s="9"/>
      <c r="D55" s="9"/>
      <c r="E55" s="9"/>
      <c r="F55" s="9"/>
      <c r="G55" s="9"/>
      <c r="H55" s="9"/>
      <c r="I55" s="9"/>
      <c r="J55" s="9"/>
      <c r="K55" s="9"/>
      <c r="L55" s="9"/>
      <c r="M55" s="9"/>
      <c r="N55" s="9"/>
      <c r="O55" s="9"/>
      <c r="P55" s="9"/>
      <c r="Q55" s="9"/>
      <c r="R55" s="9"/>
      <c r="S55" s="9"/>
      <c r="T55" s="9"/>
      <c r="U55" s="9"/>
      <c r="V55" s="9"/>
      <c r="W55" s="9"/>
      <c r="X55" s="15"/>
      <c r="Y55" s="15"/>
      <c r="Z55" s="15"/>
      <c r="AA55" s="15"/>
      <c r="AB55" s="16"/>
      <c r="AC55" s="16"/>
    </row>
    <row r="56" spans="1:36" ht="13.5" customHeight="1">
      <c r="A56" s="9"/>
      <c r="B56" s="1" t="s">
        <v>220</v>
      </c>
      <c r="C56" s="1">
        <v>1</v>
      </c>
      <c r="D56" s="587" t="s">
        <v>272</v>
      </c>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row>
    <row r="57" spans="1:36" ht="13.5" customHeight="1">
      <c r="A57" s="9"/>
      <c r="C57" s="1">
        <v>2</v>
      </c>
      <c r="D57" s="602" t="s">
        <v>222</v>
      </c>
      <c r="E57" s="602"/>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2"/>
      <c r="AD57" s="602"/>
      <c r="AE57" s="602"/>
      <c r="AF57" s="602"/>
      <c r="AG57" s="602"/>
      <c r="AH57" s="602"/>
      <c r="AI57" s="602"/>
      <c r="AJ57" s="602"/>
    </row>
    <row r="58" spans="1:36" ht="13.5" customHeight="1">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c r="A61" s="11"/>
      <c r="B61" s="11"/>
      <c r="C61" s="11"/>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row>
    <row r="62" spans="1:36" ht="13.5" customHeight="1">
      <c r="A62" s="11"/>
      <c r="B62" s="11"/>
      <c r="C62" s="11"/>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row>
    <row r="63" spans="1:36" ht="13.5" customHeight="1">
      <c r="A63" s="11"/>
      <c r="B63" s="11"/>
      <c r="C63" s="11"/>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row>
    <row r="64" spans="1:36" ht="13.5" customHeight="1">
      <c r="A64" s="11"/>
      <c r="B64" s="11"/>
      <c r="C64" s="11"/>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row>
    <row r="65" spans="1:36" ht="13.5" customHeight="1">
      <c r="A65" s="11"/>
      <c r="B65" s="11"/>
      <c r="C65" s="11"/>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row>
    <row r="66" spans="1:36" ht="13.5" customHeight="1">
      <c r="A66" s="11"/>
      <c r="B66" s="11"/>
      <c r="C66" s="11"/>
      <c r="D66" s="11"/>
      <c r="E66" s="11"/>
      <c r="F66" s="11"/>
      <c r="G66" s="11"/>
      <c r="H66" s="11"/>
      <c r="I66" s="11"/>
      <c r="J66" s="11"/>
      <c r="K66" s="11"/>
      <c r="L66" s="11"/>
      <c r="M66" s="11"/>
      <c r="N66" s="11"/>
      <c r="O66" s="11"/>
      <c r="P66" s="11"/>
      <c r="Q66" s="11"/>
      <c r="R66" s="11"/>
      <c r="S66" s="11"/>
      <c r="T66" s="11"/>
      <c r="U66" s="11"/>
      <c r="V66" s="11"/>
      <c r="W66" s="11"/>
      <c r="X66" s="17"/>
      <c r="Y66" s="17"/>
      <c r="Z66" s="17"/>
      <c r="AA66" s="17"/>
      <c r="AB66" s="18"/>
      <c r="AC66" s="18"/>
    </row>
    <row r="67" spans="1:36" ht="13.5" customHeight="1">
      <c r="A67" s="11"/>
      <c r="B67" s="11"/>
      <c r="C67" s="11"/>
      <c r="D67" s="11"/>
      <c r="E67" s="11"/>
      <c r="F67" s="11"/>
      <c r="G67" s="11"/>
      <c r="H67" s="11"/>
      <c r="I67" s="11"/>
      <c r="J67" s="11"/>
      <c r="K67" s="11"/>
      <c r="L67" s="11"/>
      <c r="M67" s="11"/>
      <c r="N67" s="11"/>
      <c r="O67" s="11"/>
      <c r="P67" s="11"/>
      <c r="Q67" s="11"/>
      <c r="R67" s="11"/>
      <c r="S67" s="11"/>
      <c r="T67" s="11"/>
      <c r="U67" s="11"/>
      <c r="V67" s="11"/>
      <c r="W67" s="11"/>
      <c r="X67" s="17"/>
      <c r="Y67" s="17"/>
      <c r="Z67" s="17"/>
      <c r="AA67" s="17"/>
      <c r="AB67" s="18"/>
      <c r="AC67" s="18"/>
    </row>
    <row r="68" spans="1:36" ht="13.5" customHeight="1">
      <c r="A68" s="11"/>
      <c r="B68" s="313" t="s">
        <v>466</v>
      </c>
      <c r="C68" s="313"/>
      <c r="D68" s="313"/>
      <c r="E68" s="313"/>
      <c r="F68" s="313"/>
      <c r="G68" s="313"/>
      <c r="H68" s="313"/>
      <c r="I68" s="313"/>
      <c r="J68" s="313"/>
      <c r="K68" s="313"/>
      <c r="L68" s="313"/>
      <c r="M68" s="313"/>
      <c r="N68" s="313"/>
      <c r="O68" s="313"/>
      <c r="P68" s="313"/>
      <c r="Q68" s="313"/>
      <c r="R68" s="313"/>
      <c r="S68" s="313"/>
      <c r="T68" s="313"/>
      <c r="U68" s="313"/>
      <c r="V68" s="313"/>
      <c r="W68" s="313"/>
      <c r="X68" s="313"/>
      <c r="Y68" s="313"/>
      <c r="Z68" s="313"/>
      <c r="AA68" s="17"/>
      <c r="AB68" s="18"/>
      <c r="AC68" s="18"/>
    </row>
    <row r="69" spans="1:36" ht="13.5" customHeight="1">
      <c r="A69" s="19"/>
      <c r="B69" s="313"/>
      <c r="C69" s="313"/>
      <c r="D69" s="313"/>
      <c r="E69" s="313"/>
      <c r="F69" s="313"/>
      <c r="G69" s="313"/>
      <c r="H69" s="313"/>
      <c r="I69" s="313"/>
      <c r="J69" s="313"/>
      <c r="K69" s="313"/>
      <c r="L69" s="313"/>
      <c r="M69" s="313"/>
      <c r="N69" s="313"/>
      <c r="O69" s="313"/>
      <c r="P69" s="313"/>
      <c r="Q69" s="313"/>
      <c r="R69" s="313"/>
      <c r="S69" s="313"/>
      <c r="T69" s="313"/>
      <c r="U69" s="313"/>
      <c r="V69" s="313"/>
      <c r="W69" s="313"/>
      <c r="X69" s="313"/>
      <c r="Y69" s="313"/>
      <c r="Z69" s="313"/>
      <c r="AA69" s="20"/>
      <c r="AB69" s="21"/>
      <c r="AC69" s="21"/>
    </row>
    <row r="70" spans="1:36" ht="13.5" customHeight="1">
      <c r="B70" s="313" t="s">
        <v>224</v>
      </c>
      <c r="C70" s="313"/>
      <c r="D70" s="313"/>
      <c r="E70" s="313"/>
      <c r="F70" s="313"/>
      <c r="G70" s="8"/>
      <c r="H70" s="8"/>
      <c r="I70" s="11"/>
      <c r="J70" s="8"/>
      <c r="K70" s="11"/>
      <c r="L70" s="11"/>
      <c r="M70" s="11"/>
      <c r="N70" s="11"/>
      <c r="O70" s="8"/>
      <c r="P70" s="8"/>
      <c r="Q70" s="11"/>
      <c r="R70" s="8"/>
      <c r="S70" s="8"/>
      <c r="T70" s="11"/>
      <c r="U70" s="8"/>
      <c r="V70" s="8"/>
      <c r="W70" s="11"/>
      <c r="X70" s="11"/>
      <c r="Y70" s="11"/>
      <c r="Z70" s="10"/>
      <c r="AA70" s="10"/>
      <c r="AB70" s="10"/>
      <c r="AC70" s="10"/>
      <c r="AD70" s="8"/>
    </row>
    <row r="71" spans="1:36" ht="13.5" customHeight="1" thickBot="1">
      <c r="B71" s="462"/>
      <c r="C71" s="462"/>
      <c r="D71" s="627">
        <f>IF(計画提出書!N47="","",計画提出書!N47+2)</f>
        <v>2026</v>
      </c>
      <c r="E71" s="627"/>
      <c r="F71" s="22" t="s">
        <v>4</v>
      </c>
      <c r="G71" s="627">
        <f>IF(計画提出書!N47="","",4)</f>
        <v>4</v>
      </c>
      <c r="H71" s="627"/>
      <c r="I71" s="22" t="s">
        <v>5</v>
      </c>
      <c r="J71" s="627">
        <f>IF(計画提出書!N47="","",1)</f>
        <v>1</v>
      </c>
      <c r="K71" s="627"/>
      <c r="L71" s="22" t="s">
        <v>6</v>
      </c>
      <c r="M71" s="22" t="s">
        <v>39</v>
      </c>
      <c r="N71" s="462"/>
      <c r="O71" s="462"/>
      <c r="P71" s="627">
        <f>IF(計画提出書!N47="","",計画提出書!N47+3)</f>
        <v>2027</v>
      </c>
      <c r="Q71" s="627"/>
      <c r="R71" s="22" t="s">
        <v>4</v>
      </c>
      <c r="S71" s="627">
        <f>IF(計画提出書!N47="","",3)</f>
        <v>3</v>
      </c>
      <c r="T71" s="627"/>
      <c r="U71" s="22" t="s">
        <v>5</v>
      </c>
      <c r="V71" s="627">
        <f>IF(計画提出書!N47="","",31)</f>
        <v>31</v>
      </c>
      <c r="W71" s="627"/>
      <c r="X71" s="22" t="s">
        <v>6</v>
      </c>
    </row>
    <row r="72" spans="1:36" ht="13.5" customHeight="1">
      <c r="A72" s="9"/>
      <c r="B72" s="1441" t="s">
        <v>238</v>
      </c>
      <c r="C72" s="1442"/>
      <c r="D72" s="1442"/>
      <c r="E72" s="1442"/>
      <c r="F72" s="1442"/>
      <c r="G72" s="1442"/>
      <c r="H72" s="1442"/>
      <c r="I72" s="1443"/>
      <c r="J72" s="1448" t="str">
        <f>IF(D14="","",D14&amp;"年度の排出量")</f>
        <v>2026年度の排出量</v>
      </c>
      <c r="K72" s="1449"/>
      <c r="L72" s="1449"/>
      <c r="M72" s="1449"/>
      <c r="N72" s="1449"/>
      <c r="O72" s="1449"/>
      <c r="P72" s="1449"/>
      <c r="Q72" s="1449"/>
      <c r="R72" s="1449"/>
      <c r="S72" s="1452" t="s">
        <v>390</v>
      </c>
      <c r="T72" s="1453"/>
      <c r="U72" s="1453"/>
      <c r="V72" s="1453"/>
      <c r="W72" s="1453"/>
      <c r="X72" s="1453"/>
      <c r="Y72" s="1453"/>
      <c r="Z72" s="1454"/>
      <c r="AA72" s="1429" t="s">
        <v>96</v>
      </c>
      <c r="AB72" s="1430"/>
      <c r="AC72" s="1430"/>
      <c r="AD72" s="1430"/>
      <c r="AE72" s="1430"/>
      <c r="AF72" s="1430"/>
      <c r="AG72" s="1430"/>
      <c r="AH72" s="1430"/>
      <c r="AI72" s="1430"/>
      <c r="AJ72" s="1431"/>
    </row>
    <row r="73" spans="1:36" ht="13.5" customHeight="1">
      <c r="A73" s="9"/>
      <c r="B73" s="1444"/>
      <c r="C73" s="348"/>
      <c r="D73" s="348"/>
      <c r="E73" s="348"/>
      <c r="F73" s="348"/>
      <c r="G73" s="348"/>
      <c r="H73" s="348"/>
      <c r="I73" s="428"/>
      <c r="J73" s="1450"/>
      <c r="K73" s="1451"/>
      <c r="L73" s="1451"/>
      <c r="M73" s="1451"/>
      <c r="N73" s="1451"/>
      <c r="O73" s="1451"/>
      <c r="P73" s="1451"/>
      <c r="Q73" s="1451"/>
      <c r="R73" s="1451"/>
      <c r="S73" s="1455"/>
      <c r="T73" s="1456"/>
      <c r="U73" s="1456"/>
      <c r="V73" s="1456"/>
      <c r="W73" s="1456"/>
      <c r="X73" s="1456"/>
      <c r="Y73" s="1456"/>
      <c r="Z73" s="1457"/>
      <c r="AA73" s="1432"/>
      <c r="AB73" s="1433"/>
      <c r="AC73" s="1433"/>
      <c r="AD73" s="1433"/>
      <c r="AE73" s="1433"/>
      <c r="AF73" s="1433"/>
      <c r="AG73" s="1433"/>
      <c r="AH73" s="1433"/>
      <c r="AI73" s="1433"/>
      <c r="AJ73" s="1434"/>
    </row>
    <row r="74" spans="1:36" ht="13.5" customHeight="1" thickBot="1">
      <c r="A74" s="9"/>
      <c r="B74" s="1445"/>
      <c r="C74" s="1446"/>
      <c r="D74" s="1446"/>
      <c r="E74" s="1446"/>
      <c r="F74" s="1446"/>
      <c r="G74" s="1446"/>
      <c r="H74" s="1446"/>
      <c r="I74" s="1447"/>
      <c r="J74" s="1435" t="s">
        <v>243</v>
      </c>
      <c r="K74" s="1436"/>
      <c r="L74" s="1436"/>
      <c r="M74" s="1436"/>
      <c r="N74" s="1436"/>
      <c r="O74" s="1436"/>
      <c r="P74" s="1436"/>
      <c r="Q74" s="1436"/>
      <c r="R74" s="1437"/>
      <c r="S74" s="647" t="s">
        <v>244</v>
      </c>
      <c r="T74" s="648"/>
      <c r="U74" s="648"/>
      <c r="V74" s="648"/>
      <c r="W74" s="648"/>
      <c r="X74" s="648"/>
      <c r="Y74" s="648"/>
      <c r="Z74" s="1438"/>
      <c r="AA74" s="1439" t="s">
        <v>247</v>
      </c>
      <c r="AB74" s="1436"/>
      <c r="AC74" s="1436"/>
      <c r="AD74" s="1436"/>
      <c r="AE74" s="1436"/>
      <c r="AF74" s="1436"/>
      <c r="AG74" s="1436"/>
      <c r="AH74" s="1436"/>
      <c r="AI74" s="1436"/>
      <c r="AJ74" s="1440"/>
    </row>
    <row r="75" spans="1:36" ht="13.5" customHeight="1">
      <c r="B75" s="1458" t="s">
        <v>74</v>
      </c>
      <c r="C75" s="1459"/>
      <c r="D75" s="1459"/>
      <c r="E75" s="1459"/>
      <c r="F75" s="1459"/>
      <c r="G75" s="1459"/>
      <c r="H75" s="1459"/>
      <c r="I75" s="1460"/>
      <c r="J75" s="743"/>
      <c r="K75" s="744"/>
      <c r="L75" s="744"/>
      <c r="M75" s="744"/>
      <c r="N75" s="744"/>
      <c r="O75" s="744"/>
      <c r="P75" s="745"/>
      <c r="Q75" s="739" t="s">
        <v>232</v>
      </c>
      <c r="R75" s="740"/>
      <c r="S75" s="706">
        <f>'（別紙２）二酸化炭素排出量計算シート【計画用】'!S75</f>
        <v>1</v>
      </c>
      <c r="T75" s="707"/>
      <c r="U75" s="707"/>
      <c r="V75" s="707"/>
      <c r="W75" s="707"/>
      <c r="X75" s="707"/>
      <c r="Y75" s="707"/>
      <c r="Z75" s="707"/>
      <c r="AA75" s="836" t="str">
        <f>IF(SUM(J75)=0,"",ROUND(J75*S75,-INT(LOG(ABS(J75*S75)))-1+3))</f>
        <v/>
      </c>
      <c r="AB75" s="837"/>
      <c r="AC75" s="837"/>
      <c r="AD75" s="837"/>
      <c r="AE75" s="837"/>
      <c r="AF75" s="837"/>
      <c r="AG75" s="838"/>
      <c r="AH75" s="1410" t="s">
        <v>462</v>
      </c>
      <c r="AI75" s="1411"/>
      <c r="AJ75" s="1412"/>
    </row>
    <row r="76" spans="1:36" ht="13.5" customHeight="1" thickBot="1">
      <c r="B76" s="1461"/>
      <c r="C76" s="1462"/>
      <c r="D76" s="1462"/>
      <c r="E76" s="1462"/>
      <c r="F76" s="1462"/>
      <c r="G76" s="1462"/>
      <c r="H76" s="1462"/>
      <c r="I76" s="1463"/>
      <c r="J76" s="400"/>
      <c r="K76" s="401"/>
      <c r="L76" s="401"/>
      <c r="M76" s="401"/>
      <c r="N76" s="401"/>
      <c r="O76" s="401"/>
      <c r="P76" s="651"/>
      <c r="Q76" s="746"/>
      <c r="R76" s="747"/>
      <c r="S76" s="708"/>
      <c r="T76" s="709"/>
      <c r="U76" s="709"/>
      <c r="V76" s="709"/>
      <c r="W76" s="709"/>
      <c r="X76" s="709"/>
      <c r="Y76" s="709"/>
      <c r="Z76" s="709"/>
      <c r="AA76" s="814"/>
      <c r="AB76" s="815"/>
      <c r="AC76" s="815"/>
      <c r="AD76" s="815"/>
      <c r="AE76" s="815"/>
      <c r="AF76" s="815"/>
      <c r="AG76" s="816"/>
      <c r="AH76" s="820"/>
      <c r="AI76" s="821"/>
      <c r="AJ76" s="822"/>
    </row>
    <row r="77" spans="1:36" ht="13.5" customHeight="1">
      <c r="B77" s="1458" t="s">
        <v>73</v>
      </c>
      <c r="C77" s="1459"/>
      <c r="D77" s="1459"/>
      <c r="E77" s="1459"/>
      <c r="F77" s="1459"/>
      <c r="G77" s="1459"/>
      <c r="H77" s="1459"/>
      <c r="I77" s="1460"/>
      <c r="J77" s="743"/>
      <c r="K77" s="744"/>
      <c r="L77" s="744"/>
      <c r="M77" s="744"/>
      <c r="N77" s="744"/>
      <c r="O77" s="744"/>
      <c r="P77" s="745"/>
      <c r="Q77" s="739" t="s">
        <v>232</v>
      </c>
      <c r="R77" s="740"/>
      <c r="S77" s="706">
        <f>'（別紙２）二酸化炭素排出量計算シート【計画用】'!S77</f>
        <v>28</v>
      </c>
      <c r="T77" s="707"/>
      <c r="U77" s="707"/>
      <c r="V77" s="707"/>
      <c r="W77" s="707"/>
      <c r="X77" s="707"/>
      <c r="Y77" s="707"/>
      <c r="Z77" s="707"/>
      <c r="AA77" s="836" t="str">
        <f>IF(SUM(J77)=0,"",ROUND(J77*S77,-INT(LOG(ABS(J77*S77)))-1+3))</f>
        <v/>
      </c>
      <c r="AB77" s="837"/>
      <c r="AC77" s="837"/>
      <c r="AD77" s="837"/>
      <c r="AE77" s="837"/>
      <c r="AF77" s="837"/>
      <c r="AG77" s="838"/>
      <c r="AH77" s="1410" t="s">
        <v>462</v>
      </c>
      <c r="AI77" s="1411"/>
      <c r="AJ77" s="1412"/>
    </row>
    <row r="78" spans="1:36" ht="13.5" customHeight="1" thickBot="1">
      <c r="B78" s="1419"/>
      <c r="C78" s="1420"/>
      <c r="D78" s="1420"/>
      <c r="E78" s="1420"/>
      <c r="F78" s="1420"/>
      <c r="G78" s="1420"/>
      <c r="H78" s="1420"/>
      <c r="I78" s="1421"/>
      <c r="J78" s="763"/>
      <c r="K78" s="764"/>
      <c r="L78" s="764"/>
      <c r="M78" s="764"/>
      <c r="N78" s="764"/>
      <c r="O78" s="764"/>
      <c r="P78" s="765"/>
      <c r="Q78" s="741"/>
      <c r="R78" s="742"/>
      <c r="S78" s="708"/>
      <c r="T78" s="709"/>
      <c r="U78" s="709"/>
      <c r="V78" s="709"/>
      <c r="W78" s="709"/>
      <c r="X78" s="709"/>
      <c r="Y78" s="709"/>
      <c r="Z78" s="709"/>
      <c r="AA78" s="814"/>
      <c r="AB78" s="815"/>
      <c r="AC78" s="815"/>
      <c r="AD78" s="815"/>
      <c r="AE78" s="815"/>
      <c r="AF78" s="815"/>
      <c r="AG78" s="816"/>
      <c r="AH78" s="820"/>
      <c r="AI78" s="821"/>
      <c r="AJ78" s="822"/>
    </row>
    <row r="79" spans="1:36" ht="13.5" customHeight="1">
      <c r="B79" s="1458" t="s">
        <v>75</v>
      </c>
      <c r="C79" s="1459"/>
      <c r="D79" s="1459"/>
      <c r="E79" s="1459"/>
      <c r="F79" s="1459"/>
      <c r="G79" s="1459"/>
      <c r="H79" s="1459"/>
      <c r="I79" s="1460"/>
      <c r="J79" s="743"/>
      <c r="K79" s="744"/>
      <c r="L79" s="744"/>
      <c r="M79" s="744"/>
      <c r="N79" s="744"/>
      <c r="O79" s="744"/>
      <c r="P79" s="745"/>
      <c r="Q79" s="739" t="s">
        <v>232</v>
      </c>
      <c r="R79" s="740"/>
      <c r="S79" s="706">
        <f>'（別紙２）二酸化炭素排出量計算シート【計画用】'!S79</f>
        <v>265</v>
      </c>
      <c r="T79" s="707"/>
      <c r="U79" s="707"/>
      <c r="V79" s="707"/>
      <c r="W79" s="707"/>
      <c r="X79" s="707"/>
      <c r="Y79" s="707"/>
      <c r="Z79" s="1425"/>
      <c r="AA79" s="836" t="str">
        <f>IF(SUM(J79)=0,"",ROUND(J79*S79,-INT(LOG(ABS(J79*S79)))-1+3))</f>
        <v/>
      </c>
      <c r="AB79" s="837"/>
      <c r="AC79" s="837"/>
      <c r="AD79" s="837"/>
      <c r="AE79" s="837"/>
      <c r="AF79" s="837"/>
      <c r="AG79" s="838"/>
      <c r="AH79" s="1410" t="s">
        <v>462</v>
      </c>
      <c r="AI79" s="1411"/>
      <c r="AJ79" s="1412"/>
    </row>
    <row r="80" spans="1:36" ht="13.5" customHeight="1" thickBot="1">
      <c r="B80" s="1419"/>
      <c r="C80" s="1420"/>
      <c r="D80" s="1420"/>
      <c r="E80" s="1420"/>
      <c r="F80" s="1420"/>
      <c r="G80" s="1420"/>
      <c r="H80" s="1420"/>
      <c r="I80" s="1421"/>
      <c r="J80" s="763"/>
      <c r="K80" s="764"/>
      <c r="L80" s="764"/>
      <c r="M80" s="764"/>
      <c r="N80" s="764"/>
      <c r="O80" s="764"/>
      <c r="P80" s="765"/>
      <c r="Q80" s="741"/>
      <c r="R80" s="742"/>
      <c r="S80" s="731"/>
      <c r="T80" s="732"/>
      <c r="U80" s="732"/>
      <c r="V80" s="732"/>
      <c r="W80" s="732"/>
      <c r="X80" s="732"/>
      <c r="Y80" s="732"/>
      <c r="Z80" s="1464"/>
      <c r="AA80" s="814"/>
      <c r="AB80" s="815"/>
      <c r="AC80" s="815"/>
      <c r="AD80" s="815"/>
      <c r="AE80" s="815"/>
      <c r="AF80" s="815"/>
      <c r="AG80" s="816"/>
      <c r="AH80" s="820"/>
      <c r="AI80" s="821"/>
      <c r="AJ80" s="822"/>
    </row>
    <row r="81" spans="2:36" ht="13.5" customHeight="1">
      <c r="B81" s="24"/>
      <c r="C81" s="24"/>
      <c r="D81" s="24"/>
      <c r="E81" s="24"/>
      <c r="F81" s="24"/>
      <c r="G81" s="24"/>
      <c r="H81" s="24"/>
      <c r="I81" s="24"/>
      <c r="J81" s="25"/>
      <c r="K81" s="25"/>
      <c r="L81" s="25"/>
      <c r="M81" s="25"/>
      <c r="N81" s="25"/>
      <c r="O81" s="25"/>
      <c r="P81" s="25"/>
      <c r="Q81" s="26"/>
      <c r="R81" s="26"/>
      <c r="S81" s="23"/>
      <c r="T81" s="23"/>
      <c r="U81" s="23"/>
      <c r="V81" s="23"/>
      <c r="W81" s="23"/>
      <c r="X81" s="23"/>
      <c r="Y81" s="23"/>
      <c r="Z81" s="23"/>
      <c r="AA81" s="27"/>
      <c r="AB81" s="27"/>
      <c r="AC81" s="27"/>
      <c r="AD81" s="27"/>
      <c r="AE81" s="27"/>
      <c r="AF81" s="27"/>
      <c r="AG81" s="27"/>
      <c r="AH81" s="16"/>
      <c r="AI81" s="16"/>
      <c r="AJ81" s="16"/>
    </row>
    <row r="82" spans="2:36" ht="13.5" customHeight="1">
      <c r="B82" s="313" t="s">
        <v>224</v>
      </c>
      <c r="C82" s="313"/>
      <c r="D82" s="313"/>
      <c r="E82" s="313"/>
      <c r="F82" s="313"/>
      <c r="G82" s="8"/>
      <c r="H82" s="8"/>
      <c r="I82" s="11"/>
      <c r="J82" s="8"/>
      <c r="K82" s="11"/>
      <c r="L82" s="11"/>
      <c r="M82" s="11"/>
      <c r="N82" s="11"/>
      <c r="O82" s="8"/>
      <c r="P82" s="8"/>
      <c r="Q82" s="11"/>
      <c r="R82" s="8"/>
      <c r="S82" s="8"/>
      <c r="T82" s="11"/>
      <c r="U82" s="8"/>
      <c r="V82" s="8"/>
      <c r="W82" s="11"/>
      <c r="X82" s="11"/>
      <c r="Y82" s="23"/>
      <c r="Z82" s="23"/>
      <c r="AA82" s="27"/>
      <c r="AB82" s="27"/>
      <c r="AC82" s="27"/>
      <c r="AD82" s="27"/>
      <c r="AE82" s="27"/>
      <c r="AF82" s="27"/>
      <c r="AG82" s="27"/>
      <c r="AH82" s="16"/>
      <c r="AI82" s="16"/>
      <c r="AJ82" s="16"/>
    </row>
    <row r="83" spans="2:36" ht="13.5" customHeight="1" thickBot="1">
      <c r="B83" s="462"/>
      <c r="C83" s="462"/>
      <c r="D83" s="627">
        <f>IF(計画提出書!N47="","",計画提出書!N47+2)</f>
        <v>2026</v>
      </c>
      <c r="E83" s="627"/>
      <c r="F83" s="22" t="s">
        <v>4</v>
      </c>
      <c r="G83" s="627">
        <f>IF(計画提出書!N47="","",1)</f>
        <v>1</v>
      </c>
      <c r="H83" s="627"/>
      <c r="I83" s="22" t="s">
        <v>5</v>
      </c>
      <c r="J83" s="627">
        <f>IF(計画提出書!N47="","",1)</f>
        <v>1</v>
      </c>
      <c r="K83" s="627"/>
      <c r="L83" s="22" t="s">
        <v>6</v>
      </c>
      <c r="M83" s="22" t="s">
        <v>39</v>
      </c>
      <c r="N83" s="462"/>
      <c r="O83" s="462"/>
      <c r="P83" s="627">
        <f>IF(計画提出書!N47="","",計画提出書!N47+2)</f>
        <v>2026</v>
      </c>
      <c r="Q83" s="627"/>
      <c r="R83" s="22" t="s">
        <v>4</v>
      </c>
      <c r="S83" s="627">
        <f>IF(計画提出書!N47="","",12)</f>
        <v>12</v>
      </c>
      <c r="T83" s="627"/>
      <c r="U83" s="22" t="s">
        <v>5</v>
      </c>
      <c r="V83" s="627">
        <f>IF(計画提出書!N47="","",31)</f>
        <v>31</v>
      </c>
      <c r="W83" s="627"/>
      <c r="X83" s="22" t="s">
        <v>6</v>
      </c>
      <c r="Y83" s="23"/>
      <c r="Z83" s="23"/>
      <c r="AA83" s="27"/>
      <c r="AB83" s="27"/>
      <c r="AC83" s="27"/>
      <c r="AD83" s="27"/>
      <c r="AE83" s="27"/>
      <c r="AF83" s="27"/>
      <c r="AG83" s="27"/>
      <c r="AH83" s="16"/>
      <c r="AI83" s="16"/>
      <c r="AJ83" s="16"/>
    </row>
    <row r="84" spans="2:36" ht="13.5" customHeight="1">
      <c r="B84" s="1441" t="s">
        <v>238</v>
      </c>
      <c r="C84" s="1442"/>
      <c r="D84" s="1442"/>
      <c r="E84" s="1442"/>
      <c r="F84" s="1442"/>
      <c r="G84" s="1442"/>
      <c r="H84" s="1442"/>
      <c r="I84" s="1443"/>
      <c r="J84" s="1448" t="str">
        <f>IF(D14="","",D14&amp;"年の排出量")</f>
        <v>2026年の排出量</v>
      </c>
      <c r="K84" s="1449"/>
      <c r="L84" s="1449"/>
      <c r="M84" s="1449"/>
      <c r="N84" s="1449"/>
      <c r="O84" s="1449"/>
      <c r="P84" s="1449"/>
      <c r="Q84" s="1449"/>
      <c r="R84" s="1449"/>
      <c r="S84" s="1452" t="s">
        <v>390</v>
      </c>
      <c r="T84" s="1453"/>
      <c r="U84" s="1453"/>
      <c r="V84" s="1453"/>
      <c r="W84" s="1453"/>
      <c r="X84" s="1453"/>
      <c r="Y84" s="1453"/>
      <c r="Z84" s="1454"/>
      <c r="AA84" s="1429" t="s">
        <v>96</v>
      </c>
      <c r="AB84" s="1430"/>
      <c r="AC84" s="1430"/>
      <c r="AD84" s="1430"/>
      <c r="AE84" s="1430"/>
      <c r="AF84" s="1430"/>
      <c r="AG84" s="1430"/>
      <c r="AH84" s="1430"/>
      <c r="AI84" s="1430"/>
      <c r="AJ84" s="1431"/>
    </row>
    <row r="85" spans="2:36" ht="13.5" customHeight="1">
      <c r="B85" s="1444"/>
      <c r="C85" s="348"/>
      <c r="D85" s="348"/>
      <c r="E85" s="348"/>
      <c r="F85" s="348"/>
      <c r="G85" s="348"/>
      <c r="H85" s="348"/>
      <c r="I85" s="428"/>
      <c r="J85" s="1450"/>
      <c r="K85" s="1451"/>
      <c r="L85" s="1451"/>
      <c r="M85" s="1451"/>
      <c r="N85" s="1451"/>
      <c r="O85" s="1451"/>
      <c r="P85" s="1451"/>
      <c r="Q85" s="1451"/>
      <c r="R85" s="1451"/>
      <c r="S85" s="1455"/>
      <c r="T85" s="1456"/>
      <c r="U85" s="1456"/>
      <c r="V85" s="1456"/>
      <c r="W85" s="1456"/>
      <c r="X85" s="1456"/>
      <c r="Y85" s="1456"/>
      <c r="Z85" s="1457"/>
      <c r="AA85" s="1432"/>
      <c r="AB85" s="1433"/>
      <c r="AC85" s="1433"/>
      <c r="AD85" s="1433"/>
      <c r="AE85" s="1433"/>
      <c r="AF85" s="1433"/>
      <c r="AG85" s="1433"/>
      <c r="AH85" s="1433"/>
      <c r="AI85" s="1433"/>
      <c r="AJ85" s="1434"/>
    </row>
    <row r="86" spans="2:36" ht="13.5" customHeight="1" thickBot="1">
      <c r="B86" s="1445"/>
      <c r="C86" s="1446"/>
      <c r="D86" s="1446"/>
      <c r="E86" s="1446"/>
      <c r="F86" s="1446"/>
      <c r="G86" s="1446"/>
      <c r="H86" s="1446"/>
      <c r="I86" s="1447"/>
      <c r="J86" s="1435" t="s">
        <v>243</v>
      </c>
      <c r="K86" s="1436"/>
      <c r="L86" s="1436"/>
      <c r="M86" s="1436"/>
      <c r="N86" s="1436"/>
      <c r="O86" s="1436"/>
      <c r="P86" s="1436"/>
      <c r="Q86" s="1436"/>
      <c r="R86" s="1437"/>
      <c r="S86" s="647" t="s">
        <v>244</v>
      </c>
      <c r="T86" s="648"/>
      <c r="U86" s="648"/>
      <c r="V86" s="648"/>
      <c r="W86" s="648"/>
      <c r="X86" s="648"/>
      <c r="Y86" s="648"/>
      <c r="Z86" s="1438"/>
      <c r="AA86" s="1439" t="s">
        <v>247</v>
      </c>
      <c r="AB86" s="1436"/>
      <c r="AC86" s="1436"/>
      <c r="AD86" s="1436"/>
      <c r="AE86" s="1436"/>
      <c r="AF86" s="1436"/>
      <c r="AG86" s="1436"/>
      <c r="AH86" s="1436"/>
      <c r="AI86" s="1436"/>
      <c r="AJ86" s="1440"/>
    </row>
    <row r="87" spans="2:36" ht="13.5" customHeight="1">
      <c r="B87" s="977" t="s">
        <v>340</v>
      </c>
      <c r="C87" s="978"/>
      <c r="D87" s="790" t="s">
        <v>77</v>
      </c>
      <c r="E87" s="791"/>
      <c r="F87" s="791"/>
      <c r="G87" s="791"/>
      <c r="H87" s="791"/>
      <c r="I87" s="792"/>
      <c r="J87" s="793"/>
      <c r="K87" s="794"/>
      <c r="L87" s="794"/>
      <c r="M87" s="794"/>
      <c r="N87" s="794"/>
      <c r="O87" s="794"/>
      <c r="P87" s="795"/>
      <c r="Q87" s="739" t="s">
        <v>232</v>
      </c>
      <c r="R87" s="740"/>
      <c r="S87" s="706">
        <f>'（別紙２）二酸化炭素排出量計算シート【計画用】'!S87</f>
        <v>12400</v>
      </c>
      <c r="T87" s="707"/>
      <c r="U87" s="707"/>
      <c r="V87" s="707"/>
      <c r="W87" s="707"/>
      <c r="X87" s="707"/>
      <c r="Y87" s="707"/>
      <c r="Z87" s="1425"/>
      <c r="AA87" s="802" t="str">
        <f t="shared" ref="AA87:AA105" si="0">IF(J87="","",J87*S87)</f>
        <v/>
      </c>
      <c r="AB87" s="803"/>
      <c r="AC87" s="803"/>
      <c r="AD87" s="803"/>
      <c r="AE87" s="803"/>
      <c r="AF87" s="803"/>
      <c r="AG87" s="804"/>
      <c r="AH87" s="805" t="s">
        <v>463</v>
      </c>
      <c r="AI87" s="806"/>
      <c r="AJ87" s="807"/>
    </row>
    <row r="88" spans="2:36" ht="13.5" customHeight="1">
      <c r="B88" s="979"/>
      <c r="C88" s="980"/>
      <c r="D88" s="748" t="s">
        <v>78</v>
      </c>
      <c r="E88" s="749"/>
      <c r="F88" s="749"/>
      <c r="G88" s="749"/>
      <c r="H88" s="749"/>
      <c r="I88" s="750"/>
      <c r="J88" s="400"/>
      <c r="K88" s="401"/>
      <c r="L88" s="401"/>
      <c r="M88" s="401"/>
      <c r="N88" s="401"/>
      <c r="O88" s="401"/>
      <c r="P88" s="651"/>
      <c r="Q88" s="652" t="s">
        <v>232</v>
      </c>
      <c r="R88" s="653"/>
      <c r="S88" s="1422">
        <f>'（別紙２）二酸化炭素排出量計算シート【計画用】'!S88</f>
        <v>677</v>
      </c>
      <c r="T88" s="1423"/>
      <c r="U88" s="1423"/>
      <c r="V88" s="1423"/>
      <c r="W88" s="1423"/>
      <c r="X88" s="1423"/>
      <c r="Y88" s="1423"/>
      <c r="Z88" s="1424"/>
      <c r="AA88" s="808" t="str">
        <f t="shared" si="0"/>
        <v/>
      </c>
      <c r="AB88" s="809"/>
      <c r="AC88" s="809"/>
      <c r="AD88" s="809"/>
      <c r="AE88" s="809"/>
      <c r="AF88" s="809"/>
      <c r="AG88" s="810"/>
      <c r="AH88" s="782" t="s">
        <v>463</v>
      </c>
      <c r="AI88" s="783"/>
      <c r="AJ88" s="784"/>
    </row>
    <row r="89" spans="2:36" ht="13.5" customHeight="1">
      <c r="B89" s="979"/>
      <c r="C89" s="980"/>
      <c r="D89" s="748" t="s">
        <v>79</v>
      </c>
      <c r="E89" s="749"/>
      <c r="F89" s="749"/>
      <c r="G89" s="749"/>
      <c r="H89" s="749"/>
      <c r="I89" s="750"/>
      <c r="J89" s="400"/>
      <c r="K89" s="401"/>
      <c r="L89" s="401"/>
      <c r="M89" s="401"/>
      <c r="N89" s="401"/>
      <c r="O89" s="401"/>
      <c r="P89" s="651"/>
      <c r="Q89" s="652" t="s">
        <v>232</v>
      </c>
      <c r="R89" s="653"/>
      <c r="S89" s="1422">
        <f>'（別紙２）二酸化炭素排出量計算シート【計画用】'!S89</f>
        <v>116</v>
      </c>
      <c r="T89" s="1423"/>
      <c r="U89" s="1423"/>
      <c r="V89" s="1423"/>
      <c r="W89" s="1423"/>
      <c r="X89" s="1423"/>
      <c r="Y89" s="1423"/>
      <c r="Z89" s="1424"/>
      <c r="AA89" s="808" t="str">
        <f t="shared" si="0"/>
        <v/>
      </c>
      <c r="AB89" s="809"/>
      <c r="AC89" s="809"/>
      <c r="AD89" s="809"/>
      <c r="AE89" s="809"/>
      <c r="AF89" s="809"/>
      <c r="AG89" s="810"/>
      <c r="AH89" s="782" t="s">
        <v>463</v>
      </c>
      <c r="AI89" s="783"/>
      <c r="AJ89" s="784"/>
    </row>
    <row r="90" spans="2:36" ht="13.5" customHeight="1">
      <c r="B90" s="979"/>
      <c r="C90" s="980"/>
      <c r="D90" s="748" t="s">
        <v>80</v>
      </c>
      <c r="E90" s="749"/>
      <c r="F90" s="749"/>
      <c r="G90" s="749"/>
      <c r="H90" s="749"/>
      <c r="I90" s="750"/>
      <c r="J90" s="400"/>
      <c r="K90" s="401"/>
      <c r="L90" s="401"/>
      <c r="M90" s="401"/>
      <c r="N90" s="401"/>
      <c r="O90" s="401"/>
      <c r="P90" s="651"/>
      <c r="Q90" s="652" t="s">
        <v>232</v>
      </c>
      <c r="R90" s="653"/>
      <c r="S90" s="1422">
        <f>'（別紙２）二酸化炭素排出量計算シート【計画用】'!S90</f>
        <v>3170</v>
      </c>
      <c r="T90" s="1423"/>
      <c r="U90" s="1423"/>
      <c r="V90" s="1423"/>
      <c r="W90" s="1423"/>
      <c r="X90" s="1423"/>
      <c r="Y90" s="1423"/>
      <c r="Z90" s="1424"/>
      <c r="AA90" s="808" t="str">
        <f t="shared" si="0"/>
        <v/>
      </c>
      <c r="AB90" s="809"/>
      <c r="AC90" s="809"/>
      <c r="AD90" s="809"/>
      <c r="AE90" s="809"/>
      <c r="AF90" s="809"/>
      <c r="AG90" s="810"/>
      <c r="AH90" s="782" t="s">
        <v>464</v>
      </c>
      <c r="AI90" s="783"/>
      <c r="AJ90" s="784"/>
    </row>
    <row r="91" spans="2:36" ht="13.5" customHeight="1">
      <c r="B91" s="979"/>
      <c r="C91" s="980"/>
      <c r="D91" s="748" t="s">
        <v>81</v>
      </c>
      <c r="E91" s="749"/>
      <c r="F91" s="749"/>
      <c r="G91" s="749"/>
      <c r="H91" s="749"/>
      <c r="I91" s="750"/>
      <c r="J91" s="400"/>
      <c r="K91" s="401"/>
      <c r="L91" s="401"/>
      <c r="M91" s="401"/>
      <c r="N91" s="401"/>
      <c r="O91" s="401"/>
      <c r="P91" s="651"/>
      <c r="Q91" s="652" t="s">
        <v>232</v>
      </c>
      <c r="R91" s="653"/>
      <c r="S91" s="1422">
        <f>'（別紙２）二酸化炭素排出量計算シート【計画用】'!S91</f>
        <v>1120</v>
      </c>
      <c r="T91" s="1423"/>
      <c r="U91" s="1423"/>
      <c r="V91" s="1423"/>
      <c r="W91" s="1423"/>
      <c r="X91" s="1423"/>
      <c r="Y91" s="1423"/>
      <c r="Z91" s="1424"/>
      <c r="AA91" s="808" t="str">
        <f t="shared" si="0"/>
        <v/>
      </c>
      <c r="AB91" s="809"/>
      <c r="AC91" s="809"/>
      <c r="AD91" s="809"/>
      <c r="AE91" s="809"/>
      <c r="AF91" s="809"/>
      <c r="AG91" s="810"/>
      <c r="AH91" s="782" t="s">
        <v>464</v>
      </c>
      <c r="AI91" s="783"/>
      <c r="AJ91" s="784"/>
    </row>
    <row r="92" spans="2:36" ht="13.5" customHeight="1">
      <c r="B92" s="979"/>
      <c r="C92" s="980"/>
      <c r="D92" s="748" t="s">
        <v>82</v>
      </c>
      <c r="E92" s="749"/>
      <c r="F92" s="749"/>
      <c r="G92" s="749"/>
      <c r="H92" s="749"/>
      <c r="I92" s="750"/>
      <c r="J92" s="400"/>
      <c r="K92" s="401"/>
      <c r="L92" s="401"/>
      <c r="M92" s="401"/>
      <c r="N92" s="401"/>
      <c r="O92" s="401"/>
      <c r="P92" s="651"/>
      <c r="Q92" s="652" t="s">
        <v>232</v>
      </c>
      <c r="R92" s="653"/>
      <c r="S92" s="1422">
        <f>'（別紙２）二酸化炭素排出量計算シート【計画用】'!S92</f>
        <v>1300</v>
      </c>
      <c r="T92" s="1423"/>
      <c r="U92" s="1423"/>
      <c r="V92" s="1423"/>
      <c r="W92" s="1423"/>
      <c r="X92" s="1423"/>
      <c r="Y92" s="1423"/>
      <c r="Z92" s="1424"/>
      <c r="AA92" s="808" t="str">
        <f t="shared" si="0"/>
        <v/>
      </c>
      <c r="AB92" s="809"/>
      <c r="AC92" s="809"/>
      <c r="AD92" s="809"/>
      <c r="AE92" s="809"/>
      <c r="AF92" s="809"/>
      <c r="AG92" s="810"/>
      <c r="AH92" s="782" t="s">
        <v>464</v>
      </c>
      <c r="AI92" s="783"/>
      <c r="AJ92" s="784"/>
    </row>
    <row r="93" spans="2:36" ht="13.5" customHeight="1">
      <c r="B93" s="979"/>
      <c r="C93" s="980"/>
      <c r="D93" s="748" t="s">
        <v>83</v>
      </c>
      <c r="E93" s="749"/>
      <c r="F93" s="749"/>
      <c r="G93" s="749"/>
      <c r="H93" s="749"/>
      <c r="I93" s="750"/>
      <c r="J93" s="400"/>
      <c r="K93" s="401"/>
      <c r="L93" s="401"/>
      <c r="M93" s="401"/>
      <c r="N93" s="401"/>
      <c r="O93" s="401"/>
      <c r="P93" s="651"/>
      <c r="Q93" s="652" t="s">
        <v>232</v>
      </c>
      <c r="R93" s="653"/>
      <c r="S93" s="1422">
        <f>'（別紙２）二酸化炭素排出量計算シート【計画用】'!S93</f>
        <v>328</v>
      </c>
      <c r="T93" s="1423"/>
      <c r="U93" s="1423"/>
      <c r="V93" s="1423"/>
      <c r="W93" s="1423"/>
      <c r="X93" s="1423"/>
      <c r="Y93" s="1423"/>
      <c r="Z93" s="1424"/>
      <c r="AA93" s="808" t="str">
        <f t="shared" si="0"/>
        <v/>
      </c>
      <c r="AB93" s="809"/>
      <c r="AC93" s="809"/>
      <c r="AD93" s="809"/>
      <c r="AE93" s="809"/>
      <c r="AF93" s="809"/>
      <c r="AG93" s="810"/>
      <c r="AH93" s="782" t="s">
        <v>464</v>
      </c>
      <c r="AI93" s="783"/>
      <c r="AJ93" s="784"/>
    </row>
    <row r="94" spans="2:36" ht="13.5" customHeight="1">
      <c r="B94" s="979"/>
      <c r="C94" s="980"/>
      <c r="D94" s="748" t="s">
        <v>84</v>
      </c>
      <c r="E94" s="749"/>
      <c r="F94" s="749"/>
      <c r="G94" s="749"/>
      <c r="H94" s="749"/>
      <c r="I94" s="750"/>
      <c r="J94" s="400"/>
      <c r="K94" s="401"/>
      <c r="L94" s="401"/>
      <c r="M94" s="401"/>
      <c r="N94" s="401"/>
      <c r="O94" s="401"/>
      <c r="P94" s="651"/>
      <c r="Q94" s="652" t="s">
        <v>232</v>
      </c>
      <c r="R94" s="653"/>
      <c r="S94" s="1422">
        <f>'（別紙２）二酸化炭素排出量計算シート【計画用】'!S94</f>
        <v>4800</v>
      </c>
      <c r="T94" s="1423"/>
      <c r="U94" s="1423"/>
      <c r="V94" s="1423"/>
      <c r="W94" s="1423"/>
      <c r="X94" s="1423"/>
      <c r="Y94" s="1423"/>
      <c r="Z94" s="1424"/>
      <c r="AA94" s="808" t="str">
        <f t="shared" si="0"/>
        <v/>
      </c>
      <c r="AB94" s="809"/>
      <c r="AC94" s="809"/>
      <c r="AD94" s="809"/>
      <c r="AE94" s="809"/>
      <c r="AF94" s="809"/>
      <c r="AG94" s="810"/>
      <c r="AH94" s="782" t="s">
        <v>464</v>
      </c>
      <c r="AI94" s="783"/>
      <c r="AJ94" s="784"/>
    </row>
    <row r="95" spans="2:36" ht="13.5" customHeight="1">
      <c r="B95" s="979"/>
      <c r="C95" s="980"/>
      <c r="D95" s="748" t="s">
        <v>443</v>
      </c>
      <c r="E95" s="749"/>
      <c r="F95" s="749"/>
      <c r="G95" s="749"/>
      <c r="H95" s="749"/>
      <c r="I95" s="750"/>
      <c r="J95" s="400"/>
      <c r="K95" s="401"/>
      <c r="L95" s="401"/>
      <c r="M95" s="401"/>
      <c r="N95" s="401"/>
      <c r="O95" s="401"/>
      <c r="P95" s="651"/>
      <c r="Q95" s="652" t="s">
        <v>232</v>
      </c>
      <c r="R95" s="653"/>
      <c r="S95" s="1422">
        <f>'（別紙２）二酸化炭素排出量計算シート【計画用】'!S95</f>
        <v>16</v>
      </c>
      <c r="T95" s="1423"/>
      <c r="U95" s="1423"/>
      <c r="V95" s="1423"/>
      <c r="W95" s="1423"/>
      <c r="X95" s="1423"/>
      <c r="Y95" s="1423"/>
      <c r="Z95" s="1424"/>
      <c r="AA95" s="808" t="str">
        <f>IF(J95="","",J95*S95)</f>
        <v/>
      </c>
      <c r="AB95" s="809"/>
      <c r="AC95" s="809"/>
      <c r="AD95" s="809"/>
      <c r="AE95" s="809"/>
      <c r="AF95" s="809"/>
      <c r="AG95" s="810"/>
      <c r="AH95" s="782" t="s">
        <v>464</v>
      </c>
      <c r="AI95" s="783"/>
      <c r="AJ95" s="784"/>
    </row>
    <row r="96" spans="2:36" ht="13.5" customHeight="1">
      <c r="B96" s="979"/>
      <c r="C96" s="980"/>
      <c r="D96" s="748" t="s">
        <v>85</v>
      </c>
      <c r="E96" s="749"/>
      <c r="F96" s="749"/>
      <c r="G96" s="749"/>
      <c r="H96" s="749"/>
      <c r="I96" s="750"/>
      <c r="J96" s="400"/>
      <c r="K96" s="401"/>
      <c r="L96" s="401"/>
      <c r="M96" s="401"/>
      <c r="N96" s="401"/>
      <c r="O96" s="401"/>
      <c r="P96" s="651"/>
      <c r="Q96" s="652" t="s">
        <v>232</v>
      </c>
      <c r="R96" s="653"/>
      <c r="S96" s="1422">
        <f>'（別紙２）二酸化炭素排出量計算シート【計画用】'!S96</f>
        <v>138</v>
      </c>
      <c r="T96" s="1423"/>
      <c r="U96" s="1423"/>
      <c r="V96" s="1423"/>
      <c r="W96" s="1423"/>
      <c r="X96" s="1423"/>
      <c r="Y96" s="1423"/>
      <c r="Z96" s="1424"/>
      <c r="AA96" s="808" t="str">
        <f t="shared" si="0"/>
        <v/>
      </c>
      <c r="AB96" s="809"/>
      <c r="AC96" s="809"/>
      <c r="AD96" s="809"/>
      <c r="AE96" s="809"/>
      <c r="AF96" s="809"/>
      <c r="AG96" s="810"/>
      <c r="AH96" s="782" t="s">
        <v>464</v>
      </c>
      <c r="AI96" s="783"/>
      <c r="AJ96" s="784"/>
    </row>
    <row r="97" spans="2:36" ht="13.5" customHeight="1">
      <c r="B97" s="979"/>
      <c r="C97" s="980"/>
      <c r="D97" s="748" t="s">
        <v>444</v>
      </c>
      <c r="E97" s="749"/>
      <c r="F97" s="749"/>
      <c r="G97" s="749"/>
      <c r="H97" s="749"/>
      <c r="I97" s="750"/>
      <c r="J97" s="400"/>
      <c r="K97" s="401"/>
      <c r="L97" s="401"/>
      <c r="M97" s="401"/>
      <c r="N97" s="401"/>
      <c r="O97" s="401"/>
      <c r="P97" s="651"/>
      <c r="Q97" s="652" t="s">
        <v>232</v>
      </c>
      <c r="R97" s="653"/>
      <c r="S97" s="1422">
        <f>'（別紙２）二酸化炭素排出量計算シート【計画用】'!S97</f>
        <v>4</v>
      </c>
      <c r="T97" s="1423"/>
      <c r="U97" s="1423"/>
      <c r="V97" s="1423"/>
      <c r="W97" s="1423"/>
      <c r="X97" s="1423"/>
      <c r="Y97" s="1423"/>
      <c r="Z97" s="1424"/>
      <c r="AA97" s="808" t="str">
        <f>IF(J97="","",J97*S97)</f>
        <v/>
      </c>
      <c r="AB97" s="809"/>
      <c r="AC97" s="809"/>
      <c r="AD97" s="809"/>
      <c r="AE97" s="809"/>
      <c r="AF97" s="809"/>
      <c r="AG97" s="810"/>
      <c r="AH97" s="782" t="s">
        <v>464</v>
      </c>
      <c r="AI97" s="783"/>
      <c r="AJ97" s="784"/>
    </row>
    <row r="98" spans="2:36" ht="13.5" customHeight="1">
      <c r="B98" s="979"/>
      <c r="C98" s="980"/>
      <c r="D98" s="748" t="s">
        <v>86</v>
      </c>
      <c r="E98" s="749"/>
      <c r="F98" s="749"/>
      <c r="G98" s="749"/>
      <c r="H98" s="749"/>
      <c r="I98" s="750"/>
      <c r="J98" s="400"/>
      <c r="K98" s="401"/>
      <c r="L98" s="401"/>
      <c r="M98" s="401"/>
      <c r="N98" s="401"/>
      <c r="O98" s="401"/>
      <c r="P98" s="651"/>
      <c r="Q98" s="652" t="s">
        <v>232</v>
      </c>
      <c r="R98" s="653"/>
      <c r="S98" s="1422">
        <f>'（別紙２）二酸化炭素排出量計算シート【計画用】'!S98</f>
        <v>3350</v>
      </c>
      <c r="T98" s="1423"/>
      <c r="U98" s="1423"/>
      <c r="V98" s="1423"/>
      <c r="W98" s="1423"/>
      <c r="X98" s="1423"/>
      <c r="Y98" s="1423"/>
      <c r="Z98" s="1424"/>
      <c r="AA98" s="808" t="str">
        <f t="shared" si="0"/>
        <v/>
      </c>
      <c r="AB98" s="809"/>
      <c r="AC98" s="809"/>
      <c r="AD98" s="809"/>
      <c r="AE98" s="809"/>
      <c r="AF98" s="809"/>
      <c r="AG98" s="810"/>
      <c r="AH98" s="782" t="s">
        <v>464</v>
      </c>
      <c r="AI98" s="783"/>
      <c r="AJ98" s="784"/>
    </row>
    <row r="99" spans="2:36" ht="13.5" customHeight="1">
      <c r="B99" s="979"/>
      <c r="C99" s="980"/>
      <c r="D99" s="748" t="s">
        <v>98</v>
      </c>
      <c r="E99" s="749"/>
      <c r="F99" s="749"/>
      <c r="G99" s="749"/>
      <c r="H99" s="749"/>
      <c r="I99" s="750"/>
      <c r="J99" s="400"/>
      <c r="K99" s="401"/>
      <c r="L99" s="401"/>
      <c r="M99" s="401"/>
      <c r="N99" s="401"/>
      <c r="O99" s="401"/>
      <c r="P99" s="651"/>
      <c r="Q99" s="652" t="s">
        <v>232</v>
      </c>
      <c r="R99" s="653"/>
      <c r="S99" s="1422">
        <f>'（別紙２）二酸化炭素排出量計算シート【計画用】'!S99</f>
        <v>8060</v>
      </c>
      <c r="T99" s="1423"/>
      <c r="U99" s="1423"/>
      <c r="V99" s="1423"/>
      <c r="W99" s="1423"/>
      <c r="X99" s="1423"/>
      <c r="Y99" s="1423"/>
      <c r="Z99" s="1424"/>
      <c r="AA99" s="808" t="str">
        <f t="shared" si="0"/>
        <v/>
      </c>
      <c r="AB99" s="809"/>
      <c r="AC99" s="809"/>
      <c r="AD99" s="809"/>
      <c r="AE99" s="809"/>
      <c r="AF99" s="809"/>
      <c r="AG99" s="810"/>
      <c r="AH99" s="782" t="s">
        <v>464</v>
      </c>
      <c r="AI99" s="783"/>
      <c r="AJ99" s="784"/>
    </row>
    <row r="100" spans="2:36" ht="13.5" customHeight="1">
      <c r="B100" s="979"/>
      <c r="C100" s="980"/>
      <c r="D100" s="748" t="s">
        <v>446</v>
      </c>
      <c r="E100" s="749"/>
      <c r="F100" s="749"/>
      <c r="G100" s="749"/>
      <c r="H100" s="749"/>
      <c r="I100" s="750"/>
      <c r="J100" s="400"/>
      <c r="K100" s="401"/>
      <c r="L100" s="401"/>
      <c r="M100" s="401"/>
      <c r="N100" s="401"/>
      <c r="O100" s="401"/>
      <c r="P100" s="651"/>
      <c r="Q100" s="652" t="s">
        <v>232</v>
      </c>
      <c r="R100" s="653"/>
      <c r="S100" s="1422">
        <f>'（別紙２）二酸化炭素排出量計算シート【計画用】'!S100</f>
        <v>1330</v>
      </c>
      <c r="T100" s="1423"/>
      <c r="U100" s="1423"/>
      <c r="V100" s="1423"/>
      <c r="W100" s="1423"/>
      <c r="X100" s="1423"/>
      <c r="Y100" s="1423"/>
      <c r="Z100" s="1424"/>
      <c r="AA100" s="808" t="str">
        <f>IF(J100="","",J100*S100)</f>
        <v/>
      </c>
      <c r="AB100" s="809"/>
      <c r="AC100" s="809"/>
      <c r="AD100" s="809"/>
      <c r="AE100" s="809"/>
      <c r="AF100" s="809"/>
      <c r="AG100" s="810"/>
      <c r="AH100" s="782" t="s">
        <v>464</v>
      </c>
      <c r="AI100" s="783"/>
      <c r="AJ100" s="784"/>
    </row>
    <row r="101" spans="2:36" ht="13.5" customHeight="1">
      <c r="B101" s="979"/>
      <c r="C101" s="980"/>
      <c r="D101" s="748" t="s">
        <v>445</v>
      </c>
      <c r="E101" s="749"/>
      <c r="F101" s="749"/>
      <c r="G101" s="749"/>
      <c r="H101" s="749"/>
      <c r="I101" s="750"/>
      <c r="J101" s="400"/>
      <c r="K101" s="401"/>
      <c r="L101" s="401"/>
      <c r="M101" s="401"/>
      <c r="N101" s="401"/>
      <c r="O101" s="401"/>
      <c r="P101" s="651"/>
      <c r="Q101" s="652" t="s">
        <v>232</v>
      </c>
      <c r="R101" s="653"/>
      <c r="S101" s="1422">
        <f>'（別紙２）二酸化炭素排出量計算シート【計画用】'!S101</f>
        <v>1210</v>
      </c>
      <c r="T101" s="1423"/>
      <c r="U101" s="1423"/>
      <c r="V101" s="1423"/>
      <c r="W101" s="1423"/>
      <c r="X101" s="1423"/>
      <c r="Y101" s="1423"/>
      <c r="Z101" s="1424"/>
      <c r="AA101" s="808" t="str">
        <f>IF(J101="","",J101*S101)</f>
        <v/>
      </c>
      <c r="AB101" s="809"/>
      <c r="AC101" s="809"/>
      <c r="AD101" s="809"/>
      <c r="AE101" s="809"/>
      <c r="AF101" s="809"/>
      <c r="AG101" s="810"/>
      <c r="AH101" s="782" t="s">
        <v>464</v>
      </c>
      <c r="AI101" s="783"/>
      <c r="AJ101" s="784"/>
    </row>
    <row r="102" spans="2:36" ht="13.5" customHeight="1">
      <c r="B102" s="979"/>
      <c r="C102" s="980"/>
      <c r="D102" s="748" t="s">
        <v>87</v>
      </c>
      <c r="E102" s="749"/>
      <c r="F102" s="749"/>
      <c r="G102" s="749"/>
      <c r="H102" s="749"/>
      <c r="I102" s="750"/>
      <c r="J102" s="400"/>
      <c r="K102" s="401"/>
      <c r="L102" s="401"/>
      <c r="M102" s="401"/>
      <c r="N102" s="401"/>
      <c r="O102" s="401"/>
      <c r="P102" s="651"/>
      <c r="Q102" s="652" t="s">
        <v>232</v>
      </c>
      <c r="R102" s="653"/>
      <c r="S102" s="1422">
        <f>'（別紙２）二酸化炭素排出量計算シート【計画用】'!S102</f>
        <v>716</v>
      </c>
      <c r="T102" s="1423"/>
      <c r="U102" s="1423"/>
      <c r="V102" s="1423"/>
      <c r="W102" s="1423"/>
      <c r="X102" s="1423"/>
      <c r="Y102" s="1423"/>
      <c r="Z102" s="1424"/>
      <c r="AA102" s="808" t="str">
        <f t="shared" si="0"/>
        <v/>
      </c>
      <c r="AB102" s="809"/>
      <c r="AC102" s="809"/>
      <c r="AD102" s="809"/>
      <c r="AE102" s="809"/>
      <c r="AF102" s="809"/>
      <c r="AG102" s="810"/>
      <c r="AH102" s="782" t="s">
        <v>464</v>
      </c>
      <c r="AI102" s="783"/>
      <c r="AJ102" s="784"/>
    </row>
    <row r="103" spans="2:36" ht="13.5" customHeight="1">
      <c r="B103" s="979"/>
      <c r="C103" s="980"/>
      <c r="D103" s="748" t="s">
        <v>438</v>
      </c>
      <c r="E103" s="749"/>
      <c r="F103" s="749"/>
      <c r="G103" s="749"/>
      <c r="H103" s="749"/>
      <c r="I103" s="750"/>
      <c r="J103" s="400"/>
      <c r="K103" s="401"/>
      <c r="L103" s="401"/>
      <c r="M103" s="401"/>
      <c r="N103" s="401"/>
      <c r="O103" s="401"/>
      <c r="P103" s="651"/>
      <c r="Q103" s="652" t="s">
        <v>232</v>
      </c>
      <c r="R103" s="653"/>
      <c r="S103" s="1422">
        <f>'（別紙２）二酸化炭素排出量計算シート【計画用】'!S103</f>
        <v>858</v>
      </c>
      <c r="T103" s="1423"/>
      <c r="U103" s="1423"/>
      <c r="V103" s="1423"/>
      <c r="W103" s="1423"/>
      <c r="X103" s="1423"/>
      <c r="Y103" s="1423"/>
      <c r="Z103" s="1424"/>
      <c r="AA103" s="808" t="str">
        <f>IF(J103="","",J103*S103)</f>
        <v/>
      </c>
      <c r="AB103" s="809"/>
      <c r="AC103" s="809"/>
      <c r="AD103" s="809"/>
      <c r="AE103" s="809"/>
      <c r="AF103" s="809"/>
      <c r="AG103" s="810"/>
      <c r="AH103" s="782" t="s">
        <v>464</v>
      </c>
      <c r="AI103" s="783"/>
      <c r="AJ103" s="784"/>
    </row>
    <row r="104" spans="2:36" ht="13.5" customHeight="1">
      <c r="B104" s="979"/>
      <c r="C104" s="980"/>
      <c r="D104" s="748" t="s">
        <v>447</v>
      </c>
      <c r="E104" s="749"/>
      <c r="F104" s="749"/>
      <c r="G104" s="749"/>
      <c r="H104" s="749"/>
      <c r="I104" s="750"/>
      <c r="J104" s="400"/>
      <c r="K104" s="401"/>
      <c r="L104" s="401"/>
      <c r="M104" s="401"/>
      <c r="N104" s="401"/>
      <c r="O104" s="401"/>
      <c r="P104" s="651"/>
      <c r="Q104" s="652" t="s">
        <v>232</v>
      </c>
      <c r="R104" s="653"/>
      <c r="S104" s="1422">
        <f>'（別紙２）二酸化炭素排出量計算シート【計画用】'!S104</f>
        <v>804</v>
      </c>
      <c r="T104" s="1423"/>
      <c r="U104" s="1423"/>
      <c r="V104" s="1423"/>
      <c r="W104" s="1423"/>
      <c r="X104" s="1423"/>
      <c r="Y104" s="1423"/>
      <c r="Z104" s="1424"/>
      <c r="AA104" s="808" t="str">
        <f>IF(J104="","",J104*S104)</f>
        <v/>
      </c>
      <c r="AB104" s="809"/>
      <c r="AC104" s="809"/>
      <c r="AD104" s="809"/>
      <c r="AE104" s="809"/>
      <c r="AF104" s="809"/>
      <c r="AG104" s="810"/>
      <c r="AH104" s="782" t="s">
        <v>464</v>
      </c>
      <c r="AI104" s="783"/>
      <c r="AJ104" s="784"/>
    </row>
    <row r="105" spans="2:36" ht="13.5" customHeight="1">
      <c r="B105" s="979"/>
      <c r="C105" s="980"/>
      <c r="D105" s="796" t="s">
        <v>217</v>
      </c>
      <c r="E105" s="797"/>
      <c r="F105" s="797"/>
      <c r="G105" s="797"/>
      <c r="H105" s="797"/>
      <c r="I105" s="798"/>
      <c r="J105" s="400"/>
      <c r="K105" s="401"/>
      <c r="L105" s="401"/>
      <c r="M105" s="401"/>
      <c r="N105" s="401"/>
      <c r="O105" s="401"/>
      <c r="P105" s="651"/>
      <c r="Q105" s="652" t="s">
        <v>232</v>
      </c>
      <c r="R105" s="653"/>
      <c r="S105" s="1422">
        <f>'（別紙２）二酸化炭素排出量計算シート【計画用】'!S105</f>
        <v>1650</v>
      </c>
      <c r="T105" s="1423"/>
      <c r="U105" s="1423"/>
      <c r="V105" s="1423"/>
      <c r="W105" s="1423"/>
      <c r="X105" s="1423"/>
      <c r="Y105" s="1423"/>
      <c r="Z105" s="1424"/>
      <c r="AA105" s="808" t="str">
        <f t="shared" si="0"/>
        <v/>
      </c>
      <c r="AB105" s="809"/>
      <c r="AC105" s="809"/>
      <c r="AD105" s="809"/>
      <c r="AE105" s="809"/>
      <c r="AF105" s="809"/>
      <c r="AG105" s="810"/>
      <c r="AH105" s="846" t="s">
        <v>464</v>
      </c>
      <c r="AI105" s="847"/>
      <c r="AJ105" s="848"/>
    </row>
    <row r="106" spans="2:36" ht="13.5" customHeight="1">
      <c r="B106" s="979"/>
      <c r="C106" s="980"/>
      <c r="D106" s="839" t="s">
        <v>65</v>
      </c>
      <c r="E106" s="840"/>
      <c r="F106" s="840"/>
      <c r="G106" s="840"/>
      <c r="H106" s="840"/>
      <c r="I106" s="840"/>
      <c r="J106" s="840"/>
      <c r="K106" s="840"/>
      <c r="L106" s="840"/>
      <c r="M106" s="840"/>
      <c r="N106" s="840"/>
      <c r="O106" s="840"/>
      <c r="P106" s="840"/>
      <c r="Q106" s="840"/>
      <c r="R106" s="840"/>
      <c r="S106" s="840"/>
      <c r="T106" s="840"/>
      <c r="U106" s="840"/>
      <c r="V106" s="840"/>
      <c r="W106" s="840"/>
      <c r="X106" s="840"/>
      <c r="Y106" s="840"/>
      <c r="Z106" s="840"/>
      <c r="AA106" s="983" t="str">
        <f>IF(SUM(AA87:AG105)=0,"",ROUND(SUM(AA87:AG105),-INT(LOG(ABS(SUM(AA87:AG105))))-1+3))</f>
        <v/>
      </c>
      <c r="AB106" s="984"/>
      <c r="AC106" s="984"/>
      <c r="AD106" s="984"/>
      <c r="AE106" s="984"/>
      <c r="AF106" s="984"/>
      <c r="AG106" s="985"/>
      <c r="AH106" s="843" t="s">
        <v>462</v>
      </c>
      <c r="AI106" s="844"/>
      <c r="AJ106" s="845"/>
    </row>
    <row r="107" spans="2:36" ht="13.5" customHeight="1" thickBot="1">
      <c r="B107" s="981"/>
      <c r="C107" s="982"/>
      <c r="D107" s="841"/>
      <c r="E107" s="842"/>
      <c r="F107" s="842"/>
      <c r="G107" s="842"/>
      <c r="H107" s="842"/>
      <c r="I107" s="842"/>
      <c r="J107" s="842"/>
      <c r="K107" s="842"/>
      <c r="L107" s="842"/>
      <c r="M107" s="842"/>
      <c r="N107" s="842"/>
      <c r="O107" s="842"/>
      <c r="P107" s="842"/>
      <c r="Q107" s="842"/>
      <c r="R107" s="842"/>
      <c r="S107" s="842"/>
      <c r="T107" s="842"/>
      <c r="U107" s="842"/>
      <c r="V107" s="842"/>
      <c r="W107" s="842"/>
      <c r="X107" s="842"/>
      <c r="Y107" s="842"/>
      <c r="Z107" s="842"/>
      <c r="AA107" s="814"/>
      <c r="AB107" s="815"/>
      <c r="AC107" s="815"/>
      <c r="AD107" s="815"/>
      <c r="AE107" s="815"/>
      <c r="AF107" s="815"/>
      <c r="AG107" s="816"/>
      <c r="AH107" s="820"/>
      <c r="AI107" s="821"/>
      <c r="AJ107" s="822"/>
    </row>
    <row r="108" spans="2:36" ht="13.5" customHeight="1">
      <c r="B108" s="977" t="s">
        <v>341</v>
      </c>
      <c r="C108" s="978"/>
      <c r="D108" s="790" t="s">
        <v>88</v>
      </c>
      <c r="E108" s="791"/>
      <c r="F108" s="791"/>
      <c r="G108" s="791"/>
      <c r="H108" s="791"/>
      <c r="I108" s="792"/>
      <c r="J108" s="793"/>
      <c r="K108" s="794"/>
      <c r="L108" s="794"/>
      <c r="M108" s="794"/>
      <c r="N108" s="794"/>
      <c r="O108" s="794"/>
      <c r="P108" s="795"/>
      <c r="Q108" s="788" t="s">
        <v>232</v>
      </c>
      <c r="R108" s="789"/>
      <c r="S108" s="706">
        <f>'（別紙２）二酸化炭素排出量計算シート【計画用】'!S108</f>
        <v>6630</v>
      </c>
      <c r="T108" s="707"/>
      <c r="U108" s="707"/>
      <c r="V108" s="707"/>
      <c r="W108" s="707"/>
      <c r="X108" s="707"/>
      <c r="Y108" s="707"/>
      <c r="Z108" s="1425"/>
      <c r="AA108" s="802" t="str">
        <f t="shared" ref="AA108:AA116" si="1">IF(J108="","",J108*S108)</f>
        <v/>
      </c>
      <c r="AB108" s="803"/>
      <c r="AC108" s="803"/>
      <c r="AD108" s="803"/>
      <c r="AE108" s="803"/>
      <c r="AF108" s="803"/>
      <c r="AG108" s="804"/>
      <c r="AH108" s="805" t="s">
        <v>463</v>
      </c>
      <c r="AI108" s="806"/>
      <c r="AJ108" s="807"/>
    </row>
    <row r="109" spans="2:36" ht="13.5" customHeight="1">
      <c r="B109" s="979"/>
      <c r="C109" s="980"/>
      <c r="D109" s="748" t="s">
        <v>89</v>
      </c>
      <c r="E109" s="749"/>
      <c r="F109" s="749"/>
      <c r="G109" s="749"/>
      <c r="H109" s="749"/>
      <c r="I109" s="750"/>
      <c r="J109" s="400"/>
      <c r="K109" s="401"/>
      <c r="L109" s="401"/>
      <c r="M109" s="401"/>
      <c r="N109" s="401"/>
      <c r="O109" s="401"/>
      <c r="P109" s="651"/>
      <c r="Q109" s="773" t="s">
        <v>232</v>
      </c>
      <c r="R109" s="774"/>
      <c r="S109" s="1422">
        <f>'（別紙２）二酸化炭素排出量計算シート【計画用】'!S109</f>
        <v>11100</v>
      </c>
      <c r="T109" s="1423"/>
      <c r="U109" s="1423"/>
      <c r="V109" s="1423"/>
      <c r="W109" s="1423"/>
      <c r="X109" s="1423"/>
      <c r="Y109" s="1423"/>
      <c r="Z109" s="1424"/>
      <c r="AA109" s="808" t="str">
        <f t="shared" si="1"/>
        <v/>
      </c>
      <c r="AB109" s="809"/>
      <c r="AC109" s="809"/>
      <c r="AD109" s="809"/>
      <c r="AE109" s="809"/>
      <c r="AF109" s="809"/>
      <c r="AG109" s="810"/>
      <c r="AH109" s="782" t="s">
        <v>463</v>
      </c>
      <c r="AI109" s="783"/>
      <c r="AJ109" s="784"/>
    </row>
    <row r="110" spans="2:36" ht="13.5" customHeight="1">
      <c r="B110" s="979"/>
      <c r="C110" s="980"/>
      <c r="D110" s="748" t="s">
        <v>90</v>
      </c>
      <c r="E110" s="749"/>
      <c r="F110" s="749"/>
      <c r="G110" s="749"/>
      <c r="H110" s="749"/>
      <c r="I110" s="750"/>
      <c r="J110" s="400"/>
      <c r="K110" s="401"/>
      <c r="L110" s="401"/>
      <c r="M110" s="401"/>
      <c r="N110" s="401"/>
      <c r="O110" s="401"/>
      <c r="P110" s="651"/>
      <c r="Q110" s="773" t="s">
        <v>232</v>
      </c>
      <c r="R110" s="774"/>
      <c r="S110" s="1422">
        <f>'（別紙２）二酸化炭素排出量計算シート【計画用】'!S110</f>
        <v>8900</v>
      </c>
      <c r="T110" s="1423"/>
      <c r="U110" s="1423"/>
      <c r="V110" s="1423"/>
      <c r="W110" s="1423"/>
      <c r="X110" s="1423"/>
      <c r="Y110" s="1423"/>
      <c r="Z110" s="1424"/>
      <c r="AA110" s="808" t="str">
        <f t="shared" si="1"/>
        <v/>
      </c>
      <c r="AB110" s="809"/>
      <c r="AC110" s="809"/>
      <c r="AD110" s="809"/>
      <c r="AE110" s="809"/>
      <c r="AF110" s="809"/>
      <c r="AG110" s="810"/>
      <c r="AH110" s="782" t="s">
        <v>463</v>
      </c>
      <c r="AI110" s="783"/>
      <c r="AJ110" s="784"/>
    </row>
    <row r="111" spans="2:36" ht="13.5" customHeight="1">
      <c r="B111" s="979"/>
      <c r="C111" s="980"/>
      <c r="D111" s="779" t="s">
        <v>448</v>
      </c>
      <c r="E111" s="780"/>
      <c r="F111" s="780"/>
      <c r="G111" s="780"/>
      <c r="H111" s="780"/>
      <c r="I111" s="781"/>
      <c r="J111" s="400"/>
      <c r="K111" s="401"/>
      <c r="L111" s="401"/>
      <c r="M111" s="401"/>
      <c r="N111" s="401"/>
      <c r="O111" s="401"/>
      <c r="P111" s="651"/>
      <c r="Q111" s="773" t="s">
        <v>232</v>
      </c>
      <c r="R111" s="774"/>
      <c r="S111" s="1422">
        <f>'（別紙２）二酸化炭素排出量計算シート【計画用】'!S111</f>
        <v>9200</v>
      </c>
      <c r="T111" s="1423"/>
      <c r="U111" s="1423"/>
      <c r="V111" s="1423"/>
      <c r="W111" s="1423"/>
      <c r="X111" s="1423"/>
      <c r="Y111" s="1423"/>
      <c r="Z111" s="1424"/>
      <c r="AA111" s="808" t="str">
        <f>IF(J111="","",J111*S111)</f>
        <v/>
      </c>
      <c r="AB111" s="809"/>
      <c r="AC111" s="809"/>
      <c r="AD111" s="809"/>
      <c r="AE111" s="809"/>
      <c r="AF111" s="809"/>
      <c r="AG111" s="810"/>
      <c r="AH111" s="782" t="s">
        <v>464</v>
      </c>
      <c r="AI111" s="783"/>
      <c r="AJ111" s="784"/>
    </row>
    <row r="112" spans="2:36" ht="13.5" customHeight="1">
      <c r="B112" s="979"/>
      <c r="C112" s="980"/>
      <c r="D112" s="748" t="s">
        <v>91</v>
      </c>
      <c r="E112" s="749"/>
      <c r="F112" s="749"/>
      <c r="G112" s="749"/>
      <c r="H112" s="749"/>
      <c r="I112" s="750"/>
      <c r="J112" s="400"/>
      <c r="K112" s="401"/>
      <c r="L112" s="401"/>
      <c r="M112" s="401"/>
      <c r="N112" s="401"/>
      <c r="O112" s="401"/>
      <c r="P112" s="651"/>
      <c r="Q112" s="773" t="s">
        <v>232</v>
      </c>
      <c r="R112" s="774"/>
      <c r="S112" s="1422">
        <f>'（別紙２）二酸化炭素排出量計算シート【計画用】'!S112</f>
        <v>9200</v>
      </c>
      <c r="T112" s="1423"/>
      <c r="U112" s="1423"/>
      <c r="V112" s="1423"/>
      <c r="W112" s="1423"/>
      <c r="X112" s="1423"/>
      <c r="Y112" s="1423"/>
      <c r="Z112" s="1424"/>
      <c r="AA112" s="808" t="str">
        <f t="shared" si="1"/>
        <v/>
      </c>
      <c r="AB112" s="809"/>
      <c r="AC112" s="809"/>
      <c r="AD112" s="809"/>
      <c r="AE112" s="809"/>
      <c r="AF112" s="809"/>
      <c r="AG112" s="810"/>
      <c r="AH112" s="782" t="s">
        <v>464</v>
      </c>
      <c r="AI112" s="783"/>
      <c r="AJ112" s="784"/>
    </row>
    <row r="113" spans="1:36" ht="13.5" customHeight="1">
      <c r="B113" s="979"/>
      <c r="C113" s="980"/>
      <c r="D113" s="748" t="s">
        <v>92</v>
      </c>
      <c r="E113" s="749"/>
      <c r="F113" s="749"/>
      <c r="G113" s="749"/>
      <c r="H113" s="749"/>
      <c r="I113" s="750"/>
      <c r="J113" s="400"/>
      <c r="K113" s="401"/>
      <c r="L113" s="401"/>
      <c r="M113" s="401"/>
      <c r="N113" s="401"/>
      <c r="O113" s="401"/>
      <c r="P113" s="651"/>
      <c r="Q113" s="773" t="s">
        <v>232</v>
      </c>
      <c r="R113" s="774"/>
      <c r="S113" s="1422">
        <f>'（別紙２）二酸化炭素排出量計算シート【計画用】'!S113</f>
        <v>9540</v>
      </c>
      <c r="T113" s="1423"/>
      <c r="U113" s="1423"/>
      <c r="V113" s="1423"/>
      <c r="W113" s="1423"/>
      <c r="X113" s="1423"/>
      <c r="Y113" s="1423"/>
      <c r="Z113" s="1424"/>
      <c r="AA113" s="808" t="str">
        <f t="shared" si="1"/>
        <v/>
      </c>
      <c r="AB113" s="809"/>
      <c r="AC113" s="809"/>
      <c r="AD113" s="809"/>
      <c r="AE113" s="809"/>
      <c r="AF113" s="809"/>
      <c r="AG113" s="810"/>
      <c r="AH113" s="782" t="s">
        <v>464</v>
      </c>
      <c r="AI113" s="783"/>
      <c r="AJ113" s="784"/>
    </row>
    <row r="114" spans="1:36" ht="13.5" customHeight="1">
      <c r="B114" s="979"/>
      <c r="C114" s="980"/>
      <c r="D114" s="748" t="s">
        <v>93</v>
      </c>
      <c r="E114" s="749"/>
      <c r="F114" s="749"/>
      <c r="G114" s="749"/>
      <c r="H114" s="749"/>
      <c r="I114" s="750"/>
      <c r="J114" s="400"/>
      <c r="K114" s="401"/>
      <c r="L114" s="401"/>
      <c r="M114" s="401"/>
      <c r="N114" s="401"/>
      <c r="O114" s="401"/>
      <c r="P114" s="651"/>
      <c r="Q114" s="773" t="s">
        <v>232</v>
      </c>
      <c r="R114" s="774"/>
      <c r="S114" s="1422">
        <f>'（別紙２）二酸化炭素排出量計算シート【計画用】'!S114</f>
        <v>8550</v>
      </c>
      <c r="T114" s="1423"/>
      <c r="U114" s="1423"/>
      <c r="V114" s="1423"/>
      <c r="W114" s="1423"/>
      <c r="X114" s="1423"/>
      <c r="Y114" s="1423"/>
      <c r="Z114" s="1424"/>
      <c r="AA114" s="808" t="str">
        <f t="shared" si="1"/>
        <v/>
      </c>
      <c r="AB114" s="809"/>
      <c r="AC114" s="809"/>
      <c r="AD114" s="809"/>
      <c r="AE114" s="809"/>
      <c r="AF114" s="809"/>
      <c r="AG114" s="810"/>
      <c r="AH114" s="782" t="s">
        <v>464</v>
      </c>
      <c r="AI114" s="783"/>
      <c r="AJ114" s="784"/>
    </row>
    <row r="115" spans="1:36" ht="13.5" customHeight="1">
      <c r="B115" s="979"/>
      <c r="C115" s="980"/>
      <c r="D115" s="748" t="s">
        <v>94</v>
      </c>
      <c r="E115" s="749"/>
      <c r="F115" s="749"/>
      <c r="G115" s="749"/>
      <c r="H115" s="749"/>
      <c r="I115" s="750"/>
      <c r="J115" s="400"/>
      <c r="K115" s="401"/>
      <c r="L115" s="401"/>
      <c r="M115" s="401"/>
      <c r="N115" s="401"/>
      <c r="O115" s="401"/>
      <c r="P115" s="651"/>
      <c r="Q115" s="773" t="s">
        <v>232</v>
      </c>
      <c r="R115" s="774"/>
      <c r="S115" s="1422">
        <f>'（別紙２）二酸化炭素排出量計算シート【計画用】'!S115</f>
        <v>7910</v>
      </c>
      <c r="T115" s="1423"/>
      <c r="U115" s="1423"/>
      <c r="V115" s="1423"/>
      <c r="W115" s="1423"/>
      <c r="X115" s="1423"/>
      <c r="Y115" s="1423"/>
      <c r="Z115" s="1424"/>
      <c r="AA115" s="808" t="str">
        <f>IF(J115="","",J115*S115)</f>
        <v/>
      </c>
      <c r="AB115" s="809"/>
      <c r="AC115" s="809"/>
      <c r="AD115" s="809"/>
      <c r="AE115" s="809"/>
      <c r="AF115" s="809"/>
      <c r="AG115" s="810"/>
      <c r="AH115" s="782" t="s">
        <v>464</v>
      </c>
      <c r="AI115" s="783"/>
      <c r="AJ115" s="784"/>
    </row>
    <row r="116" spans="1:36" ht="13.5" customHeight="1">
      <c r="B116" s="979"/>
      <c r="C116" s="980"/>
      <c r="D116" s="748" t="s">
        <v>449</v>
      </c>
      <c r="E116" s="749"/>
      <c r="F116" s="749"/>
      <c r="G116" s="749"/>
      <c r="H116" s="749"/>
      <c r="I116" s="750"/>
      <c r="J116" s="400"/>
      <c r="K116" s="401"/>
      <c r="L116" s="401"/>
      <c r="M116" s="401"/>
      <c r="N116" s="401"/>
      <c r="O116" s="401"/>
      <c r="P116" s="651"/>
      <c r="Q116" s="773" t="s">
        <v>232</v>
      </c>
      <c r="R116" s="774"/>
      <c r="S116" s="1422">
        <f>'（別紙２）二酸化炭素排出量計算シート【計画用】'!S116</f>
        <v>7190</v>
      </c>
      <c r="T116" s="1423"/>
      <c r="U116" s="1423"/>
      <c r="V116" s="1423"/>
      <c r="W116" s="1423"/>
      <c r="X116" s="1423"/>
      <c r="Y116" s="1423"/>
      <c r="Z116" s="1424"/>
      <c r="AA116" s="808" t="str">
        <f t="shared" si="1"/>
        <v/>
      </c>
      <c r="AB116" s="809"/>
      <c r="AC116" s="809"/>
      <c r="AD116" s="809"/>
      <c r="AE116" s="809"/>
      <c r="AF116" s="809"/>
      <c r="AG116" s="810"/>
      <c r="AH116" s="846" t="s">
        <v>464</v>
      </c>
      <c r="AI116" s="847"/>
      <c r="AJ116" s="848"/>
    </row>
    <row r="117" spans="1:36" ht="13.5" customHeight="1">
      <c r="B117" s="979"/>
      <c r="C117" s="980"/>
      <c r="D117" s="839" t="s">
        <v>65</v>
      </c>
      <c r="E117" s="840"/>
      <c r="F117" s="840"/>
      <c r="G117" s="840"/>
      <c r="H117" s="840"/>
      <c r="I117" s="840"/>
      <c r="J117" s="840"/>
      <c r="K117" s="840"/>
      <c r="L117" s="840"/>
      <c r="M117" s="840"/>
      <c r="N117" s="840"/>
      <c r="O117" s="840"/>
      <c r="P117" s="840"/>
      <c r="Q117" s="840"/>
      <c r="R117" s="840"/>
      <c r="S117" s="840"/>
      <c r="T117" s="840"/>
      <c r="U117" s="840"/>
      <c r="V117" s="840"/>
      <c r="W117" s="840"/>
      <c r="X117" s="840"/>
      <c r="Y117" s="840"/>
      <c r="Z117" s="840"/>
      <c r="AA117" s="811" t="str">
        <f>IF(SUM(AA108:AG116)=0,"",ROUND(SUM(AA108:AG116),-INT(LOG(ABS(SUM(AA108:AG116))))-1+3))</f>
        <v/>
      </c>
      <c r="AB117" s="812"/>
      <c r="AC117" s="812"/>
      <c r="AD117" s="812"/>
      <c r="AE117" s="812"/>
      <c r="AF117" s="812"/>
      <c r="AG117" s="813"/>
      <c r="AH117" s="843" t="s">
        <v>462</v>
      </c>
      <c r="AI117" s="844"/>
      <c r="AJ117" s="845"/>
    </row>
    <row r="118" spans="1:36" ht="13.5" customHeight="1" thickBot="1">
      <c r="B118" s="981"/>
      <c r="C118" s="982"/>
      <c r="D118" s="841"/>
      <c r="E118" s="842"/>
      <c r="F118" s="842"/>
      <c r="G118" s="842"/>
      <c r="H118" s="842"/>
      <c r="I118" s="842"/>
      <c r="J118" s="842"/>
      <c r="K118" s="842"/>
      <c r="L118" s="842"/>
      <c r="M118" s="842"/>
      <c r="N118" s="842"/>
      <c r="O118" s="842"/>
      <c r="P118" s="842"/>
      <c r="Q118" s="842"/>
      <c r="R118" s="842"/>
      <c r="S118" s="842"/>
      <c r="T118" s="842"/>
      <c r="U118" s="842"/>
      <c r="V118" s="842"/>
      <c r="W118" s="842"/>
      <c r="X118" s="842"/>
      <c r="Y118" s="842"/>
      <c r="Z118" s="842"/>
      <c r="AA118" s="814"/>
      <c r="AB118" s="815"/>
      <c r="AC118" s="815"/>
      <c r="AD118" s="815"/>
      <c r="AE118" s="815"/>
      <c r="AF118" s="815"/>
      <c r="AG118" s="816"/>
      <c r="AH118" s="820"/>
      <c r="AI118" s="821"/>
      <c r="AJ118" s="822"/>
    </row>
    <row r="119" spans="1:36" ht="13.5" customHeight="1">
      <c r="B119" s="1416" t="s">
        <v>76</v>
      </c>
      <c r="C119" s="1417"/>
      <c r="D119" s="1417"/>
      <c r="E119" s="1417"/>
      <c r="F119" s="1417"/>
      <c r="G119" s="1417"/>
      <c r="H119" s="1417"/>
      <c r="I119" s="1418"/>
      <c r="J119" s="404"/>
      <c r="K119" s="405"/>
      <c r="L119" s="405"/>
      <c r="M119" s="405"/>
      <c r="N119" s="405"/>
      <c r="O119" s="405"/>
      <c r="P119" s="829"/>
      <c r="Q119" s="830" t="s">
        <v>232</v>
      </c>
      <c r="R119" s="831"/>
      <c r="S119" s="834">
        <f>'（別紙２）二酸化炭素排出量計算シート【計画用】'!S119</f>
        <v>23500</v>
      </c>
      <c r="T119" s="835"/>
      <c r="U119" s="835"/>
      <c r="V119" s="835"/>
      <c r="W119" s="835"/>
      <c r="X119" s="835"/>
      <c r="Y119" s="835"/>
      <c r="Z119" s="835"/>
      <c r="AA119" s="836" t="str">
        <f>IF(SUM(J119)=0,"",ROUND(J119*S119,-INT(LOG(ABS(J119*S119)))-1+3))</f>
        <v/>
      </c>
      <c r="AB119" s="837"/>
      <c r="AC119" s="837"/>
      <c r="AD119" s="837"/>
      <c r="AE119" s="837"/>
      <c r="AF119" s="837"/>
      <c r="AG119" s="838"/>
      <c r="AH119" s="1410" t="s">
        <v>462</v>
      </c>
      <c r="AI119" s="1411"/>
      <c r="AJ119" s="1412"/>
    </row>
    <row r="120" spans="1:36" ht="13.5" customHeight="1" thickBot="1">
      <c r="B120" s="1419"/>
      <c r="C120" s="1420"/>
      <c r="D120" s="1420"/>
      <c r="E120" s="1420"/>
      <c r="F120" s="1420"/>
      <c r="G120" s="1420"/>
      <c r="H120" s="1420"/>
      <c r="I120" s="1421"/>
      <c r="J120" s="763"/>
      <c r="K120" s="764"/>
      <c r="L120" s="764"/>
      <c r="M120" s="764"/>
      <c r="N120" s="764"/>
      <c r="O120" s="764"/>
      <c r="P120" s="765"/>
      <c r="Q120" s="832"/>
      <c r="R120" s="833"/>
      <c r="S120" s="731"/>
      <c r="T120" s="732"/>
      <c r="U120" s="732"/>
      <c r="V120" s="732"/>
      <c r="W120" s="732"/>
      <c r="X120" s="732"/>
      <c r="Y120" s="732"/>
      <c r="Z120" s="732"/>
      <c r="AA120" s="814"/>
      <c r="AB120" s="815"/>
      <c r="AC120" s="815"/>
      <c r="AD120" s="815"/>
      <c r="AE120" s="815"/>
      <c r="AF120" s="815"/>
      <c r="AG120" s="816"/>
      <c r="AH120" s="820"/>
      <c r="AI120" s="821"/>
      <c r="AJ120" s="822"/>
    </row>
    <row r="121" spans="1:36" ht="13.5" customHeight="1">
      <c r="B121" s="1416" t="s">
        <v>442</v>
      </c>
      <c r="C121" s="1417"/>
      <c r="D121" s="1417"/>
      <c r="E121" s="1417"/>
      <c r="F121" s="1417"/>
      <c r="G121" s="1417"/>
      <c r="H121" s="1417"/>
      <c r="I121" s="1418"/>
      <c r="J121" s="404"/>
      <c r="K121" s="405"/>
      <c r="L121" s="405"/>
      <c r="M121" s="405"/>
      <c r="N121" s="405"/>
      <c r="O121" s="405"/>
      <c r="P121" s="829"/>
      <c r="Q121" s="830" t="s">
        <v>232</v>
      </c>
      <c r="R121" s="831"/>
      <c r="S121" s="834">
        <f>'（別紙２）二酸化炭素排出量計算シート【計画用】'!S121</f>
        <v>16100</v>
      </c>
      <c r="T121" s="835"/>
      <c r="U121" s="835"/>
      <c r="V121" s="835"/>
      <c r="W121" s="835"/>
      <c r="X121" s="835"/>
      <c r="Y121" s="835"/>
      <c r="Z121" s="835"/>
      <c r="AA121" s="836" t="str">
        <f>IF(SUM(J121)=0,"",ROUND(J121*S121,-INT(LOG(ABS(J121*S121)))-1+3))</f>
        <v/>
      </c>
      <c r="AB121" s="837"/>
      <c r="AC121" s="837"/>
      <c r="AD121" s="837"/>
      <c r="AE121" s="837"/>
      <c r="AF121" s="837"/>
      <c r="AG121" s="838"/>
      <c r="AH121" s="1410" t="s">
        <v>462</v>
      </c>
      <c r="AI121" s="1411"/>
      <c r="AJ121" s="1412"/>
    </row>
    <row r="122" spans="1:36" ht="13.5" customHeight="1" thickBot="1">
      <c r="B122" s="1419"/>
      <c r="C122" s="1420"/>
      <c r="D122" s="1420"/>
      <c r="E122" s="1420"/>
      <c r="F122" s="1420"/>
      <c r="G122" s="1420"/>
      <c r="H122" s="1420"/>
      <c r="I122" s="1421"/>
      <c r="J122" s="763"/>
      <c r="K122" s="764"/>
      <c r="L122" s="764"/>
      <c r="M122" s="764"/>
      <c r="N122" s="764"/>
      <c r="O122" s="764"/>
      <c r="P122" s="765"/>
      <c r="Q122" s="832"/>
      <c r="R122" s="833"/>
      <c r="S122" s="731"/>
      <c r="T122" s="732"/>
      <c r="U122" s="732"/>
      <c r="V122" s="732"/>
      <c r="W122" s="732"/>
      <c r="X122" s="732"/>
      <c r="Y122" s="732"/>
      <c r="Z122" s="732"/>
      <c r="AA122" s="814"/>
      <c r="AB122" s="815"/>
      <c r="AC122" s="815"/>
      <c r="AD122" s="815"/>
      <c r="AE122" s="815"/>
      <c r="AF122" s="815"/>
      <c r="AG122" s="816"/>
      <c r="AH122" s="820"/>
      <c r="AI122" s="821"/>
      <c r="AJ122" s="822"/>
    </row>
    <row r="123" spans="1:36" ht="13.5" customHeight="1"/>
    <row r="124" spans="1:36" ht="13.5" customHeight="1">
      <c r="B124" s="1" t="s">
        <v>220</v>
      </c>
      <c r="C124" s="1">
        <v>1</v>
      </c>
      <c r="D124" s="587" t="s">
        <v>465</v>
      </c>
      <c r="E124" s="587"/>
      <c r="F124" s="587"/>
      <c r="G124" s="587"/>
      <c r="H124" s="587"/>
      <c r="I124" s="587"/>
      <c r="J124" s="587"/>
      <c r="K124" s="587"/>
      <c r="L124" s="587"/>
      <c r="M124" s="587"/>
      <c r="N124" s="587"/>
      <c r="O124" s="587"/>
      <c r="P124" s="587"/>
      <c r="Q124" s="587"/>
      <c r="R124" s="587"/>
      <c r="S124" s="587"/>
      <c r="T124" s="587"/>
      <c r="U124" s="587"/>
      <c r="V124" s="587"/>
      <c r="W124" s="587"/>
      <c r="X124" s="587"/>
      <c r="Y124" s="587"/>
      <c r="Z124" s="587"/>
      <c r="AA124" s="587"/>
      <c r="AB124" s="587"/>
      <c r="AC124" s="587"/>
      <c r="AD124" s="587"/>
      <c r="AE124" s="587"/>
      <c r="AF124" s="587"/>
      <c r="AG124" s="587"/>
      <c r="AH124" s="587"/>
      <c r="AI124" s="587"/>
      <c r="AJ124" s="587"/>
    </row>
    <row r="125" spans="1:36" ht="13.5" customHeight="1">
      <c r="D125" s="587"/>
      <c r="E125" s="587"/>
      <c r="F125" s="587"/>
      <c r="G125" s="587"/>
      <c r="H125" s="587"/>
      <c r="I125" s="587"/>
      <c r="J125" s="587"/>
      <c r="K125" s="587"/>
      <c r="L125" s="58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7"/>
      <c r="AI125" s="587"/>
      <c r="AJ125" s="587"/>
    </row>
    <row r="126" spans="1:36" ht="13.5" customHeight="1">
      <c r="A126" s="11"/>
      <c r="C126" s="1">
        <v>2</v>
      </c>
      <c r="D126" s="587" t="s">
        <v>450</v>
      </c>
      <c r="E126" s="587"/>
      <c r="F126" s="587"/>
      <c r="G126" s="587"/>
      <c r="H126" s="587"/>
      <c r="I126" s="587"/>
      <c r="J126" s="587"/>
      <c r="K126" s="587"/>
      <c r="L126" s="587"/>
      <c r="M126" s="587"/>
      <c r="N126" s="587"/>
      <c r="O126" s="587"/>
      <c r="P126" s="587"/>
      <c r="Q126" s="587"/>
      <c r="R126" s="587"/>
      <c r="S126" s="587"/>
      <c r="T126" s="587"/>
      <c r="U126" s="587"/>
      <c r="V126" s="587"/>
      <c r="W126" s="587"/>
      <c r="X126" s="587"/>
      <c r="Y126" s="587"/>
      <c r="Z126" s="587"/>
      <c r="AA126" s="587"/>
      <c r="AB126" s="587"/>
      <c r="AC126" s="587"/>
      <c r="AD126" s="587"/>
      <c r="AE126" s="587"/>
      <c r="AF126" s="587"/>
      <c r="AG126" s="587"/>
      <c r="AH126" s="587"/>
      <c r="AI126" s="587"/>
      <c r="AJ126" s="587"/>
    </row>
    <row r="127" spans="1:36" ht="13.5" customHeight="1">
      <c r="D127" s="587"/>
      <c r="E127" s="587"/>
      <c r="F127" s="587"/>
      <c r="G127" s="587"/>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row>
    <row r="128" spans="1:36" ht="13.5" customHeight="1">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row>
    <row r="129" spans="3:82" ht="13.5" customHeight="1">
      <c r="C129" s="1">
        <v>3</v>
      </c>
      <c r="D129" s="587" t="s">
        <v>391</v>
      </c>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row>
    <row r="130" spans="3:82" ht="13.5" customHeight="1">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row>
    <row r="131" spans="3:82" ht="13.5" customHeight="1"/>
    <row r="132" spans="3:82" ht="13.5" customHeight="1"/>
    <row r="133" spans="3:82" ht="13.5" customHeight="1"/>
    <row r="134" spans="3:82" ht="13.5" customHeight="1"/>
    <row r="135" spans="3:82" ht="13.5" customHeight="1"/>
    <row r="136" spans="3:82" ht="13.5" customHeight="1"/>
    <row r="137" spans="3:82" ht="13.5" customHeight="1"/>
    <row r="138" spans="3:82" ht="13.5" customHeight="1"/>
    <row r="139" spans="3:82" ht="13.5" customHeight="1"/>
    <row r="140" spans="3:82" ht="13.5" customHeight="1">
      <c r="BT140" s="11"/>
      <c r="BU140" s="11"/>
      <c r="BV140" s="11"/>
      <c r="BW140" s="11"/>
      <c r="BX140" s="11"/>
      <c r="BY140" s="11"/>
      <c r="BZ140" s="11"/>
      <c r="CA140" s="11"/>
      <c r="CB140" s="11"/>
      <c r="CC140" s="11"/>
      <c r="CD140" s="11"/>
    </row>
    <row r="141" spans="3:82" ht="13.5" customHeight="1">
      <c r="BT141" s="11"/>
      <c r="BU141" s="11"/>
      <c r="BV141" s="11"/>
      <c r="BW141" s="11"/>
      <c r="BX141" s="11"/>
      <c r="BY141" s="11"/>
      <c r="BZ141" s="11"/>
      <c r="CA141" s="11"/>
      <c r="CB141" s="11"/>
      <c r="CC141" s="11"/>
      <c r="CD141" s="11"/>
    </row>
    <row r="142" spans="3:82" ht="13.5" customHeight="1">
      <c r="BT142" s="11"/>
      <c r="BU142" s="11"/>
      <c r="BV142" s="11"/>
      <c r="BW142" s="11"/>
      <c r="BX142" s="11"/>
      <c r="BY142" s="11"/>
      <c r="BZ142" s="11"/>
      <c r="CA142" s="11"/>
      <c r="CB142" s="11"/>
      <c r="CC142" s="11"/>
      <c r="CD142" s="11"/>
    </row>
  </sheetData>
  <sheetProtection algorithmName="SHA-512" hashValue="3ozOgTdavfPhUqlQrjYCTyX42MIFyX7V8w5LZxMApISpRErPJ2hydtiqCUlDBdNBKsdxkGjDzSrElMk/iOgkmA==" saltValue="ATl59rds9pPxHGbIrquG3Q==" spinCount="100000" sheet="1" formatCells="0" formatColumns="0" formatRows="0" insertHyperlinks="0"/>
  <mergeCells count="428">
    <mergeCell ref="U28:X29"/>
    <mergeCell ref="Y36:AB37"/>
    <mergeCell ref="AC36:AG37"/>
    <mergeCell ref="D38:G38"/>
    <mergeCell ref="H38:K39"/>
    <mergeCell ref="L38:N39"/>
    <mergeCell ref="U38:X39"/>
    <mergeCell ref="Y38:AB39"/>
    <mergeCell ref="AC38:AG39"/>
    <mergeCell ref="D39:G39"/>
    <mergeCell ref="D30:E35"/>
    <mergeCell ref="F30:G30"/>
    <mergeCell ref="F31:G31"/>
    <mergeCell ref="F32:G32"/>
    <mergeCell ref="F33:G33"/>
    <mergeCell ref="F34:G34"/>
    <mergeCell ref="F35:G35"/>
    <mergeCell ref="D36:G37"/>
    <mergeCell ref="H36:K37"/>
    <mergeCell ref="J115:P115"/>
    <mergeCell ref="Q115:R115"/>
    <mergeCell ref="S98:Z98"/>
    <mergeCell ref="Q99:R99"/>
    <mergeCell ref="AA114:AG114"/>
    <mergeCell ref="AH114:AJ114"/>
    <mergeCell ref="J104:P104"/>
    <mergeCell ref="Q104:R104"/>
    <mergeCell ref="S104:Z104"/>
    <mergeCell ref="AA104:AG104"/>
    <mergeCell ref="AH104:AJ104"/>
    <mergeCell ref="J112:P112"/>
    <mergeCell ref="AH112:AJ112"/>
    <mergeCell ref="S105:Z105"/>
    <mergeCell ref="J114:P114"/>
    <mergeCell ref="S111:Z111"/>
    <mergeCell ref="AA111:AG111"/>
    <mergeCell ref="AA121:AG122"/>
    <mergeCell ref="S99:Z99"/>
    <mergeCell ref="AA119:AG120"/>
    <mergeCell ref="Q114:R114"/>
    <mergeCell ref="S114:Z114"/>
    <mergeCell ref="D112:I112"/>
    <mergeCell ref="Q119:R120"/>
    <mergeCell ref="S119:Z120"/>
    <mergeCell ref="Q96:R96"/>
    <mergeCell ref="S96:Z96"/>
    <mergeCell ref="D100:I100"/>
    <mergeCell ref="J100:P100"/>
    <mergeCell ref="Q100:R100"/>
    <mergeCell ref="S100:Z100"/>
    <mergeCell ref="D97:I97"/>
    <mergeCell ref="D101:I101"/>
    <mergeCell ref="J101:P101"/>
    <mergeCell ref="Q101:R101"/>
    <mergeCell ref="S101:Z101"/>
    <mergeCell ref="AA101:AG101"/>
    <mergeCell ref="S115:Z115"/>
    <mergeCell ref="AA103:AG103"/>
    <mergeCell ref="D114:I114"/>
    <mergeCell ref="D115:I115"/>
    <mergeCell ref="D129:AJ130"/>
    <mergeCell ref="L49:N50"/>
    <mergeCell ref="O49:Q50"/>
    <mergeCell ref="R49:T50"/>
    <mergeCell ref="U50:X50"/>
    <mergeCell ref="D124:AJ125"/>
    <mergeCell ref="D126:AJ128"/>
    <mergeCell ref="D117:Z118"/>
    <mergeCell ref="AH117:AJ118"/>
    <mergeCell ref="AA97:AG97"/>
    <mergeCell ref="AH121:AJ122"/>
    <mergeCell ref="AA117:AG118"/>
    <mergeCell ref="AA113:AG113"/>
    <mergeCell ref="S110:Z110"/>
    <mergeCell ref="AA110:AG110"/>
    <mergeCell ref="S108:Z108"/>
    <mergeCell ref="AA108:AG108"/>
    <mergeCell ref="AA105:AG105"/>
    <mergeCell ref="AA96:AG96"/>
    <mergeCell ref="J97:P97"/>
    <mergeCell ref="B121:I122"/>
    <mergeCell ref="J121:P122"/>
    <mergeCell ref="Q121:R122"/>
    <mergeCell ref="S121:Z122"/>
    <mergeCell ref="AH119:AJ120"/>
    <mergeCell ref="D116:I116"/>
    <mergeCell ref="J116:P116"/>
    <mergeCell ref="Q116:R116"/>
    <mergeCell ref="S116:Z116"/>
    <mergeCell ref="AA116:AG116"/>
    <mergeCell ref="AH116:AJ116"/>
    <mergeCell ref="B119:I120"/>
    <mergeCell ref="J119:P120"/>
    <mergeCell ref="B108:C118"/>
    <mergeCell ref="D109:I109"/>
    <mergeCell ref="J109:P109"/>
    <mergeCell ref="Q109:R109"/>
    <mergeCell ref="S109:Z109"/>
    <mergeCell ref="AA109:AG109"/>
    <mergeCell ref="AH109:AJ109"/>
    <mergeCell ref="S113:Z113"/>
    <mergeCell ref="AH110:AJ110"/>
    <mergeCell ref="AH111:AJ111"/>
    <mergeCell ref="Q112:R112"/>
    <mergeCell ref="S112:Z112"/>
    <mergeCell ref="AA112:AG112"/>
    <mergeCell ref="AH115:AJ115"/>
    <mergeCell ref="AA115:AG115"/>
    <mergeCell ref="D113:I113"/>
    <mergeCell ref="J113:P113"/>
    <mergeCell ref="Q113:R113"/>
    <mergeCell ref="AH105:AJ105"/>
    <mergeCell ref="D106:Z107"/>
    <mergeCell ref="AA106:AG107"/>
    <mergeCell ref="AH106:AJ107"/>
    <mergeCell ref="D105:I105"/>
    <mergeCell ref="J105:P105"/>
    <mergeCell ref="Q105:R105"/>
    <mergeCell ref="D108:I108"/>
    <mergeCell ref="J108:P108"/>
    <mergeCell ref="Q108:R108"/>
    <mergeCell ref="D110:I110"/>
    <mergeCell ref="J110:P110"/>
    <mergeCell ref="Q110:R110"/>
    <mergeCell ref="D111:I111"/>
    <mergeCell ref="J111:P111"/>
    <mergeCell ref="Q111:R111"/>
    <mergeCell ref="AH108:AJ108"/>
    <mergeCell ref="AH113:AJ113"/>
    <mergeCell ref="D102:I102"/>
    <mergeCell ref="J102:P102"/>
    <mergeCell ref="Q102:R102"/>
    <mergeCell ref="S102:Z102"/>
    <mergeCell ref="AA102:AG102"/>
    <mergeCell ref="AH101:AJ101"/>
    <mergeCell ref="D96:I96"/>
    <mergeCell ref="J96:P96"/>
    <mergeCell ref="D103:I103"/>
    <mergeCell ref="J103:P103"/>
    <mergeCell ref="Q103:R103"/>
    <mergeCell ref="S103:Z103"/>
    <mergeCell ref="AH103:AJ103"/>
    <mergeCell ref="Q97:R97"/>
    <mergeCell ref="S97:Z97"/>
    <mergeCell ref="AH102:AJ102"/>
    <mergeCell ref="AH96:AJ96"/>
    <mergeCell ref="AA98:AG98"/>
    <mergeCell ref="AH98:AJ98"/>
    <mergeCell ref="AA99:AG99"/>
    <mergeCell ref="AH99:AJ99"/>
    <mergeCell ref="AA100:AG100"/>
    <mergeCell ref="AH100:AJ100"/>
    <mergeCell ref="AH97:AJ97"/>
    <mergeCell ref="D98:I98"/>
    <mergeCell ref="J98:P98"/>
    <mergeCell ref="Q98:R98"/>
    <mergeCell ref="Q94:R94"/>
    <mergeCell ref="S94:Z94"/>
    <mergeCell ref="Q95:R95"/>
    <mergeCell ref="S95:Z95"/>
    <mergeCell ref="D99:I99"/>
    <mergeCell ref="J99:P99"/>
    <mergeCell ref="AA94:AG94"/>
    <mergeCell ref="AH94:AJ94"/>
    <mergeCell ref="AA95:AG95"/>
    <mergeCell ref="AH95:AJ95"/>
    <mergeCell ref="D93:I93"/>
    <mergeCell ref="J93:P93"/>
    <mergeCell ref="D92:I92"/>
    <mergeCell ref="J92:P92"/>
    <mergeCell ref="Q92:R92"/>
    <mergeCell ref="S92:Z92"/>
    <mergeCell ref="AA92:AG92"/>
    <mergeCell ref="AH92:AJ92"/>
    <mergeCell ref="Q93:R93"/>
    <mergeCell ref="S93:Z93"/>
    <mergeCell ref="D95:I95"/>
    <mergeCell ref="J95:P95"/>
    <mergeCell ref="D94:I94"/>
    <mergeCell ref="J94:P94"/>
    <mergeCell ref="S91:Z91"/>
    <mergeCell ref="AA91:AG91"/>
    <mergeCell ref="AA93:AG93"/>
    <mergeCell ref="AH93:AJ93"/>
    <mergeCell ref="AH91:AJ91"/>
    <mergeCell ref="AH88:AJ88"/>
    <mergeCell ref="AH89:AJ89"/>
    <mergeCell ref="Q89:R89"/>
    <mergeCell ref="D90:I90"/>
    <mergeCell ref="J90:P90"/>
    <mergeCell ref="Q90:R90"/>
    <mergeCell ref="S90:Z90"/>
    <mergeCell ref="AA90:AG90"/>
    <mergeCell ref="AH90:AJ90"/>
    <mergeCell ref="D91:I91"/>
    <mergeCell ref="J91:P91"/>
    <mergeCell ref="Q91:R91"/>
    <mergeCell ref="B84:I86"/>
    <mergeCell ref="J84:R85"/>
    <mergeCell ref="S84:Z85"/>
    <mergeCell ref="AA84:AJ85"/>
    <mergeCell ref="J86:R86"/>
    <mergeCell ref="S86:Z86"/>
    <mergeCell ref="AA86:AJ86"/>
    <mergeCell ref="D87:I87"/>
    <mergeCell ref="J87:P87"/>
    <mergeCell ref="Q87:R87"/>
    <mergeCell ref="AH87:AJ87"/>
    <mergeCell ref="B87:C107"/>
    <mergeCell ref="D104:I104"/>
    <mergeCell ref="S87:Z87"/>
    <mergeCell ref="AA87:AG87"/>
    <mergeCell ref="S89:Z89"/>
    <mergeCell ref="AA89:AG89"/>
    <mergeCell ref="D89:I89"/>
    <mergeCell ref="J89:P89"/>
    <mergeCell ref="D88:I88"/>
    <mergeCell ref="J88:P88"/>
    <mergeCell ref="Q88:R88"/>
    <mergeCell ref="S88:Z88"/>
    <mergeCell ref="AA88:AG88"/>
    <mergeCell ref="B82:F82"/>
    <mergeCell ref="B83:C83"/>
    <mergeCell ref="D83:E83"/>
    <mergeCell ref="G83:H83"/>
    <mergeCell ref="J83:K83"/>
    <mergeCell ref="N83:O83"/>
    <mergeCell ref="P83:Q83"/>
    <mergeCell ref="S83:T83"/>
    <mergeCell ref="V83:W83"/>
    <mergeCell ref="B77:I78"/>
    <mergeCell ref="J77:P78"/>
    <mergeCell ref="Q77:R78"/>
    <mergeCell ref="S77:Z78"/>
    <mergeCell ref="AA77:AG78"/>
    <mergeCell ref="AH77:AJ78"/>
    <mergeCell ref="B79:I80"/>
    <mergeCell ref="J79:P80"/>
    <mergeCell ref="Q79:R80"/>
    <mergeCell ref="S79:Z80"/>
    <mergeCell ref="AA79:AG80"/>
    <mergeCell ref="AH79:AJ80"/>
    <mergeCell ref="Q75:R76"/>
    <mergeCell ref="S75:Z76"/>
    <mergeCell ref="B75:I76"/>
    <mergeCell ref="S71:T71"/>
    <mergeCell ref="V71:W71"/>
    <mergeCell ref="AA72:AJ73"/>
    <mergeCell ref="J74:R74"/>
    <mergeCell ref="S74:Z74"/>
    <mergeCell ref="AA74:AJ74"/>
    <mergeCell ref="AA75:AG76"/>
    <mergeCell ref="AH75:AJ76"/>
    <mergeCell ref="J75:P76"/>
    <mergeCell ref="B72:I74"/>
    <mergeCell ref="J72:R73"/>
    <mergeCell ref="S72:Z73"/>
    <mergeCell ref="B70:F70"/>
    <mergeCell ref="B71:C71"/>
    <mergeCell ref="D71:E71"/>
    <mergeCell ref="G71:H71"/>
    <mergeCell ref="J71:K71"/>
    <mergeCell ref="N71:O71"/>
    <mergeCell ref="P71:Q71"/>
    <mergeCell ref="AC51:AG52"/>
    <mergeCell ref="AH51:AJ52"/>
    <mergeCell ref="B68:Z69"/>
    <mergeCell ref="Y49:AB50"/>
    <mergeCell ref="D49:G50"/>
    <mergeCell ref="AC49:AG50"/>
    <mergeCell ref="AH49:AJ50"/>
    <mergeCell ref="D51:AB52"/>
    <mergeCell ref="AC53:AG54"/>
    <mergeCell ref="AH53:AJ54"/>
    <mergeCell ref="D47:G48"/>
    <mergeCell ref="B53:AB54"/>
    <mergeCell ref="H49:K50"/>
    <mergeCell ref="U46:X46"/>
    <mergeCell ref="U49:X49"/>
    <mergeCell ref="B42:C52"/>
    <mergeCell ref="D42:G44"/>
    <mergeCell ref="D45:G46"/>
    <mergeCell ref="Y42:AB44"/>
    <mergeCell ref="H45:K46"/>
    <mergeCell ref="D56:AJ56"/>
    <mergeCell ref="D57:AJ57"/>
    <mergeCell ref="H42:K44"/>
    <mergeCell ref="L42:N44"/>
    <mergeCell ref="R42:T44"/>
    <mergeCell ref="AC47:AG48"/>
    <mergeCell ref="AH47:AJ48"/>
    <mergeCell ref="H47:K48"/>
    <mergeCell ref="L47:N48"/>
    <mergeCell ref="L45:N46"/>
    <mergeCell ref="R45:T46"/>
    <mergeCell ref="Y45:AB46"/>
    <mergeCell ref="U44:X44"/>
    <mergeCell ref="U42:X43"/>
    <mergeCell ref="O42:Q44"/>
    <mergeCell ref="O45:Q46"/>
    <mergeCell ref="Y47:AB48"/>
    <mergeCell ref="AC45:AG46"/>
    <mergeCell ref="AH45:AJ46"/>
    <mergeCell ref="AH42:AJ44"/>
    <mergeCell ref="AH34:AJ35"/>
    <mergeCell ref="AC28:AG29"/>
    <mergeCell ref="AH28:AJ29"/>
    <mergeCell ref="AC30:AG31"/>
    <mergeCell ref="AH30:AJ31"/>
    <mergeCell ref="AH32:AJ33"/>
    <mergeCell ref="AC34:AG35"/>
    <mergeCell ref="AC32:AG33"/>
    <mergeCell ref="AH36:AJ37"/>
    <mergeCell ref="AH38:AJ39"/>
    <mergeCell ref="U45:X45"/>
    <mergeCell ref="U32:X33"/>
    <mergeCell ref="Y32:AB33"/>
    <mergeCell ref="H30:K31"/>
    <mergeCell ref="L30:N31"/>
    <mergeCell ref="H32:K33"/>
    <mergeCell ref="H34:K35"/>
    <mergeCell ref="AC24:AG25"/>
    <mergeCell ref="L28:N29"/>
    <mergeCell ref="Y30:AB31"/>
    <mergeCell ref="L32:N33"/>
    <mergeCell ref="Y34:AB35"/>
    <mergeCell ref="L34:N35"/>
    <mergeCell ref="U34:X35"/>
    <mergeCell ref="Y26:AB27"/>
    <mergeCell ref="U26:X26"/>
    <mergeCell ref="Y28:AB29"/>
    <mergeCell ref="O26:Q27"/>
    <mergeCell ref="AC40:AG41"/>
    <mergeCell ref="AC42:AG44"/>
    <mergeCell ref="H26:K27"/>
    <mergeCell ref="O38:T39"/>
    <mergeCell ref="L36:N37"/>
    <mergeCell ref="U36:X37"/>
    <mergeCell ref="B14:C14"/>
    <mergeCell ref="AC17:AJ17"/>
    <mergeCell ref="B18:C41"/>
    <mergeCell ref="D18:G19"/>
    <mergeCell ref="D40:AB41"/>
    <mergeCell ref="H18:K19"/>
    <mergeCell ref="AC20:AG21"/>
    <mergeCell ref="AH20:AJ21"/>
    <mergeCell ref="AC18:AG19"/>
    <mergeCell ref="AH18:AJ19"/>
    <mergeCell ref="AC22:AG23"/>
    <mergeCell ref="AH22:AJ23"/>
    <mergeCell ref="R24:T25"/>
    <mergeCell ref="Y24:AB25"/>
    <mergeCell ref="O22:Q23"/>
    <mergeCell ref="R22:T23"/>
    <mergeCell ref="U23:X23"/>
    <mergeCell ref="U24:X24"/>
    <mergeCell ref="U25:X25"/>
    <mergeCell ref="AH26:AJ27"/>
    <mergeCell ref="AC15:AJ16"/>
    <mergeCell ref="D26:G27"/>
    <mergeCell ref="AH40:AJ41"/>
    <mergeCell ref="O28:T29"/>
    <mergeCell ref="S14:T14"/>
    <mergeCell ref="V14:W14"/>
    <mergeCell ref="J14:K14"/>
    <mergeCell ref="N14:O14"/>
    <mergeCell ref="P14:Q14"/>
    <mergeCell ref="O15:AB15"/>
    <mergeCell ref="AH24:AJ25"/>
    <mergeCell ref="AC26:AG27"/>
    <mergeCell ref="Y22:AB23"/>
    <mergeCell ref="O18:Q19"/>
    <mergeCell ref="Y18:AB19"/>
    <mergeCell ref="Y20:AB21"/>
    <mergeCell ref="D22:G23"/>
    <mergeCell ref="H22:K23"/>
    <mergeCell ref="H24:K25"/>
    <mergeCell ref="L24:N25"/>
    <mergeCell ref="O24:Q25"/>
    <mergeCell ref="B15:G17"/>
    <mergeCell ref="R18:T19"/>
    <mergeCell ref="U22:X22"/>
    <mergeCell ref="U18:X18"/>
    <mergeCell ref="D20:G21"/>
    <mergeCell ref="L22:N23"/>
    <mergeCell ref="H20:K21"/>
    <mergeCell ref="L20:N21"/>
    <mergeCell ref="O20:Q21"/>
    <mergeCell ref="R20:T21"/>
    <mergeCell ref="U20:X20"/>
    <mergeCell ref="U21:X21"/>
    <mergeCell ref="L18:N19"/>
    <mergeCell ref="U19:X19"/>
    <mergeCell ref="O16:T16"/>
    <mergeCell ref="H15:N16"/>
    <mergeCell ref="N6:X6"/>
    <mergeCell ref="B8:F8"/>
    <mergeCell ref="B9:C9"/>
    <mergeCell ref="D9:E9"/>
    <mergeCell ref="G9:H9"/>
    <mergeCell ref="J9:K9"/>
    <mergeCell ref="S9:T9"/>
    <mergeCell ref="V9:W9"/>
    <mergeCell ref="N9:O9"/>
    <mergeCell ref="B11:R12"/>
    <mergeCell ref="B13:F13"/>
    <mergeCell ref="L26:N27"/>
    <mergeCell ref="R26:T27"/>
    <mergeCell ref="U27:X27"/>
    <mergeCell ref="U30:X31"/>
    <mergeCell ref="P9:Q9"/>
    <mergeCell ref="O47:Q48"/>
    <mergeCell ref="R47:T48"/>
    <mergeCell ref="U47:X47"/>
    <mergeCell ref="U48:X48"/>
    <mergeCell ref="D14:E14"/>
    <mergeCell ref="G14:H14"/>
    <mergeCell ref="D28:G29"/>
    <mergeCell ref="H28:K29"/>
    <mergeCell ref="D24:G25"/>
    <mergeCell ref="O30:T31"/>
    <mergeCell ref="O32:T33"/>
    <mergeCell ref="O34:T35"/>
    <mergeCell ref="O36:T37"/>
    <mergeCell ref="U16:AB16"/>
    <mergeCell ref="H17:N17"/>
    <mergeCell ref="O17:T17"/>
    <mergeCell ref="U17:AB17"/>
  </mergeCells>
  <phoneticPr fontId="34"/>
  <printOptions horizontalCentered="1" verticalCentered="1"/>
  <pageMargins left="0.70866141732283472" right="0.70866141732283472" top="0.74803149606299213" bottom="0.74803149606299213" header="0.31496062992125984" footer="0.31496062992125984"/>
  <pageSetup paperSize="9" scale="94" orientation="portrait" blackAndWhite="1" r:id="rId1"/>
  <rowBreaks count="1" manualBreakCount="1">
    <brk id="67" min="1" max="3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4"/>
  </sheetPr>
  <dimension ref="B5:AU179"/>
  <sheetViews>
    <sheetView showGridLines="0" view="pageBreakPreview" zoomScale="115" zoomScaleNormal="100" zoomScaleSheetLayoutView="115" workbookViewId="0">
      <pane xSplit="1" ySplit="4" topLeftCell="B136" activePane="bottomRight" state="frozen"/>
      <selection activeCell="N12" sqref="N12:P14"/>
      <selection pane="topRight" activeCell="N12" sqref="N12:P14"/>
      <selection pane="bottomLeft" activeCell="N12" sqref="N12:P14"/>
      <selection pane="bottomRight" activeCell="B5" sqref="B5:C5"/>
    </sheetView>
  </sheetViews>
  <sheetFormatPr defaultColWidth="2.5" defaultRowHeight="13.5"/>
  <cols>
    <col min="1" max="73" width="2.5" style="1" customWidth="1"/>
    <col min="74" max="16384" width="2.5" style="1"/>
  </cols>
  <sheetData>
    <row r="5" spans="2:38" ht="13.5" customHeight="1">
      <c r="B5" s="435" t="s">
        <v>49</v>
      </c>
      <c r="C5" s="435"/>
    </row>
    <row r="6" spans="2:38" ht="13.5" customHeight="1">
      <c r="B6" s="11"/>
      <c r="C6" s="11"/>
      <c r="D6" s="11"/>
      <c r="E6" s="11"/>
      <c r="F6" s="11"/>
      <c r="G6" s="11"/>
      <c r="H6" s="11"/>
      <c r="I6" s="11"/>
      <c r="J6" s="11"/>
      <c r="K6" s="11"/>
      <c r="L6" s="11"/>
      <c r="M6" s="11"/>
      <c r="N6" s="306" t="s">
        <v>50</v>
      </c>
      <c r="O6" s="306"/>
      <c r="P6" s="306"/>
      <c r="Q6" s="306"/>
      <c r="R6" s="306"/>
      <c r="S6" s="306"/>
      <c r="T6" s="306"/>
      <c r="U6" s="306"/>
      <c r="V6" s="306"/>
      <c r="W6" s="11"/>
      <c r="X6" s="11"/>
      <c r="Y6" s="11"/>
      <c r="Z6" s="11"/>
      <c r="AA6" s="11"/>
      <c r="AB6" s="11"/>
      <c r="AC6" s="11"/>
      <c r="AD6" s="11"/>
      <c r="AE6" s="11"/>
      <c r="AF6" s="11"/>
      <c r="AG6" s="11"/>
      <c r="AH6" s="11"/>
      <c r="AI6" s="11"/>
      <c r="AJ6" s="11"/>
      <c r="AK6" s="11"/>
      <c r="AL6" s="11"/>
    </row>
    <row r="7" spans="2:38" ht="13.5" customHeight="1">
      <c r="B7" s="11"/>
      <c r="C7" s="11"/>
      <c r="D7" s="11"/>
      <c r="E7" s="11"/>
      <c r="F7" s="11"/>
      <c r="L7" s="11"/>
      <c r="M7" s="11"/>
      <c r="N7" s="306" t="s">
        <v>51</v>
      </c>
      <c r="O7" s="306"/>
      <c r="P7" s="306"/>
      <c r="Q7" s="306"/>
      <c r="R7" s="306"/>
      <c r="S7" s="306"/>
      <c r="T7" s="306"/>
      <c r="U7" s="306"/>
      <c r="V7" s="306"/>
      <c r="W7" s="11"/>
      <c r="X7" s="11"/>
      <c r="Y7" s="11"/>
      <c r="Z7" s="11"/>
      <c r="AA7" s="11"/>
      <c r="AB7" s="11"/>
      <c r="AC7" s="11"/>
      <c r="AD7" s="11"/>
      <c r="AE7" s="11"/>
      <c r="AF7" s="11"/>
      <c r="AG7" s="11"/>
      <c r="AH7" s="11"/>
      <c r="AI7" s="11"/>
      <c r="AJ7" s="11"/>
      <c r="AK7" s="11"/>
      <c r="AL7" s="11"/>
    </row>
    <row r="8" spans="2:38">
      <c r="B8" s="11"/>
      <c r="C8" s="11"/>
      <c r="D8" s="11"/>
      <c r="E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row>
    <row r="9" spans="2:38" ht="13.5" customHeight="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row>
    <row r="10" spans="2:38" ht="13.5" customHeight="1">
      <c r="B10" s="313" t="s">
        <v>383</v>
      </c>
      <c r="C10" s="313"/>
      <c r="D10" s="313"/>
      <c r="E10" s="313"/>
      <c r="F10" s="313"/>
      <c r="G10" s="313"/>
      <c r="H10" s="313"/>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2:38" ht="13.5" customHeight="1">
      <c r="B11" s="408"/>
      <c r="C11" s="408"/>
      <c r="D11" s="408"/>
      <c r="E11" s="408"/>
      <c r="F11" s="408"/>
      <c r="G11" s="408"/>
      <c r="H11" s="408"/>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row>
    <row r="12" spans="2:38" ht="16.5" customHeight="1">
      <c r="B12" s="371"/>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9"/>
      <c r="AK12" s="11"/>
      <c r="AL12" s="11"/>
    </row>
    <row r="13" spans="2:38">
      <c r="B13" s="420"/>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2"/>
      <c r="AK13" s="11"/>
      <c r="AL13" s="11"/>
    </row>
    <row r="14" spans="2:38">
      <c r="B14" s="420"/>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2"/>
      <c r="AK14" s="11"/>
      <c r="AL14" s="11"/>
    </row>
    <row r="15" spans="2:38">
      <c r="B15" s="420"/>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2"/>
      <c r="AK15" s="11"/>
      <c r="AL15" s="11"/>
    </row>
    <row r="16" spans="2:38">
      <c r="B16" s="420"/>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2"/>
      <c r="AK16" s="11"/>
      <c r="AL16" s="11"/>
    </row>
    <row r="17" spans="2:38" ht="13.5" customHeight="1">
      <c r="B17" s="423"/>
      <c r="C17" s="424"/>
      <c r="D17" s="424"/>
      <c r="E17" s="424"/>
      <c r="F17" s="424"/>
      <c r="G17" s="424"/>
      <c r="H17" s="424"/>
      <c r="I17" s="424"/>
      <c r="J17" s="424"/>
      <c r="K17" s="424"/>
      <c r="L17" s="424"/>
      <c r="M17" s="424"/>
      <c r="N17" s="424"/>
      <c r="O17" s="424"/>
      <c r="P17" s="424"/>
      <c r="Q17" s="424"/>
      <c r="R17" s="424"/>
      <c r="S17" s="424"/>
      <c r="T17" s="424"/>
      <c r="U17" s="424"/>
      <c r="V17" s="424"/>
      <c r="W17" s="424"/>
      <c r="X17" s="424"/>
      <c r="Y17" s="424"/>
      <c r="Z17" s="424"/>
      <c r="AA17" s="424"/>
      <c r="AB17" s="424"/>
      <c r="AC17" s="424"/>
      <c r="AD17" s="424"/>
      <c r="AE17" s="424"/>
      <c r="AF17" s="424"/>
      <c r="AG17" s="424"/>
      <c r="AH17" s="424"/>
      <c r="AI17" s="424"/>
      <c r="AJ17" s="425"/>
      <c r="AK17" s="11"/>
      <c r="AL17" s="11"/>
    </row>
    <row r="18" spans="2:38" ht="13.5" customHeight="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row>
    <row r="19" spans="2:38" ht="13.5" customHeight="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row>
    <row r="20" spans="2:38" ht="13.5" customHeight="1">
      <c r="B20" s="313" t="s">
        <v>314</v>
      </c>
      <c r="C20" s="313"/>
      <c r="D20" s="313"/>
      <c r="E20" s="313"/>
      <c r="F20" s="313"/>
      <c r="G20" s="313"/>
      <c r="H20" s="313"/>
      <c r="I20" s="313"/>
      <c r="J20" s="313"/>
      <c r="K20" s="313"/>
      <c r="L20" s="313"/>
      <c r="M20" s="313"/>
      <c r="N20" s="313"/>
      <c r="O20" s="313"/>
      <c r="P20" s="313"/>
      <c r="Q20" s="11"/>
      <c r="R20" s="11"/>
      <c r="S20" s="11"/>
      <c r="T20" s="11"/>
      <c r="U20" s="11"/>
      <c r="V20" s="11"/>
      <c r="W20" s="11"/>
      <c r="X20" s="11"/>
      <c r="Y20" s="11"/>
      <c r="Z20" s="11"/>
      <c r="AA20" s="11"/>
      <c r="AB20" s="11"/>
      <c r="AC20" s="11"/>
      <c r="AD20" s="11"/>
      <c r="AE20" s="11"/>
      <c r="AF20" s="11"/>
      <c r="AG20" s="11"/>
      <c r="AH20" s="11"/>
      <c r="AI20" s="11"/>
      <c r="AJ20" s="11"/>
      <c r="AK20" s="11"/>
      <c r="AL20" s="11"/>
    </row>
    <row r="21" spans="2:38" ht="13.5" customHeight="1">
      <c r="B21" s="313"/>
      <c r="C21" s="313"/>
      <c r="D21" s="313"/>
      <c r="E21" s="313"/>
      <c r="F21" s="313"/>
      <c r="G21" s="313"/>
      <c r="H21" s="313"/>
      <c r="I21" s="313"/>
      <c r="J21" s="313"/>
      <c r="K21" s="313"/>
      <c r="L21" s="313"/>
      <c r="M21" s="313"/>
      <c r="N21" s="313"/>
      <c r="O21" s="313"/>
      <c r="P21" s="313"/>
      <c r="Q21" s="11"/>
      <c r="R21" s="11"/>
      <c r="S21" s="11"/>
      <c r="T21" s="11"/>
      <c r="U21" s="11"/>
      <c r="V21" s="11"/>
      <c r="W21" s="11"/>
      <c r="X21" s="11"/>
      <c r="Y21" s="11"/>
      <c r="Z21" s="11"/>
      <c r="AA21" s="11"/>
      <c r="AB21" s="11"/>
      <c r="AC21" s="11"/>
      <c r="AD21" s="11"/>
      <c r="AE21" s="11"/>
      <c r="AF21" s="11"/>
      <c r="AG21" s="11"/>
      <c r="AH21" s="11"/>
      <c r="AI21" s="11"/>
      <c r="AJ21" s="11"/>
      <c r="AK21" s="11"/>
      <c r="AL21" s="11"/>
    </row>
    <row r="22" spans="2:38" ht="13.5" customHeight="1">
      <c r="B22" s="313" t="s">
        <v>223</v>
      </c>
      <c r="C22" s="313"/>
      <c r="D22" s="313"/>
      <c r="E22" s="313"/>
      <c r="F22" s="313"/>
      <c r="G22" s="11"/>
      <c r="H22" s="11"/>
      <c r="I22" s="11"/>
      <c r="J22" s="11"/>
      <c r="K22" s="11"/>
      <c r="L22" s="11"/>
      <c r="M22" s="11"/>
      <c r="N22" s="11"/>
      <c r="O22" s="12"/>
      <c r="P22" s="11"/>
      <c r="Q22" s="11"/>
      <c r="R22" s="11"/>
      <c r="S22" s="11"/>
      <c r="T22" s="11"/>
      <c r="U22" s="11"/>
      <c r="V22" s="11"/>
      <c r="W22" s="11"/>
      <c r="X22" s="11"/>
      <c r="Y22" s="11"/>
      <c r="Z22" s="11"/>
      <c r="AA22" s="11"/>
      <c r="AB22" s="11"/>
      <c r="AC22" s="11"/>
      <c r="AE22" s="11"/>
      <c r="AF22" s="11"/>
      <c r="AG22" s="11"/>
      <c r="AH22" s="11"/>
      <c r="AI22" s="11"/>
      <c r="AJ22" s="11"/>
      <c r="AK22" s="11"/>
      <c r="AL22" s="11"/>
    </row>
    <row r="23" spans="2:38" ht="13.5" customHeight="1">
      <c r="B23" s="306"/>
      <c r="C23" s="306"/>
      <c r="D23" s="301">
        <f>IF(計画提出書!N47="","",計画提出書!N47)</f>
        <v>2024</v>
      </c>
      <c r="E23" s="301"/>
      <c r="F23" s="12" t="s">
        <v>4</v>
      </c>
      <c r="G23" s="301">
        <f>IF(計画提出書!S47="","",計画提出書!S47)</f>
        <v>4</v>
      </c>
      <c r="H23" s="301"/>
      <c r="I23" s="12" t="s">
        <v>5</v>
      </c>
      <c r="J23" s="301">
        <f>IF(計画提出書!V47="","",計画提出書!V47)</f>
        <v>1</v>
      </c>
      <c r="K23" s="301"/>
      <c r="L23" s="12" t="s">
        <v>6</v>
      </c>
      <c r="M23" s="12" t="s">
        <v>39</v>
      </c>
      <c r="N23" s="306"/>
      <c r="O23" s="306"/>
      <c r="P23" s="301">
        <f>IF(計画提出書!AA47="","",計画提出書!AA47)</f>
        <v>2027</v>
      </c>
      <c r="Q23" s="301"/>
      <c r="R23" s="12" t="s">
        <v>4</v>
      </c>
      <c r="S23" s="301">
        <f>IF(計画提出書!AD47="","",計画提出書!AD47)</f>
        <v>3</v>
      </c>
      <c r="T23" s="301"/>
      <c r="U23" s="12" t="s">
        <v>5</v>
      </c>
      <c r="V23" s="301">
        <f>IF(計画提出書!AG47="","",計画提出書!AG47)</f>
        <v>31</v>
      </c>
      <c r="W23" s="301"/>
      <c r="X23" s="12" t="s">
        <v>6</v>
      </c>
      <c r="Y23" s="11"/>
      <c r="Z23" s="11"/>
      <c r="AA23" s="11"/>
      <c r="AB23" s="11"/>
      <c r="AC23" s="11"/>
      <c r="AE23" s="11"/>
      <c r="AF23" s="11"/>
      <c r="AG23" s="11"/>
      <c r="AH23" s="11"/>
      <c r="AI23" s="11"/>
      <c r="AJ23" s="11"/>
      <c r="AK23" s="11"/>
      <c r="AL23" s="11"/>
    </row>
    <row r="24" spans="2:38" ht="13.5" customHeight="1">
      <c r="B24" s="302" t="s">
        <v>274</v>
      </c>
      <c r="C24" s="303"/>
      <c r="D24" s="303"/>
      <c r="E24" s="303"/>
      <c r="F24" s="303"/>
      <c r="G24" s="303"/>
      <c r="H24" s="303"/>
      <c r="I24" s="304"/>
      <c r="J24" s="328" t="s">
        <v>241</v>
      </c>
      <c r="K24" s="328"/>
      <c r="L24" s="328"/>
      <c r="M24" s="328"/>
      <c r="N24" s="328"/>
      <c r="O24" s="328"/>
      <c r="P24" s="345" t="s">
        <v>97</v>
      </c>
      <c r="Q24" s="346"/>
      <c r="R24" s="346"/>
      <c r="S24" s="407" t="s">
        <v>240</v>
      </c>
      <c r="T24" s="407"/>
      <c r="U24" s="407"/>
      <c r="V24" s="407"/>
      <c r="W24" s="407"/>
      <c r="X24" s="407"/>
      <c r="Y24" s="345" t="s">
        <v>242</v>
      </c>
      <c r="Z24" s="346"/>
      <c r="AA24" s="346"/>
      <c r="AB24" s="346"/>
      <c r="AC24" s="346"/>
      <c r="AD24" s="427"/>
      <c r="AE24" s="345" t="s">
        <v>273</v>
      </c>
      <c r="AF24" s="346"/>
      <c r="AG24" s="346"/>
      <c r="AH24" s="346"/>
      <c r="AI24" s="346"/>
      <c r="AJ24" s="427"/>
    </row>
    <row r="25" spans="2:38" ht="13.5" customHeight="1">
      <c r="B25" s="305"/>
      <c r="C25" s="306"/>
      <c r="D25" s="306"/>
      <c r="E25" s="306"/>
      <c r="F25" s="306"/>
      <c r="G25" s="306"/>
      <c r="H25" s="306"/>
      <c r="I25" s="307"/>
      <c r="J25" s="329"/>
      <c r="K25" s="329"/>
      <c r="L25" s="329"/>
      <c r="M25" s="329"/>
      <c r="N25" s="329"/>
      <c r="O25" s="329"/>
      <c r="P25" s="347"/>
      <c r="Q25" s="348"/>
      <c r="R25" s="348"/>
      <c r="S25" s="426"/>
      <c r="T25" s="426"/>
      <c r="U25" s="426"/>
      <c r="V25" s="426"/>
      <c r="W25" s="426"/>
      <c r="X25" s="426"/>
      <c r="Y25" s="347"/>
      <c r="Z25" s="348"/>
      <c r="AA25" s="348"/>
      <c r="AB25" s="348"/>
      <c r="AC25" s="348"/>
      <c r="AD25" s="428"/>
      <c r="AE25" s="347"/>
      <c r="AF25" s="348"/>
      <c r="AG25" s="348"/>
      <c r="AH25" s="348"/>
      <c r="AI25" s="348"/>
      <c r="AJ25" s="428"/>
    </row>
    <row r="26" spans="2:38" ht="13.5" customHeight="1">
      <c r="B26" s="308"/>
      <c r="C26" s="309"/>
      <c r="D26" s="309"/>
      <c r="E26" s="309"/>
      <c r="F26" s="309"/>
      <c r="G26" s="309"/>
      <c r="H26" s="309"/>
      <c r="I26" s="310"/>
      <c r="J26" s="311" t="s">
        <v>70</v>
      </c>
      <c r="K26" s="312"/>
      <c r="L26" s="312"/>
      <c r="M26" s="312"/>
      <c r="N26" s="357" t="s">
        <v>71</v>
      </c>
      <c r="O26" s="358"/>
      <c r="P26" s="349"/>
      <c r="Q26" s="350"/>
      <c r="R26" s="350"/>
      <c r="S26" s="430" t="s">
        <v>70</v>
      </c>
      <c r="T26" s="431"/>
      <c r="U26" s="431"/>
      <c r="V26" s="431"/>
      <c r="W26" s="432" t="s">
        <v>71</v>
      </c>
      <c r="X26" s="433"/>
      <c r="Y26" s="349"/>
      <c r="Z26" s="350"/>
      <c r="AA26" s="350"/>
      <c r="AB26" s="350"/>
      <c r="AC26" s="350"/>
      <c r="AD26" s="429"/>
      <c r="AE26" s="349"/>
      <c r="AF26" s="350"/>
      <c r="AG26" s="350"/>
      <c r="AH26" s="350"/>
      <c r="AI26" s="350"/>
      <c r="AJ26" s="429"/>
    </row>
    <row r="27" spans="2:38" ht="13.5" customHeight="1">
      <c r="B27" s="409"/>
      <c r="C27" s="410"/>
      <c r="D27" s="410"/>
      <c r="E27" s="410"/>
      <c r="F27" s="410"/>
      <c r="G27" s="410"/>
      <c r="H27" s="410"/>
      <c r="I27" s="411"/>
      <c r="J27" s="362"/>
      <c r="K27" s="363"/>
      <c r="L27" s="363"/>
      <c r="M27" s="363"/>
      <c r="N27" s="330"/>
      <c r="O27" s="331"/>
      <c r="P27" s="336"/>
      <c r="Q27" s="337"/>
      <c r="R27" s="342" t="s">
        <v>233</v>
      </c>
      <c r="S27" s="351" t="str">
        <f>IF(COUNT(J27,P27)&lt;2,"",IF(P27=100,0,ROUND(J27*(100-P27)/100,-INT(LOG(ABS(J27*(100-P27)/100)))-1+3)))</f>
        <v/>
      </c>
      <c r="T27" s="352"/>
      <c r="U27" s="352"/>
      <c r="V27" s="352"/>
      <c r="W27" s="342" t="str">
        <f>IF(N27="","",N27)</f>
        <v/>
      </c>
      <c r="X27" s="359"/>
      <c r="Y27" s="327"/>
      <c r="Z27" s="327"/>
      <c r="AA27" s="327"/>
      <c r="AB27" s="327"/>
      <c r="AC27" s="327"/>
      <c r="AD27" s="327"/>
      <c r="AE27" s="327"/>
      <c r="AF27" s="327"/>
      <c r="AG27" s="327"/>
      <c r="AH27" s="327"/>
      <c r="AI27" s="327"/>
      <c r="AJ27" s="327"/>
    </row>
    <row r="28" spans="2:38" ht="13.5" customHeight="1">
      <c r="B28" s="412"/>
      <c r="C28" s="413"/>
      <c r="D28" s="413"/>
      <c r="E28" s="413"/>
      <c r="F28" s="413"/>
      <c r="G28" s="413"/>
      <c r="H28" s="413"/>
      <c r="I28" s="414"/>
      <c r="J28" s="364"/>
      <c r="K28" s="365"/>
      <c r="L28" s="365"/>
      <c r="M28" s="365"/>
      <c r="N28" s="332"/>
      <c r="O28" s="333"/>
      <c r="P28" s="338"/>
      <c r="Q28" s="339"/>
      <c r="R28" s="343"/>
      <c r="S28" s="353"/>
      <c r="T28" s="354"/>
      <c r="U28" s="354"/>
      <c r="V28" s="354"/>
      <c r="W28" s="343"/>
      <c r="X28" s="360"/>
      <c r="Y28" s="327"/>
      <c r="Z28" s="327"/>
      <c r="AA28" s="327"/>
      <c r="AB28" s="327"/>
      <c r="AC28" s="327"/>
      <c r="AD28" s="327"/>
      <c r="AE28" s="327"/>
      <c r="AF28" s="327"/>
      <c r="AG28" s="327"/>
      <c r="AH28" s="327"/>
      <c r="AI28" s="327"/>
      <c r="AJ28" s="327"/>
    </row>
    <row r="29" spans="2:38" ht="13.5" customHeight="1">
      <c r="B29" s="415"/>
      <c r="C29" s="416"/>
      <c r="D29" s="416"/>
      <c r="E29" s="416"/>
      <c r="F29" s="416"/>
      <c r="G29" s="416"/>
      <c r="H29" s="416"/>
      <c r="I29" s="417"/>
      <c r="J29" s="366"/>
      <c r="K29" s="367"/>
      <c r="L29" s="367"/>
      <c r="M29" s="367"/>
      <c r="N29" s="334"/>
      <c r="O29" s="335"/>
      <c r="P29" s="340"/>
      <c r="Q29" s="341"/>
      <c r="R29" s="344"/>
      <c r="S29" s="355"/>
      <c r="T29" s="356"/>
      <c r="U29" s="356"/>
      <c r="V29" s="356"/>
      <c r="W29" s="344"/>
      <c r="X29" s="361"/>
      <c r="Y29" s="327"/>
      <c r="Z29" s="327"/>
      <c r="AA29" s="327"/>
      <c r="AB29" s="327"/>
      <c r="AC29" s="327"/>
      <c r="AD29" s="327"/>
      <c r="AE29" s="327"/>
      <c r="AF29" s="327"/>
      <c r="AG29" s="327"/>
      <c r="AH29" s="327"/>
      <c r="AI29" s="327"/>
      <c r="AJ29" s="327"/>
    </row>
    <row r="30" spans="2:38" ht="13.5" customHeight="1">
      <c r="B30" s="409"/>
      <c r="C30" s="410"/>
      <c r="D30" s="410"/>
      <c r="E30" s="410"/>
      <c r="F30" s="410"/>
      <c r="G30" s="410"/>
      <c r="H30" s="410"/>
      <c r="I30" s="411"/>
      <c r="J30" s="362"/>
      <c r="K30" s="363"/>
      <c r="L30" s="363"/>
      <c r="M30" s="368"/>
      <c r="N30" s="330"/>
      <c r="O30" s="331"/>
      <c r="P30" s="336"/>
      <c r="Q30" s="337"/>
      <c r="R30" s="342" t="s">
        <v>233</v>
      </c>
      <c r="S30" s="351" t="str">
        <f>IF(COUNT(J30,P30)&lt;2,"",IF(P30=100,0,ROUND(J30*(100-P30)/100,-INT(LOG(ABS(J30*(100-P30)/100)))-1+3)))</f>
        <v/>
      </c>
      <c r="T30" s="352"/>
      <c r="U30" s="352"/>
      <c r="V30" s="352"/>
      <c r="W30" s="342" t="str">
        <f>IF(N30="","",N30)</f>
        <v/>
      </c>
      <c r="X30" s="359"/>
      <c r="Y30" s="327"/>
      <c r="Z30" s="327"/>
      <c r="AA30" s="327"/>
      <c r="AB30" s="327"/>
      <c r="AC30" s="327"/>
      <c r="AD30" s="327"/>
      <c r="AE30" s="327"/>
      <c r="AF30" s="327"/>
      <c r="AG30" s="327"/>
      <c r="AH30" s="327"/>
      <c r="AI30" s="327"/>
      <c r="AJ30" s="327"/>
    </row>
    <row r="31" spans="2:38" ht="13.5" customHeight="1">
      <c r="B31" s="412"/>
      <c r="C31" s="413"/>
      <c r="D31" s="413"/>
      <c r="E31" s="413"/>
      <c r="F31" s="413"/>
      <c r="G31" s="413"/>
      <c r="H31" s="413"/>
      <c r="I31" s="414"/>
      <c r="J31" s="364"/>
      <c r="K31" s="365"/>
      <c r="L31" s="365"/>
      <c r="M31" s="369"/>
      <c r="N31" s="332"/>
      <c r="O31" s="333"/>
      <c r="P31" s="338"/>
      <c r="Q31" s="339"/>
      <c r="R31" s="343"/>
      <c r="S31" s="353"/>
      <c r="T31" s="354"/>
      <c r="U31" s="354"/>
      <c r="V31" s="354"/>
      <c r="W31" s="343"/>
      <c r="X31" s="360"/>
      <c r="Y31" s="327"/>
      <c r="Z31" s="327"/>
      <c r="AA31" s="327"/>
      <c r="AB31" s="327"/>
      <c r="AC31" s="327"/>
      <c r="AD31" s="327"/>
      <c r="AE31" s="327"/>
      <c r="AF31" s="327"/>
      <c r="AG31" s="327"/>
      <c r="AH31" s="327"/>
      <c r="AI31" s="327"/>
      <c r="AJ31" s="327"/>
    </row>
    <row r="32" spans="2:38" ht="13.5" customHeight="1">
      <c r="B32" s="415"/>
      <c r="C32" s="416"/>
      <c r="D32" s="416"/>
      <c r="E32" s="416"/>
      <c r="F32" s="416"/>
      <c r="G32" s="416"/>
      <c r="H32" s="416"/>
      <c r="I32" s="417"/>
      <c r="J32" s="366"/>
      <c r="K32" s="367"/>
      <c r="L32" s="367"/>
      <c r="M32" s="370"/>
      <c r="N32" s="334"/>
      <c r="O32" s="335"/>
      <c r="P32" s="340"/>
      <c r="Q32" s="341"/>
      <c r="R32" s="344"/>
      <c r="S32" s="355"/>
      <c r="T32" s="356"/>
      <c r="U32" s="356"/>
      <c r="V32" s="356"/>
      <c r="W32" s="344"/>
      <c r="X32" s="361"/>
      <c r="Y32" s="327"/>
      <c r="Z32" s="327"/>
      <c r="AA32" s="327"/>
      <c r="AB32" s="327"/>
      <c r="AC32" s="327"/>
      <c r="AD32" s="327"/>
      <c r="AE32" s="327"/>
      <c r="AF32" s="327"/>
      <c r="AG32" s="327"/>
      <c r="AH32" s="327"/>
      <c r="AI32" s="327"/>
      <c r="AJ32" s="327"/>
    </row>
    <row r="33" spans="2:38" ht="13.5" customHeight="1">
      <c r="B33" s="321"/>
      <c r="C33" s="321"/>
      <c r="D33" s="321"/>
      <c r="E33" s="321"/>
      <c r="F33" s="321"/>
      <c r="G33" s="321"/>
      <c r="H33" s="321"/>
      <c r="I33" s="321"/>
      <c r="J33" s="362"/>
      <c r="K33" s="363"/>
      <c r="L33" s="363"/>
      <c r="M33" s="363"/>
      <c r="N33" s="330"/>
      <c r="O33" s="331"/>
      <c r="P33" s="336"/>
      <c r="Q33" s="337"/>
      <c r="R33" s="342" t="s">
        <v>233</v>
      </c>
      <c r="S33" s="351" t="str">
        <f>IF(COUNT(J33,P33)&lt;2,"",IF(P33=100,0,ROUND(J33*(100-P33)/100,-INT(LOG(ABS(J33*(100-P33)/100)))-1+3)))</f>
        <v/>
      </c>
      <c r="T33" s="352"/>
      <c r="U33" s="352"/>
      <c r="V33" s="352"/>
      <c r="W33" s="342" t="str">
        <f>IF(N33="","",N33)</f>
        <v/>
      </c>
      <c r="X33" s="359"/>
      <c r="Y33" s="327"/>
      <c r="Z33" s="327"/>
      <c r="AA33" s="327"/>
      <c r="AB33" s="327"/>
      <c r="AC33" s="327"/>
      <c r="AD33" s="327"/>
      <c r="AE33" s="327"/>
      <c r="AF33" s="327"/>
      <c r="AG33" s="327"/>
      <c r="AH33" s="327"/>
      <c r="AI33" s="327"/>
      <c r="AJ33" s="327"/>
    </row>
    <row r="34" spans="2:38" ht="13.5" customHeight="1">
      <c r="B34" s="321"/>
      <c r="C34" s="321"/>
      <c r="D34" s="321"/>
      <c r="E34" s="321"/>
      <c r="F34" s="321"/>
      <c r="G34" s="321"/>
      <c r="H34" s="321"/>
      <c r="I34" s="321"/>
      <c r="J34" s="364"/>
      <c r="K34" s="365"/>
      <c r="L34" s="365"/>
      <c r="M34" s="365"/>
      <c r="N34" s="332"/>
      <c r="O34" s="333"/>
      <c r="P34" s="338"/>
      <c r="Q34" s="339"/>
      <c r="R34" s="343"/>
      <c r="S34" s="353"/>
      <c r="T34" s="354"/>
      <c r="U34" s="354"/>
      <c r="V34" s="354"/>
      <c r="W34" s="343"/>
      <c r="X34" s="360"/>
      <c r="Y34" s="327"/>
      <c r="Z34" s="327"/>
      <c r="AA34" s="327"/>
      <c r="AB34" s="327"/>
      <c r="AC34" s="327"/>
      <c r="AD34" s="327"/>
      <c r="AE34" s="327"/>
      <c r="AF34" s="327"/>
      <c r="AG34" s="327"/>
      <c r="AH34" s="327"/>
      <c r="AI34" s="327"/>
      <c r="AJ34" s="327"/>
    </row>
    <row r="35" spans="2:38" ht="13.5" customHeight="1">
      <c r="B35" s="321"/>
      <c r="C35" s="321"/>
      <c r="D35" s="321"/>
      <c r="E35" s="321"/>
      <c r="F35" s="321"/>
      <c r="G35" s="321"/>
      <c r="H35" s="321"/>
      <c r="I35" s="321"/>
      <c r="J35" s="366"/>
      <c r="K35" s="367"/>
      <c r="L35" s="367"/>
      <c r="M35" s="367"/>
      <c r="N35" s="334"/>
      <c r="O35" s="335"/>
      <c r="P35" s="340"/>
      <c r="Q35" s="341"/>
      <c r="R35" s="344"/>
      <c r="S35" s="355"/>
      <c r="T35" s="356"/>
      <c r="U35" s="356"/>
      <c r="V35" s="356"/>
      <c r="W35" s="344"/>
      <c r="X35" s="361"/>
      <c r="Y35" s="327"/>
      <c r="Z35" s="327"/>
      <c r="AA35" s="327"/>
      <c r="AB35" s="327"/>
      <c r="AC35" s="327"/>
      <c r="AD35" s="327"/>
      <c r="AE35" s="327"/>
      <c r="AF35" s="327"/>
      <c r="AG35" s="327"/>
      <c r="AH35" s="327"/>
      <c r="AI35" s="327"/>
      <c r="AJ35" s="327"/>
    </row>
    <row r="36" spans="2:38" ht="13.5" customHeight="1">
      <c r="B36" s="321"/>
      <c r="C36" s="321"/>
      <c r="D36" s="321"/>
      <c r="E36" s="321"/>
      <c r="F36" s="321"/>
      <c r="G36" s="321"/>
      <c r="H36" s="321"/>
      <c r="I36" s="321"/>
      <c r="J36" s="362"/>
      <c r="K36" s="363"/>
      <c r="L36" s="363"/>
      <c r="M36" s="363"/>
      <c r="N36" s="330"/>
      <c r="O36" s="331"/>
      <c r="P36" s="336"/>
      <c r="Q36" s="337"/>
      <c r="R36" s="342" t="s">
        <v>233</v>
      </c>
      <c r="S36" s="351" t="str">
        <f>IF(COUNT(J36,P36)&lt;2,"",IF(P36=100,0,ROUND(J36*(100-P36)/100,-INT(LOG(ABS(J36*(100-P36)/100)))-1+3)))</f>
        <v/>
      </c>
      <c r="T36" s="352"/>
      <c r="U36" s="352"/>
      <c r="V36" s="352"/>
      <c r="W36" s="342" t="str">
        <f>IF(N36="","",N36)</f>
        <v/>
      </c>
      <c r="X36" s="359"/>
      <c r="Y36" s="327"/>
      <c r="Z36" s="327"/>
      <c r="AA36" s="327"/>
      <c r="AB36" s="327"/>
      <c r="AC36" s="327"/>
      <c r="AD36" s="327"/>
      <c r="AE36" s="327"/>
      <c r="AF36" s="327"/>
      <c r="AG36" s="327"/>
      <c r="AH36" s="327"/>
      <c r="AI36" s="327"/>
      <c r="AJ36" s="327"/>
    </row>
    <row r="37" spans="2:38" ht="13.5" customHeight="1">
      <c r="B37" s="321"/>
      <c r="C37" s="321"/>
      <c r="D37" s="321"/>
      <c r="E37" s="321"/>
      <c r="F37" s="321"/>
      <c r="G37" s="321"/>
      <c r="H37" s="321"/>
      <c r="I37" s="321"/>
      <c r="J37" s="364"/>
      <c r="K37" s="365"/>
      <c r="L37" s="365"/>
      <c r="M37" s="365"/>
      <c r="N37" s="332"/>
      <c r="O37" s="333"/>
      <c r="P37" s="338"/>
      <c r="Q37" s="339"/>
      <c r="R37" s="343"/>
      <c r="S37" s="353"/>
      <c r="T37" s="354"/>
      <c r="U37" s="354"/>
      <c r="V37" s="354"/>
      <c r="W37" s="343"/>
      <c r="X37" s="360"/>
      <c r="Y37" s="327"/>
      <c r="Z37" s="327"/>
      <c r="AA37" s="327"/>
      <c r="AB37" s="327"/>
      <c r="AC37" s="327"/>
      <c r="AD37" s="327"/>
      <c r="AE37" s="327"/>
      <c r="AF37" s="327"/>
      <c r="AG37" s="327"/>
      <c r="AH37" s="327"/>
      <c r="AI37" s="327"/>
      <c r="AJ37" s="327"/>
    </row>
    <row r="38" spans="2:38" ht="13.5" customHeight="1">
      <c r="B38" s="321"/>
      <c r="C38" s="321"/>
      <c r="D38" s="321"/>
      <c r="E38" s="321"/>
      <c r="F38" s="321"/>
      <c r="G38" s="321"/>
      <c r="H38" s="321"/>
      <c r="I38" s="321"/>
      <c r="J38" s="366"/>
      <c r="K38" s="367"/>
      <c r="L38" s="367"/>
      <c r="M38" s="367"/>
      <c r="N38" s="334"/>
      <c r="O38" s="335"/>
      <c r="P38" s="340"/>
      <c r="Q38" s="341"/>
      <c r="R38" s="344"/>
      <c r="S38" s="355"/>
      <c r="T38" s="356"/>
      <c r="U38" s="356"/>
      <c r="V38" s="356"/>
      <c r="W38" s="344"/>
      <c r="X38" s="361"/>
      <c r="Y38" s="327"/>
      <c r="Z38" s="327"/>
      <c r="AA38" s="327"/>
      <c r="AB38" s="327"/>
      <c r="AC38" s="327"/>
      <c r="AD38" s="327"/>
      <c r="AE38" s="327"/>
      <c r="AF38" s="327"/>
      <c r="AG38" s="327"/>
      <c r="AH38" s="327"/>
      <c r="AI38" s="327"/>
      <c r="AJ38" s="327"/>
    </row>
    <row r="39" spans="2:38" ht="13.5" customHeight="1">
      <c r="B39" s="409"/>
      <c r="C39" s="410"/>
      <c r="D39" s="410"/>
      <c r="E39" s="410"/>
      <c r="F39" s="410"/>
      <c r="G39" s="410"/>
      <c r="H39" s="410"/>
      <c r="I39" s="411"/>
      <c r="J39" s="362"/>
      <c r="K39" s="363"/>
      <c r="L39" s="363"/>
      <c r="M39" s="363"/>
      <c r="N39" s="330"/>
      <c r="O39" s="331"/>
      <c r="P39" s="336"/>
      <c r="Q39" s="337"/>
      <c r="R39" s="342" t="s">
        <v>233</v>
      </c>
      <c r="S39" s="351" t="str">
        <f>IF(COUNT(J39,P39)&lt;2,"",IF(P39=100,0,ROUND(J39*(100-P39)/100,-INT(LOG(ABS(J39*(100-P39)/100)))-1+3)))</f>
        <v/>
      </c>
      <c r="T39" s="352"/>
      <c r="U39" s="352"/>
      <c r="V39" s="352"/>
      <c r="W39" s="342" t="str">
        <f>IF(N39="","",N39)</f>
        <v/>
      </c>
      <c r="X39" s="359"/>
      <c r="Y39" s="327"/>
      <c r="Z39" s="327"/>
      <c r="AA39" s="327"/>
      <c r="AB39" s="327"/>
      <c r="AC39" s="327"/>
      <c r="AD39" s="327"/>
      <c r="AE39" s="327"/>
      <c r="AF39" s="327"/>
      <c r="AG39" s="327"/>
      <c r="AH39" s="327"/>
      <c r="AI39" s="327"/>
      <c r="AJ39" s="327"/>
    </row>
    <row r="40" spans="2:38" ht="13.5" customHeight="1">
      <c r="B40" s="412"/>
      <c r="C40" s="413"/>
      <c r="D40" s="413"/>
      <c r="E40" s="413"/>
      <c r="F40" s="413"/>
      <c r="G40" s="413"/>
      <c r="H40" s="413"/>
      <c r="I40" s="414"/>
      <c r="J40" s="364"/>
      <c r="K40" s="365"/>
      <c r="L40" s="365"/>
      <c r="M40" s="365"/>
      <c r="N40" s="332"/>
      <c r="O40" s="333"/>
      <c r="P40" s="338"/>
      <c r="Q40" s="339"/>
      <c r="R40" s="343"/>
      <c r="S40" s="353"/>
      <c r="T40" s="354"/>
      <c r="U40" s="354"/>
      <c r="V40" s="354"/>
      <c r="W40" s="343"/>
      <c r="X40" s="360"/>
      <c r="Y40" s="327"/>
      <c r="Z40" s="327"/>
      <c r="AA40" s="327"/>
      <c r="AB40" s="327"/>
      <c r="AC40" s="327"/>
      <c r="AD40" s="327"/>
      <c r="AE40" s="327"/>
      <c r="AF40" s="327"/>
      <c r="AG40" s="327"/>
      <c r="AH40" s="327"/>
      <c r="AI40" s="327"/>
      <c r="AJ40" s="327"/>
    </row>
    <row r="41" spans="2:38" ht="13.5" customHeight="1">
      <c r="B41" s="415"/>
      <c r="C41" s="416"/>
      <c r="D41" s="416"/>
      <c r="E41" s="416"/>
      <c r="F41" s="416"/>
      <c r="G41" s="416"/>
      <c r="H41" s="416"/>
      <c r="I41" s="417"/>
      <c r="J41" s="366"/>
      <c r="K41" s="367"/>
      <c r="L41" s="367"/>
      <c r="M41" s="367"/>
      <c r="N41" s="334"/>
      <c r="O41" s="335"/>
      <c r="P41" s="340"/>
      <c r="Q41" s="341"/>
      <c r="R41" s="344"/>
      <c r="S41" s="355"/>
      <c r="T41" s="356"/>
      <c r="U41" s="356"/>
      <c r="V41" s="356"/>
      <c r="W41" s="344"/>
      <c r="X41" s="361"/>
      <c r="Y41" s="327"/>
      <c r="Z41" s="327"/>
      <c r="AA41" s="327"/>
      <c r="AB41" s="327"/>
      <c r="AC41" s="327"/>
      <c r="AD41" s="327"/>
      <c r="AE41" s="327"/>
      <c r="AF41" s="327"/>
      <c r="AG41" s="327"/>
      <c r="AH41" s="327"/>
      <c r="AI41" s="327"/>
      <c r="AJ41" s="327"/>
    </row>
    <row r="42" spans="2:38" ht="13.5" customHeight="1">
      <c r="B42" s="390"/>
      <c r="C42" s="390"/>
      <c r="D42" s="390"/>
      <c r="E42" s="390"/>
      <c r="F42" s="390"/>
      <c r="G42" s="390"/>
      <c r="H42" s="390"/>
      <c r="I42" s="390"/>
      <c r="J42" s="362"/>
      <c r="K42" s="363"/>
      <c r="L42" s="363"/>
      <c r="M42" s="363"/>
      <c r="N42" s="391"/>
      <c r="O42" s="392"/>
      <c r="P42" s="400"/>
      <c r="Q42" s="401"/>
      <c r="R42" s="342" t="s">
        <v>233</v>
      </c>
      <c r="S42" s="351" t="str">
        <f>IF(COUNT(J42,P42)&lt;2,"",IF(P42=100,0,ROUND(J42*(100-P42)/100,-INT(LOG(ABS(J42*(100-P42)/100)))-1+3)))</f>
        <v/>
      </c>
      <c r="T42" s="352"/>
      <c r="U42" s="352"/>
      <c r="V42" s="352"/>
      <c r="W42" s="342" t="str">
        <f>IF(N42="","",N42)</f>
        <v/>
      </c>
      <c r="X42" s="359"/>
      <c r="Y42" s="397"/>
      <c r="Z42" s="397"/>
      <c r="AA42" s="397"/>
      <c r="AB42" s="397"/>
      <c r="AC42" s="397"/>
      <c r="AD42" s="397"/>
      <c r="AE42" s="397"/>
      <c r="AF42" s="397"/>
      <c r="AG42" s="397"/>
      <c r="AH42" s="397"/>
      <c r="AI42" s="397"/>
      <c r="AJ42" s="397"/>
    </row>
    <row r="43" spans="2:38" ht="13.5" customHeight="1">
      <c r="B43" s="390"/>
      <c r="C43" s="390"/>
      <c r="D43" s="390"/>
      <c r="E43" s="390"/>
      <c r="F43" s="390"/>
      <c r="G43" s="390"/>
      <c r="H43" s="390"/>
      <c r="I43" s="390"/>
      <c r="J43" s="364"/>
      <c r="K43" s="389"/>
      <c r="L43" s="389"/>
      <c r="M43" s="389"/>
      <c r="N43" s="393"/>
      <c r="O43" s="394"/>
      <c r="P43" s="402"/>
      <c r="Q43" s="403"/>
      <c r="R43" s="343"/>
      <c r="S43" s="353"/>
      <c r="T43" s="354"/>
      <c r="U43" s="354"/>
      <c r="V43" s="354"/>
      <c r="W43" s="343"/>
      <c r="X43" s="360"/>
      <c r="Y43" s="397"/>
      <c r="Z43" s="397"/>
      <c r="AA43" s="397"/>
      <c r="AB43" s="397"/>
      <c r="AC43" s="397"/>
      <c r="AD43" s="397"/>
      <c r="AE43" s="397"/>
      <c r="AF43" s="397"/>
      <c r="AG43" s="397"/>
      <c r="AH43" s="397"/>
      <c r="AI43" s="397"/>
      <c r="AJ43" s="397"/>
    </row>
    <row r="44" spans="2:38" ht="13.5" customHeight="1">
      <c r="B44" s="390"/>
      <c r="C44" s="390"/>
      <c r="D44" s="390"/>
      <c r="E44" s="390"/>
      <c r="F44" s="390"/>
      <c r="G44" s="390"/>
      <c r="H44" s="390"/>
      <c r="I44" s="390"/>
      <c r="J44" s="366"/>
      <c r="K44" s="367"/>
      <c r="L44" s="367"/>
      <c r="M44" s="367"/>
      <c r="N44" s="395"/>
      <c r="O44" s="396"/>
      <c r="P44" s="404"/>
      <c r="Q44" s="405"/>
      <c r="R44" s="344"/>
      <c r="S44" s="355"/>
      <c r="T44" s="356"/>
      <c r="U44" s="356"/>
      <c r="V44" s="356"/>
      <c r="W44" s="344"/>
      <c r="X44" s="361"/>
      <c r="Y44" s="397"/>
      <c r="Z44" s="397"/>
      <c r="AA44" s="397"/>
      <c r="AB44" s="397"/>
      <c r="AC44" s="397"/>
      <c r="AD44" s="397"/>
      <c r="AE44" s="397"/>
      <c r="AF44" s="397"/>
      <c r="AG44" s="397"/>
      <c r="AH44" s="397"/>
      <c r="AI44" s="397"/>
      <c r="AJ44" s="397"/>
    </row>
    <row r="45" spans="2:38" ht="13.5" customHeight="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3"/>
      <c r="AE45" s="13"/>
      <c r="AF45" s="13"/>
      <c r="AG45" s="13"/>
      <c r="AH45" s="13"/>
      <c r="AI45" s="13"/>
      <c r="AJ45" s="13"/>
      <c r="AK45" s="11"/>
      <c r="AL45" s="11"/>
    </row>
    <row r="46" spans="2:38" ht="13.5" customHeight="1">
      <c r="B46" s="1" t="s">
        <v>28</v>
      </c>
      <c r="C46" s="11">
        <v>1</v>
      </c>
      <c r="D46" s="406" t="s">
        <v>279</v>
      </c>
      <c r="E46" s="406"/>
      <c r="F46" s="406"/>
      <c r="G46" s="406"/>
      <c r="H46" s="406"/>
      <c r="I46" s="406"/>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6"/>
      <c r="AJ46" s="406"/>
      <c r="AK46" s="11"/>
      <c r="AL46" s="11"/>
    </row>
    <row r="47" spans="2:38" ht="13.5" customHeight="1">
      <c r="D47" s="406"/>
      <c r="E47" s="406"/>
      <c r="F47" s="406"/>
      <c r="G47" s="406"/>
      <c r="H47" s="406"/>
      <c r="I47" s="406"/>
      <c r="J47" s="406"/>
      <c r="K47" s="406"/>
      <c r="L47" s="406"/>
      <c r="M47" s="406"/>
      <c r="N47" s="406"/>
      <c r="O47" s="406"/>
      <c r="P47" s="406"/>
      <c r="Q47" s="406"/>
      <c r="R47" s="406"/>
      <c r="S47" s="406"/>
      <c r="T47" s="406"/>
      <c r="U47" s="406"/>
      <c r="V47" s="406"/>
      <c r="W47" s="406"/>
      <c r="X47" s="406"/>
      <c r="Y47" s="406"/>
      <c r="Z47" s="406"/>
      <c r="AA47" s="406"/>
      <c r="AB47" s="406"/>
      <c r="AC47" s="406"/>
      <c r="AD47" s="406"/>
      <c r="AE47" s="406"/>
      <c r="AF47" s="406"/>
      <c r="AG47" s="406"/>
      <c r="AH47" s="406"/>
      <c r="AI47" s="406"/>
      <c r="AJ47" s="406"/>
      <c r="AK47" s="11"/>
      <c r="AL47" s="11"/>
    </row>
    <row r="48" spans="2:38" ht="13.5" customHeight="1">
      <c r="C48" s="11">
        <v>2</v>
      </c>
      <c r="D48" s="313" t="s">
        <v>277</v>
      </c>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13"/>
      <c r="AI48" s="313"/>
      <c r="AJ48" s="313"/>
      <c r="AK48" s="11"/>
      <c r="AL48" s="11"/>
    </row>
    <row r="49" spans="2:47" ht="13.5" customHeight="1">
      <c r="C49" s="11">
        <v>3</v>
      </c>
      <c r="D49" s="406" t="s">
        <v>342</v>
      </c>
      <c r="E49" s="406"/>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11"/>
      <c r="AL49" s="11"/>
    </row>
    <row r="50" spans="2:47" ht="13.5" customHeight="1">
      <c r="D50" s="406"/>
      <c r="E50" s="406"/>
      <c r="F50" s="406"/>
      <c r="G50" s="406"/>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6"/>
      <c r="AG50" s="406"/>
      <c r="AH50" s="406"/>
      <c r="AI50" s="406"/>
      <c r="AJ50" s="406"/>
      <c r="AK50" s="11"/>
      <c r="AL50" s="11"/>
    </row>
    <row r="51" spans="2:47" ht="13.5" customHeight="1">
      <c r="B51" s="11"/>
      <c r="C51" s="11">
        <v>4</v>
      </c>
      <c r="D51" s="313" t="s">
        <v>278</v>
      </c>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11"/>
      <c r="AL51" s="11"/>
    </row>
    <row r="52" spans="2:47" ht="13.5" customHeight="1">
      <c r="F52" s="11"/>
      <c r="G52" s="11"/>
      <c r="H52" s="11"/>
      <c r="I52" s="11"/>
      <c r="J52" s="11"/>
      <c r="K52" s="11"/>
      <c r="L52" s="11"/>
      <c r="M52" s="11"/>
      <c r="N52" s="11"/>
      <c r="O52" s="11"/>
      <c r="P52" s="11"/>
      <c r="Q52" s="11"/>
      <c r="R52" s="11"/>
      <c r="S52" s="11"/>
      <c r="T52" s="13"/>
      <c r="U52" s="13"/>
      <c r="V52" s="13"/>
      <c r="W52" s="13"/>
      <c r="X52" s="13"/>
      <c r="Y52" s="13"/>
      <c r="Z52" s="13"/>
      <c r="AA52" s="13"/>
      <c r="AB52" s="13"/>
      <c r="AC52" s="13"/>
      <c r="AD52" s="13"/>
      <c r="AE52" s="13"/>
      <c r="AF52" s="13"/>
      <c r="AG52" s="13"/>
      <c r="AH52" s="13"/>
      <c r="AI52" s="13"/>
      <c r="AJ52" s="13"/>
      <c r="AK52" s="11"/>
      <c r="AL52" s="11"/>
      <c r="AU52" s="11"/>
    </row>
    <row r="53" spans="2:47" ht="13.5" customHeight="1">
      <c r="F53" s="11"/>
      <c r="G53" s="11"/>
      <c r="H53" s="11"/>
      <c r="I53" s="11"/>
      <c r="J53" s="11"/>
      <c r="K53" s="11"/>
      <c r="L53" s="11"/>
      <c r="M53" s="11"/>
      <c r="N53" s="11"/>
      <c r="O53" s="11"/>
      <c r="P53" s="11"/>
      <c r="Q53" s="11"/>
      <c r="R53" s="11"/>
      <c r="S53" s="11"/>
      <c r="T53" s="13"/>
      <c r="U53" s="13"/>
      <c r="V53" s="13"/>
      <c r="W53" s="13"/>
      <c r="X53" s="13"/>
      <c r="Y53" s="13"/>
      <c r="Z53" s="13"/>
      <c r="AA53" s="13"/>
      <c r="AB53" s="13"/>
      <c r="AC53" s="13"/>
      <c r="AD53" s="13"/>
      <c r="AE53" s="13"/>
      <c r="AF53" s="13"/>
      <c r="AG53" s="13"/>
      <c r="AH53" s="13"/>
      <c r="AI53" s="13"/>
      <c r="AJ53" s="13"/>
      <c r="AK53" s="11"/>
      <c r="AL53" s="11"/>
    </row>
    <row r="54" spans="2:47" ht="13.5" customHeight="1">
      <c r="F54" s="11"/>
      <c r="G54" s="11"/>
      <c r="H54" s="11"/>
      <c r="I54" s="11"/>
      <c r="J54" s="11"/>
      <c r="K54" s="11"/>
      <c r="L54" s="11"/>
      <c r="M54" s="11"/>
      <c r="N54" s="11"/>
      <c r="O54" s="11"/>
      <c r="P54" s="11"/>
      <c r="Q54" s="11"/>
      <c r="R54" s="11"/>
      <c r="S54" s="11"/>
      <c r="T54" s="13"/>
      <c r="U54" s="13"/>
      <c r="V54" s="13"/>
      <c r="W54" s="13"/>
      <c r="X54" s="13"/>
      <c r="Y54" s="13"/>
      <c r="Z54" s="13"/>
      <c r="AA54" s="13"/>
      <c r="AB54" s="13"/>
      <c r="AC54" s="13"/>
      <c r="AD54" s="13"/>
      <c r="AE54" s="13"/>
      <c r="AF54" s="13"/>
      <c r="AG54" s="13"/>
      <c r="AH54" s="13"/>
      <c r="AI54" s="13"/>
      <c r="AJ54" s="13"/>
      <c r="AK54" s="11"/>
      <c r="AL54" s="11"/>
    </row>
    <row r="55" spans="2:47" ht="13.5" customHeight="1">
      <c r="B55" s="11"/>
      <c r="C55" s="11"/>
      <c r="D55" s="11"/>
      <c r="E55" s="11"/>
      <c r="F55" s="11"/>
      <c r="G55" s="11"/>
      <c r="H55" s="11"/>
      <c r="I55" s="11"/>
      <c r="J55" s="11"/>
      <c r="K55" s="11"/>
      <c r="L55" s="11"/>
      <c r="M55" s="37"/>
      <c r="N55" s="37"/>
      <c r="O55" s="37"/>
      <c r="P55" s="37"/>
      <c r="Q55" s="37"/>
      <c r="R55" s="37"/>
      <c r="S55" s="37"/>
      <c r="T55" s="13"/>
      <c r="U55" s="13"/>
      <c r="V55" s="13"/>
      <c r="W55" s="13"/>
      <c r="X55" s="13"/>
      <c r="Y55" s="13"/>
      <c r="Z55" s="13"/>
      <c r="AA55" s="13"/>
      <c r="AB55" s="13"/>
      <c r="AC55" s="13"/>
      <c r="AD55" s="13"/>
      <c r="AE55" s="13"/>
      <c r="AF55" s="13"/>
      <c r="AG55" s="13"/>
      <c r="AH55" s="13"/>
      <c r="AI55" s="13"/>
      <c r="AJ55" s="13"/>
      <c r="AK55" s="11"/>
      <c r="AL55" s="11"/>
    </row>
    <row r="56" spans="2:47" ht="13.5" customHeight="1">
      <c r="B56" s="11"/>
      <c r="C56" s="11"/>
      <c r="D56" s="11"/>
      <c r="E56" s="11"/>
      <c r="F56" s="11"/>
      <c r="G56" s="11"/>
      <c r="H56" s="11"/>
      <c r="I56" s="11"/>
      <c r="J56" s="11"/>
      <c r="K56" s="11"/>
      <c r="L56" s="11"/>
      <c r="M56" s="37"/>
      <c r="N56" s="37"/>
      <c r="O56" s="37"/>
      <c r="P56" s="37"/>
      <c r="Q56" s="37"/>
      <c r="R56" s="37"/>
      <c r="S56" s="37"/>
      <c r="T56" s="13"/>
      <c r="U56" s="13"/>
      <c r="V56" s="13"/>
      <c r="W56" s="13"/>
      <c r="X56" s="13"/>
      <c r="Y56" s="13"/>
      <c r="Z56" s="13"/>
      <c r="AA56" s="13"/>
      <c r="AB56" s="13"/>
      <c r="AC56" s="13"/>
      <c r="AD56" s="13"/>
      <c r="AE56" s="13"/>
      <c r="AF56" s="13"/>
      <c r="AG56" s="13"/>
      <c r="AH56" s="13"/>
      <c r="AI56" s="13"/>
      <c r="AJ56" s="13"/>
      <c r="AK56" s="11"/>
      <c r="AL56" s="11"/>
    </row>
    <row r="57" spans="2:47" ht="13.5" customHeight="1">
      <c r="B57" s="11"/>
      <c r="C57" s="11"/>
      <c r="D57" s="11"/>
      <c r="E57" s="11"/>
      <c r="F57" s="11"/>
      <c r="G57" s="11"/>
      <c r="H57" s="11"/>
      <c r="I57" s="11"/>
      <c r="J57" s="11"/>
      <c r="K57" s="11"/>
      <c r="L57" s="11"/>
      <c r="M57" s="37"/>
      <c r="N57" s="37"/>
      <c r="O57" s="37"/>
      <c r="P57" s="37"/>
      <c r="Q57" s="37"/>
      <c r="R57" s="37"/>
      <c r="S57" s="37"/>
      <c r="T57" s="13"/>
      <c r="U57" s="13"/>
      <c r="V57" s="13"/>
      <c r="W57" s="13"/>
      <c r="X57" s="13"/>
      <c r="Y57" s="13"/>
      <c r="Z57" s="13"/>
      <c r="AA57" s="13"/>
      <c r="AB57" s="13"/>
      <c r="AC57" s="13"/>
      <c r="AD57" s="13"/>
      <c r="AE57" s="13"/>
      <c r="AF57" s="13"/>
      <c r="AG57" s="13"/>
      <c r="AH57" s="13"/>
      <c r="AI57" s="13"/>
      <c r="AJ57" s="13"/>
      <c r="AK57" s="11"/>
      <c r="AL57" s="11"/>
    </row>
    <row r="58" spans="2:47" ht="13.5" customHeight="1">
      <c r="B58" s="11"/>
      <c r="C58" s="11"/>
      <c r="D58" s="11"/>
      <c r="E58" s="11"/>
      <c r="F58" s="11"/>
      <c r="G58" s="11"/>
      <c r="H58" s="11"/>
      <c r="I58" s="11"/>
      <c r="J58" s="11"/>
      <c r="K58" s="11"/>
      <c r="L58" s="11"/>
      <c r="M58" s="37"/>
      <c r="N58" s="37"/>
      <c r="O58" s="37"/>
      <c r="P58" s="37"/>
      <c r="Q58" s="37"/>
      <c r="R58" s="37"/>
      <c r="S58" s="37"/>
      <c r="T58" s="13"/>
      <c r="U58" s="13"/>
      <c r="V58" s="13"/>
      <c r="W58" s="13"/>
      <c r="X58" s="13"/>
      <c r="Y58" s="13"/>
      <c r="Z58" s="13"/>
      <c r="AA58" s="13"/>
      <c r="AB58" s="13"/>
      <c r="AC58" s="13"/>
      <c r="AD58" s="13"/>
      <c r="AE58" s="13"/>
      <c r="AF58" s="13"/>
      <c r="AG58" s="13"/>
      <c r="AH58" s="13"/>
      <c r="AI58" s="13"/>
      <c r="AJ58" s="13"/>
      <c r="AK58" s="11"/>
      <c r="AL58" s="11"/>
    </row>
    <row r="59" spans="2:47" ht="13.5" customHeight="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row>
    <row r="60" spans="2:47" ht="13.5" customHeight="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row>
    <row r="61" spans="2:47" ht="13.5" customHeight="1">
      <c r="B61" s="3"/>
      <c r="C61" s="3"/>
      <c r="D61" s="3"/>
      <c r="E61" s="3"/>
      <c r="F61" s="3"/>
      <c r="G61" s="3"/>
      <c r="H61" s="3"/>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row>
    <row r="62" spans="2:47" ht="13.5" customHeight="1">
      <c r="B62" s="4"/>
      <c r="C62" s="4"/>
      <c r="D62" s="4"/>
      <c r="E62" s="4"/>
      <c r="F62" s="4"/>
      <c r="G62" s="4"/>
      <c r="H62" s="4"/>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row>
    <row r="63" spans="2:47" ht="13.5" customHeight="1">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row>
    <row r="64" spans="2:47" ht="13.5" customHeight="1">
      <c r="B64" s="398" t="s">
        <v>52</v>
      </c>
      <c r="C64" s="398"/>
      <c r="D64" s="398"/>
      <c r="E64" s="398"/>
      <c r="F64" s="398"/>
      <c r="G64" s="398"/>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row>
    <row r="65" spans="2:36" ht="13.5" customHeight="1">
      <c r="B65" s="399"/>
      <c r="C65" s="399"/>
      <c r="D65" s="399"/>
      <c r="E65" s="399"/>
      <c r="F65" s="399"/>
      <c r="G65" s="399"/>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2:36" ht="13.5" customHeight="1">
      <c r="B66" s="328" t="s">
        <v>275</v>
      </c>
      <c r="C66" s="328"/>
      <c r="D66" s="407"/>
      <c r="E66" s="302" t="s">
        <v>276</v>
      </c>
      <c r="F66" s="303"/>
      <c r="G66" s="303"/>
      <c r="H66" s="303"/>
      <c r="I66" s="303"/>
      <c r="J66" s="303"/>
      <c r="K66" s="303"/>
      <c r="L66" s="303"/>
      <c r="M66" s="303"/>
      <c r="N66" s="304"/>
      <c r="O66" s="302" t="s">
        <v>53</v>
      </c>
      <c r="P66" s="303"/>
      <c r="Q66" s="303"/>
      <c r="R66" s="303"/>
      <c r="S66" s="304"/>
      <c r="T66" s="302" t="s">
        <v>54</v>
      </c>
      <c r="U66" s="303"/>
      <c r="V66" s="303"/>
      <c r="W66" s="303"/>
      <c r="X66" s="304"/>
      <c r="Y66" s="302">
        <f>IF(計画提出書!$N$47="","",計画提出書!$N$47)</f>
        <v>2024</v>
      </c>
      <c r="Z66" s="303"/>
      <c r="AA66" s="303" t="s">
        <v>55</v>
      </c>
      <c r="AB66" s="304"/>
      <c r="AC66" s="302">
        <f>IF(計画提出書!$N$47="","",計画提出書!$N$47+1)</f>
        <v>2025</v>
      </c>
      <c r="AD66" s="303"/>
      <c r="AE66" s="303" t="s">
        <v>55</v>
      </c>
      <c r="AF66" s="304"/>
      <c r="AG66" s="302">
        <f>IF(計画提出書!$N$47="","",計画提出書!$N$47+2)</f>
        <v>2026</v>
      </c>
      <c r="AH66" s="303"/>
      <c r="AI66" s="303" t="s">
        <v>55</v>
      </c>
      <c r="AJ66" s="304"/>
    </row>
    <row r="67" spans="2:36" ht="13.5" customHeight="1">
      <c r="B67" s="407"/>
      <c r="C67" s="407"/>
      <c r="D67" s="407"/>
      <c r="E67" s="308"/>
      <c r="F67" s="309"/>
      <c r="G67" s="309"/>
      <c r="H67" s="309"/>
      <c r="I67" s="309"/>
      <c r="J67" s="309"/>
      <c r="K67" s="309"/>
      <c r="L67" s="309"/>
      <c r="M67" s="309"/>
      <c r="N67" s="310"/>
      <c r="O67" s="308"/>
      <c r="P67" s="309"/>
      <c r="Q67" s="309"/>
      <c r="R67" s="309"/>
      <c r="S67" s="310"/>
      <c r="T67" s="308"/>
      <c r="U67" s="309"/>
      <c r="V67" s="309"/>
      <c r="W67" s="309"/>
      <c r="X67" s="310"/>
      <c r="Y67" s="308"/>
      <c r="Z67" s="309"/>
      <c r="AA67" s="309"/>
      <c r="AB67" s="310"/>
      <c r="AC67" s="308"/>
      <c r="AD67" s="309"/>
      <c r="AE67" s="309"/>
      <c r="AF67" s="310"/>
      <c r="AG67" s="308"/>
      <c r="AH67" s="309"/>
      <c r="AI67" s="309"/>
      <c r="AJ67" s="310"/>
    </row>
    <row r="68" spans="2:36" ht="13.5" customHeight="1">
      <c r="B68" s="286"/>
      <c r="C68" s="287"/>
      <c r="D68" s="314"/>
      <c r="E68" s="295"/>
      <c r="F68" s="296"/>
      <c r="G68" s="296"/>
      <c r="H68" s="296"/>
      <c r="I68" s="296"/>
      <c r="J68" s="296"/>
      <c r="K68" s="296"/>
      <c r="L68" s="296"/>
      <c r="M68" s="296"/>
      <c r="N68" s="297"/>
      <c r="O68" s="280"/>
      <c r="P68" s="281"/>
      <c r="Q68" s="281"/>
      <c r="R68" s="281"/>
      <c r="S68" s="282"/>
      <c r="T68" s="280"/>
      <c r="U68" s="281"/>
      <c r="V68" s="281"/>
      <c r="W68" s="281"/>
      <c r="X68" s="282"/>
      <c r="Y68" s="280"/>
      <c r="Z68" s="281"/>
      <c r="AA68" s="281"/>
      <c r="AB68" s="282"/>
      <c r="AC68" s="280"/>
      <c r="AD68" s="281"/>
      <c r="AE68" s="281"/>
      <c r="AF68" s="282"/>
      <c r="AG68" s="280"/>
      <c r="AH68" s="281"/>
      <c r="AI68" s="281"/>
      <c r="AJ68" s="282"/>
    </row>
    <row r="69" spans="2:36" ht="13.5" customHeight="1">
      <c r="B69" s="315"/>
      <c r="C69" s="316"/>
      <c r="D69" s="317"/>
      <c r="E69" s="298"/>
      <c r="F69" s="299"/>
      <c r="G69" s="299"/>
      <c r="H69" s="299"/>
      <c r="I69" s="299"/>
      <c r="J69" s="299"/>
      <c r="K69" s="299"/>
      <c r="L69" s="299"/>
      <c r="M69" s="299"/>
      <c r="N69" s="300"/>
      <c r="O69" s="283"/>
      <c r="P69" s="284"/>
      <c r="Q69" s="284"/>
      <c r="R69" s="284"/>
      <c r="S69" s="285"/>
      <c r="T69" s="283"/>
      <c r="U69" s="284"/>
      <c r="V69" s="284"/>
      <c r="W69" s="284"/>
      <c r="X69" s="285"/>
      <c r="Y69" s="283"/>
      <c r="Z69" s="284"/>
      <c r="AA69" s="284"/>
      <c r="AB69" s="285"/>
      <c r="AC69" s="283"/>
      <c r="AD69" s="284"/>
      <c r="AE69" s="284"/>
      <c r="AF69" s="285"/>
      <c r="AG69" s="283"/>
      <c r="AH69" s="284"/>
      <c r="AI69" s="284"/>
      <c r="AJ69" s="285"/>
    </row>
    <row r="70" spans="2:36" ht="13.5" customHeight="1">
      <c r="B70" s="315"/>
      <c r="C70" s="316"/>
      <c r="D70" s="317"/>
      <c r="E70" s="295"/>
      <c r="F70" s="296"/>
      <c r="G70" s="296"/>
      <c r="H70" s="296"/>
      <c r="I70" s="296"/>
      <c r="J70" s="296"/>
      <c r="K70" s="296"/>
      <c r="L70" s="296"/>
      <c r="M70" s="296"/>
      <c r="N70" s="297"/>
      <c r="O70" s="280"/>
      <c r="P70" s="281"/>
      <c r="Q70" s="281"/>
      <c r="R70" s="281"/>
      <c r="S70" s="282"/>
      <c r="T70" s="280"/>
      <c r="U70" s="281"/>
      <c r="V70" s="281"/>
      <c r="W70" s="281"/>
      <c r="X70" s="282"/>
      <c r="Y70" s="280"/>
      <c r="Z70" s="281"/>
      <c r="AA70" s="281"/>
      <c r="AB70" s="282"/>
      <c r="AC70" s="280"/>
      <c r="AD70" s="281"/>
      <c r="AE70" s="281"/>
      <c r="AF70" s="282"/>
      <c r="AG70" s="280"/>
      <c r="AH70" s="281"/>
      <c r="AI70" s="281"/>
      <c r="AJ70" s="282"/>
    </row>
    <row r="71" spans="2:36" ht="13.5" customHeight="1">
      <c r="B71" s="315"/>
      <c r="C71" s="316"/>
      <c r="D71" s="317"/>
      <c r="E71" s="298"/>
      <c r="F71" s="299"/>
      <c r="G71" s="299"/>
      <c r="H71" s="299"/>
      <c r="I71" s="299"/>
      <c r="J71" s="299"/>
      <c r="K71" s="299"/>
      <c r="L71" s="299"/>
      <c r="M71" s="299"/>
      <c r="N71" s="300"/>
      <c r="O71" s="283"/>
      <c r="P71" s="284"/>
      <c r="Q71" s="284"/>
      <c r="R71" s="284"/>
      <c r="S71" s="285"/>
      <c r="T71" s="283"/>
      <c r="U71" s="284"/>
      <c r="V71" s="284"/>
      <c r="W71" s="284"/>
      <c r="X71" s="285"/>
      <c r="Y71" s="283"/>
      <c r="Z71" s="284"/>
      <c r="AA71" s="284"/>
      <c r="AB71" s="285"/>
      <c r="AC71" s="283"/>
      <c r="AD71" s="284"/>
      <c r="AE71" s="284"/>
      <c r="AF71" s="285"/>
      <c r="AG71" s="283"/>
      <c r="AH71" s="284"/>
      <c r="AI71" s="284"/>
      <c r="AJ71" s="285"/>
    </row>
    <row r="72" spans="2:36" ht="13.5" customHeight="1">
      <c r="B72" s="315"/>
      <c r="C72" s="316"/>
      <c r="D72" s="317"/>
      <c r="E72" s="295"/>
      <c r="F72" s="296"/>
      <c r="G72" s="296"/>
      <c r="H72" s="296"/>
      <c r="I72" s="296"/>
      <c r="J72" s="296"/>
      <c r="K72" s="296"/>
      <c r="L72" s="296"/>
      <c r="M72" s="296"/>
      <c r="N72" s="297"/>
      <c r="O72" s="280"/>
      <c r="P72" s="281"/>
      <c r="Q72" s="281"/>
      <c r="R72" s="281"/>
      <c r="S72" s="282"/>
      <c r="T72" s="280"/>
      <c r="U72" s="281"/>
      <c r="V72" s="281"/>
      <c r="W72" s="281"/>
      <c r="X72" s="282"/>
      <c r="Y72" s="280"/>
      <c r="Z72" s="281"/>
      <c r="AA72" s="281"/>
      <c r="AB72" s="282"/>
      <c r="AC72" s="280"/>
      <c r="AD72" s="281"/>
      <c r="AE72" s="281"/>
      <c r="AF72" s="282"/>
      <c r="AG72" s="280"/>
      <c r="AH72" s="281"/>
      <c r="AI72" s="281"/>
      <c r="AJ72" s="282"/>
    </row>
    <row r="73" spans="2:36" ht="13.5" customHeight="1">
      <c r="B73" s="315"/>
      <c r="C73" s="316"/>
      <c r="D73" s="317"/>
      <c r="E73" s="298"/>
      <c r="F73" s="299"/>
      <c r="G73" s="299"/>
      <c r="H73" s="299"/>
      <c r="I73" s="299"/>
      <c r="J73" s="299"/>
      <c r="K73" s="299"/>
      <c r="L73" s="299"/>
      <c r="M73" s="299"/>
      <c r="N73" s="300"/>
      <c r="O73" s="283"/>
      <c r="P73" s="284"/>
      <c r="Q73" s="284"/>
      <c r="R73" s="284"/>
      <c r="S73" s="285"/>
      <c r="T73" s="283"/>
      <c r="U73" s="284"/>
      <c r="V73" s="284"/>
      <c r="W73" s="284"/>
      <c r="X73" s="285"/>
      <c r="Y73" s="283"/>
      <c r="Z73" s="284"/>
      <c r="AA73" s="284"/>
      <c r="AB73" s="285"/>
      <c r="AC73" s="283"/>
      <c r="AD73" s="284"/>
      <c r="AE73" s="284"/>
      <c r="AF73" s="285"/>
      <c r="AG73" s="283"/>
      <c r="AH73" s="284"/>
      <c r="AI73" s="284"/>
      <c r="AJ73" s="285"/>
    </row>
    <row r="74" spans="2:36" ht="13.5" customHeight="1">
      <c r="B74" s="315"/>
      <c r="C74" s="316"/>
      <c r="D74" s="317"/>
      <c r="E74" s="295"/>
      <c r="F74" s="296"/>
      <c r="G74" s="296"/>
      <c r="H74" s="296"/>
      <c r="I74" s="296"/>
      <c r="J74" s="296"/>
      <c r="K74" s="296"/>
      <c r="L74" s="296"/>
      <c r="M74" s="296"/>
      <c r="N74" s="297"/>
      <c r="O74" s="280"/>
      <c r="P74" s="281"/>
      <c r="Q74" s="281"/>
      <c r="R74" s="281"/>
      <c r="S74" s="282"/>
      <c r="T74" s="280"/>
      <c r="U74" s="281"/>
      <c r="V74" s="281"/>
      <c r="W74" s="281"/>
      <c r="X74" s="282"/>
      <c r="Y74" s="280"/>
      <c r="Z74" s="281"/>
      <c r="AA74" s="281"/>
      <c r="AB74" s="282"/>
      <c r="AC74" s="280"/>
      <c r="AD74" s="281"/>
      <c r="AE74" s="281"/>
      <c r="AF74" s="282"/>
      <c r="AG74" s="280"/>
      <c r="AH74" s="281"/>
      <c r="AI74" s="281"/>
      <c r="AJ74" s="282"/>
    </row>
    <row r="75" spans="2:36" ht="13.5" customHeight="1">
      <c r="B75" s="318"/>
      <c r="C75" s="319"/>
      <c r="D75" s="320"/>
      <c r="E75" s="298"/>
      <c r="F75" s="299"/>
      <c r="G75" s="299"/>
      <c r="H75" s="299"/>
      <c r="I75" s="299"/>
      <c r="J75" s="299"/>
      <c r="K75" s="299"/>
      <c r="L75" s="299"/>
      <c r="M75" s="299"/>
      <c r="N75" s="300"/>
      <c r="O75" s="283"/>
      <c r="P75" s="284"/>
      <c r="Q75" s="284"/>
      <c r="R75" s="284"/>
      <c r="S75" s="285"/>
      <c r="T75" s="283"/>
      <c r="U75" s="284"/>
      <c r="V75" s="284"/>
      <c r="W75" s="284"/>
      <c r="X75" s="285"/>
      <c r="Y75" s="283"/>
      <c r="Z75" s="284"/>
      <c r="AA75" s="284"/>
      <c r="AB75" s="285"/>
      <c r="AC75" s="283"/>
      <c r="AD75" s="284"/>
      <c r="AE75" s="284"/>
      <c r="AF75" s="285"/>
      <c r="AG75" s="283"/>
      <c r="AH75" s="284"/>
      <c r="AI75" s="284"/>
      <c r="AJ75" s="285"/>
    </row>
    <row r="76" spans="2:36" ht="13.5" customHeight="1">
      <c r="B76" s="286"/>
      <c r="C76" s="287"/>
      <c r="D76" s="314"/>
      <c r="E76" s="295"/>
      <c r="F76" s="296"/>
      <c r="G76" s="296"/>
      <c r="H76" s="296"/>
      <c r="I76" s="296"/>
      <c r="J76" s="296"/>
      <c r="K76" s="296"/>
      <c r="L76" s="296"/>
      <c r="M76" s="296"/>
      <c r="N76" s="297"/>
      <c r="O76" s="280"/>
      <c r="P76" s="281"/>
      <c r="Q76" s="281"/>
      <c r="R76" s="281"/>
      <c r="S76" s="282"/>
      <c r="T76" s="280"/>
      <c r="U76" s="281"/>
      <c r="V76" s="281"/>
      <c r="W76" s="281"/>
      <c r="X76" s="282"/>
      <c r="Y76" s="280"/>
      <c r="Z76" s="281"/>
      <c r="AA76" s="281"/>
      <c r="AB76" s="282"/>
      <c r="AC76" s="280"/>
      <c r="AD76" s="281"/>
      <c r="AE76" s="281"/>
      <c r="AF76" s="282"/>
      <c r="AG76" s="280"/>
      <c r="AH76" s="281"/>
      <c r="AI76" s="281"/>
      <c r="AJ76" s="282"/>
    </row>
    <row r="77" spans="2:36" ht="13.5" customHeight="1">
      <c r="B77" s="315"/>
      <c r="C77" s="316"/>
      <c r="D77" s="317"/>
      <c r="E77" s="298"/>
      <c r="F77" s="299"/>
      <c r="G77" s="299"/>
      <c r="H77" s="299"/>
      <c r="I77" s="299"/>
      <c r="J77" s="299"/>
      <c r="K77" s="299"/>
      <c r="L77" s="299"/>
      <c r="M77" s="299"/>
      <c r="N77" s="300"/>
      <c r="O77" s="283"/>
      <c r="P77" s="284"/>
      <c r="Q77" s="284"/>
      <c r="R77" s="284"/>
      <c r="S77" s="285"/>
      <c r="T77" s="283"/>
      <c r="U77" s="284"/>
      <c r="V77" s="284"/>
      <c r="W77" s="284"/>
      <c r="X77" s="285"/>
      <c r="Y77" s="283"/>
      <c r="Z77" s="284"/>
      <c r="AA77" s="284"/>
      <c r="AB77" s="285"/>
      <c r="AC77" s="283"/>
      <c r="AD77" s="284"/>
      <c r="AE77" s="284"/>
      <c r="AF77" s="285"/>
      <c r="AG77" s="283"/>
      <c r="AH77" s="284"/>
      <c r="AI77" s="284"/>
      <c r="AJ77" s="285"/>
    </row>
    <row r="78" spans="2:36">
      <c r="B78" s="315"/>
      <c r="C78" s="316"/>
      <c r="D78" s="317"/>
      <c r="E78" s="295"/>
      <c r="F78" s="296"/>
      <c r="G78" s="296"/>
      <c r="H78" s="296"/>
      <c r="I78" s="296"/>
      <c r="J78" s="296"/>
      <c r="K78" s="296"/>
      <c r="L78" s="296"/>
      <c r="M78" s="296"/>
      <c r="N78" s="297"/>
      <c r="O78" s="280"/>
      <c r="P78" s="281"/>
      <c r="Q78" s="281"/>
      <c r="R78" s="281"/>
      <c r="S78" s="282"/>
      <c r="T78" s="280"/>
      <c r="U78" s="281"/>
      <c r="V78" s="281"/>
      <c r="W78" s="281"/>
      <c r="X78" s="282"/>
      <c r="Y78" s="280"/>
      <c r="Z78" s="281"/>
      <c r="AA78" s="281"/>
      <c r="AB78" s="282"/>
      <c r="AC78" s="280"/>
      <c r="AD78" s="281"/>
      <c r="AE78" s="281"/>
      <c r="AF78" s="282"/>
      <c r="AG78" s="280"/>
      <c r="AH78" s="281"/>
      <c r="AI78" s="281"/>
      <c r="AJ78" s="282"/>
    </row>
    <row r="79" spans="2:36">
      <c r="B79" s="315"/>
      <c r="C79" s="316"/>
      <c r="D79" s="317"/>
      <c r="E79" s="298"/>
      <c r="F79" s="299"/>
      <c r="G79" s="299"/>
      <c r="H79" s="299"/>
      <c r="I79" s="299"/>
      <c r="J79" s="299"/>
      <c r="K79" s="299"/>
      <c r="L79" s="299"/>
      <c r="M79" s="299"/>
      <c r="N79" s="300"/>
      <c r="O79" s="283"/>
      <c r="P79" s="284"/>
      <c r="Q79" s="284"/>
      <c r="R79" s="284"/>
      <c r="S79" s="285"/>
      <c r="T79" s="283"/>
      <c r="U79" s="284"/>
      <c r="V79" s="284"/>
      <c r="W79" s="284"/>
      <c r="X79" s="285"/>
      <c r="Y79" s="283"/>
      <c r="Z79" s="284"/>
      <c r="AA79" s="284"/>
      <c r="AB79" s="285"/>
      <c r="AC79" s="283"/>
      <c r="AD79" s="284"/>
      <c r="AE79" s="284"/>
      <c r="AF79" s="285"/>
      <c r="AG79" s="283"/>
      <c r="AH79" s="284"/>
      <c r="AI79" s="284"/>
      <c r="AJ79" s="285"/>
    </row>
    <row r="80" spans="2:36">
      <c r="B80" s="315"/>
      <c r="C80" s="316"/>
      <c r="D80" s="317"/>
      <c r="E80" s="295"/>
      <c r="F80" s="296"/>
      <c r="G80" s="296"/>
      <c r="H80" s="296"/>
      <c r="I80" s="296"/>
      <c r="J80" s="296"/>
      <c r="K80" s="296"/>
      <c r="L80" s="296"/>
      <c r="M80" s="296"/>
      <c r="N80" s="297"/>
      <c r="O80" s="280"/>
      <c r="P80" s="281"/>
      <c r="Q80" s="281"/>
      <c r="R80" s="281"/>
      <c r="S80" s="282"/>
      <c r="T80" s="280"/>
      <c r="U80" s="281"/>
      <c r="V80" s="281"/>
      <c r="W80" s="281"/>
      <c r="X80" s="282"/>
      <c r="Y80" s="280"/>
      <c r="Z80" s="281"/>
      <c r="AA80" s="281"/>
      <c r="AB80" s="282"/>
      <c r="AC80" s="280"/>
      <c r="AD80" s="281"/>
      <c r="AE80" s="281"/>
      <c r="AF80" s="282"/>
      <c r="AG80" s="280"/>
      <c r="AH80" s="281"/>
      <c r="AI80" s="281"/>
      <c r="AJ80" s="282"/>
    </row>
    <row r="81" spans="2:36">
      <c r="B81" s="315"/>
      <c r="C81" s="316"/>
      <c r="D81" s="317"/>
      <c r="E81" s="298"/>
      <c r="F81" s="299"/>
      <c r="G81" s="299"/>
      <c r="H81" s="299"/>
      <c r="I81" s="299"/>
      <c r="J81" s="299"/>
      <c r="K81" s="299"/>
      <c r="L81" s="299"/>
      <c r="M81" s="299"/>
      <c r="N81" s="300"/>
      <c r="O81" s="283"/>
      <c r="P81" s="284"/>
      <c r="Q81" s="284"/>
      <c r="R81" s="284"/>
      <c r="S81" s="285"/>
      <c r="T81" s="283"/>
      <c r="U81" s="284"/>
      <c r="V81" s="284"/>
      <c r="W81" s="284"/>
      <c r="X81" s="285"/>
      <c r="Y81" s="283"/>
      <c r="Z81" s="284"/>
      <c r="AA81" s="284"/>
      <c r="AB81" s="285"/>
      <c r="AC81" s="283"/>
      <c r="AD81" s="284"/>
      <c r="AE81" s="284"/>
      <c r="AF81" s="285"/>
      <c r="AG81" s="283"/>
      <c r="AH81" s="284"/>
      <c r="AI81" s="284"/>
      <c r="AJ81" s="285"/>
    </row>
    <row r="82" spans="2:36">
      <c r="B82" s="315"/>
      <c r="C82" s="316"/>
      <c r="D82" s="317"/>
      <c r="E82" s="295"/>
      <c r="F82" s="296"/>
      <c r="G82" s="296"/>
      <c r="H82" s="296"/>
      <c r="I82" s="296"/>
      <c r="J82" s="296"/>
      <c r="K82" s="296"/>
      <c r="L82" s="296"/>
      <c r="M82" s="296"/>
      <c r="N82" s="297"/>
      <c r="O82" s="280"/>
      <c r="P82" s="281"/>
      <c r="Q82" s="281"/>
      <c r="R82" s="281"/>
      <c r="S82" s="282"/>
      <c r="T82" s="280"/>
      <c r="U82" s="281"/>
      <c r="V82" s="281"/>
      <c r="W82" s="281"/>
      <c r="X82" s="282"/>
      <c r="Y82" s="280"/>
      <c r="Z82" s="281"/>
      <c r="AA82" s="281"/>
      <c r="AB82" s="282"/>
      <c r="AC82" s="280"/>
      <c r="AD82" s="281"/>
      <c r="AE82" s="281"/>
      <c r="AF82" s="282"/>
      <c r="AG82" s="280"/>
      <c r="AH82" s="281"/>
      <c r="AI82" s="281"/>
      <c r="AJ82" s="282"/>
    </row>
    <row r="83" spans="2:36">
      <c r="B83" s="318"/>
      <c r="C83" s="319"/>
      <c r="D83" s="320"/>
      <c r="E83" s="298"/>
      <c r="F83" s="299"/>
      <c r="G83" s="299"/>
      <c r="H83" s="299"/>
      <c r="I83" s="299"/>
      <c r="J83" s="299"/>
      <c r="K83" s="299"/>
      <c r="L83" s="299"/>
      <c r="M83" s="299"/>
      <c r="N83" s="300"/>
      <c r="O83" s="283"/>
      <c r="P83" s="284"/>
      <c r="Q83" s="284"/>
      <c r="R83" s="284"/>
      <c r="S83" s="285"/>
      <c r="T83" s="283"/>
      <c r="U83" s="284"/>
      <c r="V83" s="284"/>
      <c r="W83" s="284"/>
      <c r="X83" s="285"/>
      <c r="Y83" s="283"/>
      <c r="Z83" s="284"/>
      <c r="AA83" s="284"/>
      <c r="AB83" s="285"/>
      <c r="AC83" s="283"/>
      <c r="AD83" s="284"/>
      <c r="AE83" s="284"/>
      <c r="AF83" s="285"/>
      <c r="AG83" s="283"/>
      <c r="AH83" s="284"/>
      <c r="AI83" s="284"/>
      <c r="AJ83" s="285"/>
    </row>
    <row r="84" spans="2:36" ht="13.5" customHeight="1">
      <c r="B84" s="286"/>
      <c r="C84" s="287"/>
      <c r="D84" s="288"/>
      <c r="E84" s="295"/>
      <c r="F84" s="296"/>
      <c r="G84" s="296"/>
      <c r="H84" s="296"/>
      <c r="I84" s="296"/>
      <c r="J84" s="296"/>
      <c r="K84" s="296"/>
      <c r="L84" s="296"/>
      <c r="M84" s="296"/>
      <c r="N84" s="297"/>
      <c r="O84" s="280"/>
      <c r="P84" s="281"/>
      <c r="Q84" s="281"/>
      <c r="R84" s="281"/>
      <c r="S84" s="282"/>
      <c r="T84" s="280"/>
      <c r="U84" s="281"/>
      <c r="V84" s="281"/>
      <c r="W84" s="281"/>
      <c r="X84" s="282"/>
      <c r="Y84" s="280"/>
      <c r="Z84" s="281"/>
      <c r="AA84" s="281"/>
      <c r="AB84" s="282"/>
      <c r="AC84" s="280"/>
      <c r="AD84" s="281"/>
      <c r="AE84" s="281"/>
      <c r="AF84" s="282"/>
      <c r="AG84" s="280"/>
      <c r="AH84" s="281"/>
      <c r="AI84" s="281"/>
      <c r="AJ84" s="282"/>
    </row>
    <row r="85" spans="2:36">
      <c r="B85" s="289"/>
      <c r="C85" s="290"/>
      <c r="D85" s="291"/>
      <c r="E85" s="298"/>
      <c r="F85" s="299"/>
      <c r="G85" s="299"/>
      <c r="H85" s="299"/>
      <c r="I85" s="299"/>
      <c r="J85" s="299"/>
      <c r="K85" s="299"/>
      <c r="L85" s="299"/>
      <c r="M85" s="299"/>
      <c r="N85" s="300"/>
      <c r="O85" s="283"/>
      <c r="P85" s="284"/>
      <c r="Q85" s="284"/>
      <c r="R85" s="284"/>
      <c r="S85" s="285"/>
      <c r="T85" s="283"/>
      <c r="U85" s="284"/>
      <c r="V85" s="284"/>
      <c r="W85" s="284"/>
      <c r="X85" s="285"/>
      <c r="Y85" s="283"/>
      <c r="Z85" s="284"/>
      <c r="AA85" s="284"/>
      <c r="AB85" s="285"/>
      <c r="AC85" s="283"/>
      <c r="AD85" s="284"/>
      <c r="AE85" s="284"/>
      <c r="AF85" s="285"/>
      <c r="AG85" s="283"/>
      <c r="AH85" s="284"/>
      <c r="AI85" s="284"/>
      <c r="AJ85" s="285"/>
    </row>
    <row r="86" spans="2:36">
      <c r="B86" s="289"/>
      <c r="C86" s="290"/>
      <c r="D86" s="291"/>
      <c r="E86" s="295"/>
      <c r="F86" s="296"/>
      <c r="G86" s="296"/>
      <c r="H86" s="296"/>
      <c r="I86" s="296"/>
      <c r="J86" s="296"/>
      <c r="K86" s="296"/>
      <c r="L86" s="296"/>
      <c r="M86" s="296"/>
      <c r="N86" s="297"/>
      <c r="O86" s="280"/>
      <c r="P86" s="281"/>
      <c r="Q86" s="281"/>
      <c r="R86" s="281"/>
      <c r="S86" s="282"/>
      <c r="T86" s="280"/>
      <c r="U86" s="281"/>
      <c r="V86" s="281"/>
      <c r="W86" s="281"/>
      <c r="X86" s="282"/>
      <c r="Y86" s="280"/>
      <c r="Z86" s="281"/>
      <c r="AA86" s="281"/>
      <c r="AB86" s="282"/>
      <c r="AC86" s="280"/>
      <c r="AD86" s="281"/>
      <c r="AE86" s="281"/>
      <c r="AF86" s="282"/>
      <c r="AG86" s="280"/>
      <c r="AH86" s="281"/>
      <c r="AI86" s="281"/>
      <c r="AJ86" s="282"/>
    </row>
    <row r="87" spans="2:36">
      <c r="B87" s="289"/>
      <c r="C87" s="290"/>
      <c r="D87" s="291"/>
      <c r="E87" s="298"/>
      <c r="F87" s="299"/>
      <c r="G87" s="299"/>
      <c r="H87" s="299"/>
      <c r="I87" s="299"/>
      <c r="J87" s="299"/>
      <c r="K87" s="299"/>
      <c r="L87" s="299"/>
      <c r="M87" s="299"/>
      <c r="N87" s="300"/>
      <c r="O87" s="283"/>
      <c r="P87" s="284"/>
      <c r="Q87" s="284"/>
      <c r="R87" s="284"/>
      <c r="S87" s="285"/>
      <c r="T87" s="283"/>
      <c r="U87" s="284"/>
      <c r="V87" s="284"/>
      <c r="W87" s="284"/>
      <c r="X87" s="285"/>
      <c r="Y87" s="283"/>
      <c r="Z87" s="284"/>
      <c r="AA87" s="284"/>
      <c r="AB87" s="285"/>
      <c r="AC87" s="283"/>
      <c r="AD87" s="284"/>
      <c r="AE87" s="284"/>
      <c r="AF87" s="285"/>
      <c r="AG87" s="283"/>
      <c r="AH87" s="284"/>
      <c r="AI87" s="284"/>
      <c r="AJ87" s="285"/>
    </row>
    <row r="88" spans="2:36">
      <c r="B88" s="289"/>
      <c r="C88" s="290"/>
      <c r="D88" s="291"/>
      <c r="E88" s="295"/>
      <c r="F88" s="296"/>
      <c r="G88" s="296"/>
      <c r="H88" s="296"/>
      <c r="I88" s="296"/>
      <c r="J88" s="296"/>
      <c r="K88" s="296"/>
      <c r="L88" s="296"/>
      <c r="M88" s="296"/>
      <c r="N88" s="297"/>
      <c r="O88" s="280"/>
      <c r="P88" s="281"/>
      <c r="Q88" s="281"/>
      <c r="R88" s="281"/>
      <c r="S88" s="282"/>
      <c r="T88" s="280"/>
      <c r="U88" s="281"/>
      <c r="V88" s="281"/>
      <c r="W88" s="281"/>
      <c r="X88" s="282"/>
      <c r="Y88" s="280"/>
      <c r="Z88" s="281"/>
      <c r="AA88" s="281"/>
      <c r="AB88" s="282"/>
      <c r="AC88" s="280"/>
      <c r="AD88" s="281"/>
      <c r="AE88" s="281"/>
      <c r="AF88" s="282"/>
      <c r="AG88" s="280"/>
      <c r="AH88" s="281"/>
      <c r="AI88" s="281"/>
      <c r="AJ88" s="282"/>
    </row>
    <row r="89" spans="2:36">
      <c r="B89" s="289"/>
      <c r="C89" s="290"/>
      <c r="D89" s="291"/>
      <c r="E89" s="298"/>
      <c r="F89" s="299"/>
      <c r="G89" s="299"/>
      <c r="H89" s="299"/>
      <c r="I89" s="299"/>
      <c r="J89" s="299"/>
      <c r="K89" s="299"/>
      <c r="L89" s="299"/>
      <c r="M89" s="299"/>
      <c r="N89" s="300"/>
      <c r="O89" s="283"/>
      <c r="P89" s="284"/>
      <c r="Q89" s="284"/>
      <c r="R89" s="284"/>
      <c r="S89" s="285"/>
      <c r="T89" s="283"/>
      <c r="U89" s="284"/>
      <c r="V89" s="284"/>
      <c r="W89" s="284"/>
      <c r="X89" s="285"/>
      <c r="Y89" s="283"/>
      <c r="Z89" s="284"/>
      <c r="AA89" s="284"/>
      <c r="AB89" s="285"/>
      <c r="AC89" s="283"/>
      <c r="AD89" s="284"/>
      <c r="AE89" s="284"/>
      <c r="AF89" s="285"/>
      <c r="AG89" s="283"/>
      <c r="AH89" s="284"/>
      <c r="AI89" s="284"/>
      <c r="AJ89" s="285"/>
    </row>
    <row r="90" spans="2:36">
      <c r="B90" s="289"/>
      <c r="C90" s="290"/>
      <c r="D90" s="291"/>
      <c r="E90" s="295"/>
      <c r="F90" s="296"/>
      <c r="G90" s="296"/>
      <c r="H90" s="296"/>
      <c r="I90" s="296"/>
      <c r="J90" s="296"/>
      <c r="K90" s="296"/>
      <c r="L90" s="296"/>
      <c r="M90" s="296"/>
      <c r="N90" s="297"/>
      <c r="O90" s="280"/>
      <c r="P90" s="281"/>
      <c r="Q90" s="281"/>
      <c r="R90" s="281"/>
      <c r="S90" s="282"/>
      <c r="T90" s="280"/>
      <c r="U90" s="281"/>
      <c r="V90" s="281"/>
      <c r="W90" s="281"/>
      <c r="X90" s="282"/>
      <c r="Y90" s="280"/>
      <c r="Z90" s="281"/>
      <c r="AA90" s="281"/>
      <c r="AB90" s="282"/>
      <c r="AC90" s="280"/>
      <c r="AD90" s="281"/>
      <c r="AE90" s="281"/>
      <c r="AF90" s="282"/>
      <c r="AG90" s="280"/>
      <c r="AH90" s="281"/>
      <c r="AI90" s="281"/>
      <c r="AJ90" s="282"/>
    </row>
    <row r="91" spans="2:36">
      <c r="B91" s="292"/>
      <c r="C91" s="293"/>
      <c r="D91" s="294"/>
      <c r="E91" s="298"/>
      <c r="F91" s="299"/>
      <c r="G91" s="299"/>
      <c r="H91" s="299"/>
      <c r="I91" s="299"/>
      <c r="J91" s="299"/>
      <c r="K91" s="299"/>
      <c r="L91" s="299"/>
      <c r="M91" s="299"/>
      <c r="N91" s="300"/>
      <c r="O91" s="283"/>
      <c r="P91" s="284"/>
      <c r="Q91" s="284"/>
      <c r="R91" s="284"/>
      <c r="S91" s="285"/>
      <c r="T91" s="283"/>
      <c r="U91" s="284"/>
      <c r="V91" s="284"/>
      <c r="W91" s="284"/>
      <c r="X91" s="285"/>
      <c r="Y91" s="283"/>
      <c r="Z91" s="284"/>
      <c r="AA91" s="284"/>
      <c r="AB91" s="285"/>
      <c r="AC91" s="283"/>
      <c r="AD91" s="284"/>
      <c r="AE91" s="284"/>
      <c r="AF91" s="285"/>
      <c r="AG91" s="283"/>
      <c r="AH91" s="284"/>
      <c r="AI91" s="284"/>
      <c r="AJ91" s="285"/>
    </row>
    <row r="92" spans="2:36" ht="13.5" customHeight="1">
      <c r="B92" s="286"/>
      <c r="C92" s="287"/>
      <c r="D92" s="288"/>
      <c r="E92" s="295"/>
      <c r="F92" s="296"/>
      <c r="G92" s="296"/>
      <c r="H92" s="296"/>
      <c r="I92" s="296"/>
      <c r="J92" s="296"/>
      <c r="K92" s="296"/>
      <c r="L92" s="296"/>
      <c r="M92" s="296"/>
      <c r="N92" s="297"/>
      <c r="O92" s="280"/>
      <c r="P92" s="281"/>
      <c r="Q92" s="281"/>
      <c r="R92" s="281"/>
      <c r="S92" s="282"/>
      <c r="T92" s="280"/>
      <c r="U92" s="281"/>
      <c r="V92" s="281"/>
      <c r="W92" s="281"/>
      <c r="X92" s="282"/>
      <c r="Y92" s="280"/>
      <c r="Z92" s="281"/>
      <c r="AA92" s="281"/>
      <c r="AB92" s="282"/>
      <c r="AC92" s="280"/>
      <c r="AD92" s="281"/>
      <c r="AE92" s="281"/>
      <c r="AF92" s="282"/>
      <c r="AG92" s="280"/>
      <c r="AH92" s="281"/>
      <c r="AI92" s="281"/>
      <c r="AJ92" s="282"/>
    </row>
    <row r="93" spans="2:36">
      <c r="B93" s="289"/>
      <c r="C93" s="290"/>
      <c r="D93" s="291"/>
      <c r="E93" s="298"/>
      <c r="F93" s="299"/>
      <c r="G93" s="299"/>
      <c r="H93" s="299"/>
      <c r="I93" s="299"/>
      <c r="J93" s="299"/>
      <c r="K93" s="299"/>
      <c r="L93" s="299"/>
      <c r="M93" s="299"/>
      <c r="N93" s="300"/>
      <c r="O93" s="283"/>
      <c r="P93" s="284"/>
      <c r="Q93" s="284"/>
      <c r="R93" s="284"/>
      <c r="S93" s="285"/>
      <c r="T93" s="283"/>
      <c r="U93" s="284"/>
      <c r="V93" s="284"/>
      <c r="W93" s="284"/>
      <c r="X93" s="285"/>
      <c r="Y93" s="283"/>
      <c r="Z93" s="284"/>
      <c r="AA93" s="284"/>
      <c r="AB93" s="285"/>
      <c r="AC93" s="283"/>
      <c r="AD93" s="284"/>
      <c r="AE93" s="284"/>
      <c r="AF93" s="285"/>
      <c r="AG93" s="283"/>
      <c r="AH93" s="284"/>
      <c r="AI93" s="284"/>
      <c r="AJ93" s="285"/>
    </row>
    <row r="94" spans="2:36">
      <c r="B94" s="289"/>
      <c r="C94" s="290"/>
      <c r="D94" s="291"/>
      <c r="E94" s="295"/>
      <c r="F94" s="322"/>
      <c r="G94" s="322"/>
      <c r="H94" s="322"/>
      <c r="I94" s="322"/>
      <c r="J94" s="322"/>
      <c r="K94" s="322"/>
      <c r="L94" s="322"/>
      <c r="M94" s="322"/>
      <c r="N94" s="323"/>
      <c r="O94" s="280"/>
      <c r="P94" s="281"/>
      <c r="Q94" s="281"/>
      <c r="R94" s="281"/>
      <c r="S94" s="282"/>
      <c r="T94" s="280"/>
      <c r="U94" s="281"/>
      <c r="V94" s="281"/>
      <c r="W94" s="281"/>
      <c r="X94" s="282"/>
      <c r="Y94" s="280"/>
      <c r="Z94" s="281"/>
      <c r="AA94" s="281"/>
      <c r="AB94" s="282"/>
      <c r="AC94" s="280"/>
      <c r="AD94" s="281"/>
      <c r="AE94" s="281"/>
      <c r="AF94" s="282"/>
      <c r="AG94" s="280"/>
      <c r="AH94" s="281"/>
      <c r="AI94" s="281"/>
      <c r="AJ94" s="282"/>
    </row>
    <row r="95" spans="2:36">
      <c r="B95" s="289"/>
      <c r="C95" s="290"/>
      <c r="D95" s="291"/>
      <c r="E95" s="324"/>
      <c r="F95" s="325"/>
      <c r="G95" s="325"/>
      <c r="H95" s="325"/>
      <c r="I95" s="325"/>
      <c r="J95" s="325"/>
      <c r="K95" s="325"/>
      <c r="L95" s="325"/>
      <c r="M95" s="325"/>
      <c r="N95" s="326"/>
      <c r="O95" s="283"/>
      <c r="P95" s="284"/>
      <c r="Q95" s="284"/>
      <c r="R95" s="284"/>
      <c r="S95" s="285"/>
      <c r="T95" s="283"/>
      <c r="U95" s="284"/>
      <c r="V95" s="284"/>
      <c r="W95" s="284"/>
      <c r="X95" s="285"/>
      <c r="Y95" s="283"/>
      <c r="Z95" s="284"/>
      <c r="AA95" s="284"/>
      <c r="AB95" s="285"/>
      <c r="AC95" s="283"/>
      <c r="AD95" s="284"/>
      <c r="AE95" s="284"/>
      <c r="AF95" s="285"/>
      <c r="AG95" s="283"/>
      <c r="AH95" s="284"/>
      <c r="AI95" s="284"/>
      <c r="AJ95" s="285"/>
    </row>
    <row r="96" spans="2:36">
      <c r="B96" s="289"/>
      <c r="C96" s="290"/>
      <c r="D96" s="291"/>
      <c r="E96" s="295"/>
      <c r="F96" s="322"/>
      <c r="G96" s="322"/>
      <c r="H96" s="322"/>
      <c r="I96" s="322"/>
      <c r="J96" s="322"/>
      <c r="K96" s="322"/>
      <c r="L96" s="322"/>
      <c r="M96" s="322"/>
      <c r="N96" s="323"/>
      <c r="O96" s="280"/>
      <c r="P96" s="281"/>
      <c r="Q96" s="281"/>
      <c r="R96" s="281"/>
      <c r="S96" s="282"/>
      <c r="T96" s="280"/>
      <c r="U96" s="281"/>
      <c r="V96" s="281"/>
      <c r="W96" s="281"/>
      <c r="X96" s="282"/>
      <c r="Y96" s="280"/>
      <c r="Z96" s="281"/>
      <c r="AA96" s="281"/>
      <c r="AB96" s="282"/>
      <c r="AC96" s="280"/>
      <c r="AD96" s="281"/>
      <c r="AE96" s="281"/>
      <c r="AF96" s="282"/>
      <c r="AG96" s="280"/>
      <c r="AH96" s="281"/>
      <c r="AI96" s="281"/>
      <c r="AJ96" s="282"/>
    </row>
    <row r="97" spans="2:36">
      <c r="B97" s="289"/>
      <c r="C97" s="290"/>
      <c r="D97" s="291"/>
      <c r="E97" s="324"/>
      <c r="F97" s="325"/>
      <c r="G97" s="325"/>
      <c r="H97" s="325"/>
      <c r="I97" s="325"/>
      <c r="J97" s="325"/>
      <c r="K97" s="325"/>
      <c r="L97" s="325"/>
      <c r="M97" s="325"/>
      <c r="N97" s="326"/>
      <c r="O97" s="283"/>
      <c r="P97" s="284"/>
      <c r="Q97" s="284"/>
      <c r="R97" s="284"/>
      <c r="S97" s="285"/>
      <c r="T97" s="283"/>
      <c r="U97" s="284"/>
      <c r="V97" s="284"/>
      <c r="W97" s="284"/>
      <c r="X97" s="285"/>
      <c r="Y97" s="283"/>
      <c r="Z97" s="284"/>
      <c r="AA97" s="284"/>
      <c r="AB97" s="285"/>
      <c r="AC97" s="283"/>
      <c r="AD97" s="284"/>
      <c r="AE97" s="284"/>
      <c r="AF97" s="285"/>
      <c r="AG97" s="283"/>
      <c r="AH97" s="284"/>
      <c r="AI97" s="284"/>
      <c r="AJ97" s="285"/>
    </row>
    <row r="98" spans="2:36">
      <c r="B98" s="289"/>
      <c r="C98" s="290"/>
      <c r="D98" s="291"/>
      <c r="E98" s="295"/>
      <c r="F98" s="296"/>
      <c r="G98" s="296"/>
      <c r="H98" s="296"/>
      <c r="I98" s="296"/>
      <c r="J98" s="296"/>
      <c r="K98" s="296"/>
      <c r="L98" s="296"/>
      <c r="M98" s="296"/>
      <c r="N98" s="297"/>
      <c r="O98" s="280"/>
      <c r="P98" s="281"/>
      <c r="Q98" s="281"/>
      <c r="R98" s="281"/>
      <c r="S98" s="282"/>
      <c r="T98" s="280"/>
      <c r="U98" s="281"/>
      <c r="V98" s="281"/>
      <c r="W98" s="281"/>
      <c r="X98" s="282"/>
      <c r="Y98" s="280"/>
      <c r="Z98" s="281"/>
      <c r="AA98" s="281"/>
      <c r="AB98" s="282"/>
      <c r="AC98" s="280"/>
      <c r="AD98" s="281"/>
      <c r="AE98" s="281"/>
      <c r="AF98" s="282"/>
      <c r="AG98" s="280"/>
      <c r="AH98" s="281"/>
      <c r="AI98" s="281"/>
      <c r="AJ98" s="282"/>
    </row>
    <row r="99" spans="2:36">
      <c r="B99" s="292"/>
      <c r="C99" s="293"/>
      <c r="D99" s="294"/>
      <c r="E99" s="298"/>
      <c r="F99" s="299"/>
      <c r="G99" s="299"/>
      <c r="H99" s="299"/>
      <c r="I99" s="299"/>
      <c r="J99" s="299"/>
      <c r="K99" s="299"/>
      <c r="L99" s="299"/>
      <c r="M99" s="299"/>
      <c r="N99" s="300"/>
      <c r="O99" s="283"/>
      <c r="P99" s="284"/>
      <c r="Q99" s="284"/>
      <c r="R99" s="284"/>
      <c r="S99" s="285"/>
      <c r="T99" s="283"/>
      <c r="U99" s="284"/>
      <c r="V99" s="284"/>
      <c r="W99" s="284"/>
      <c r="X99" s="285"/>
      <c r="Y99" s="283"/>
      <c r="Z99" s="284"/>
      <c r="AA99" s="284"/>
      <c r="AB99" s="285"/>
      <c r="AC99" s="283"/>
      <c r="AD99" s="284"/>
      <c r="AE99" s="284"/>
      <c r="AF99" s="285"/>
      <c r="AG99" s="283"/>
      <c r="AH99" s="284"/>
      <c r="AI99" s="284"/>
      <c r="AJ99" s="285"/>
    </row>
    <row r="100" spans="2:36" ht="13.5" customHeight="1">
      <c r="B100" s="286"/>
      <c r="C100" s="287"/>
      <c r="D100" s="288"/>
      <c r="E100" s="295"/>
      <c r="F100" s="296"/>
      <c r="G100" s="296"/>
      <c r="H100" s="296"/>
      <c r="I100" s="296"/>
      <c r="J100" s="296"/>
      <c r="K100" s="296"/>
      <c r="L100" s="296"/>
      <c r="M100" s="296"/>
      <c r="N100" s="297"/>
      <c r="O100" s="280"/>
      <c r="P100" s="281"/>
      <c r="Q100" s="281"/>
      <c r="R100" s="281"/>
      <c r="S100" s="282"/>
      <c r="T100" s="280"/>
      <c r="U100" s="281"/>
      <c r="V100" s="281"/>
      <c r="W100" s="281"/>
      <c r="X100" s="282"/>
      <c r="Y100" s="280"/>
      <c r="Z100" s="281"/>
      <c r="AA100" s="281"/>
      <c r="AB100" s="282"/>
      <c r="AC100" s="280"/>
      <c r="AD100" s="281"/>
      <c r="AE100" s="281"/>
      <c r="AF100" s="282"/>
      <c r="AG100" s="280"/>
      <c r="AH100" s="281"/>
      <c r="AI100" s="281"/>
      <c r="AJ100" s="282"/>
    </row>
    <row r="101" spans="2:36">
      <c r="B101" s="289"/>
      <c r="C101" s="290"/>
      <c r="D101" s="291"/>
      <c r="E101" s="298"/>
      <c r="F101" s="299"/>
      <c r="G101" s="299"/>
      <c r="H101" s="299"/>
      <c r="I101" s="299"/>
      <c r="J101" s="299"/>
      <c r="K101" s="299"/>
      <c r="L101" s="299"/>
      <c r="M101" s="299"/>
      <c r="N101" s="300"/>
      <c r="O101" s="283"/>
      <c r="P101" s="284"/>
      <c r="Q101" s="284"/>
      <c r="R101" s="284"/>
      <c r="S101" s="285"/>
      <c r="T101" s="283"/>
      <c r="U101" s="284"/>
      <c r="V101" s="284"/>
      <c r="W101" s="284"/>
      <c r="X101" s="285"/>
      <c r="Y101" s="283"/>
      <c r="Z101" s="284"/>
      <c r="AA101" s="284"/>
      <c r="AB101" s="285"/>
      <c r="AC101" s="283"/>
      <c r="AD101" s="284"/>
      <c r="AE101" s="284"/>
      <c r="AF101" s="285"/>
      <c r="AG101" s="283"/>
      <c r="AH101" s="284"/>
      <c r="AI101" s="284"/>
      <c r="AJ101" s="285"/>
    </row>
    <row r="102" spans="2:36">
      <c r="B102" s="289"/>
      <c r="C102" s="290"/>
      <c r="D102" s="291"/>
      <c r="E102" s="295"/>
      <c r="F102" s="296"/>
      <c r="G102" s="296"/>
      <c r="H102" s="296"/>
      <c r="I102" s="296"/>
      <c r="J102" s="296"/>
      <c r="K102" s="296"/>
      <c r="L102" s="296"/>
      <c r="M102" s="296"/>
      <c r="N102" s="297"/>
      <c r="O102" s="280"/>
      <c r="P102" s="281"/>
      <c r="Q102" s="281"/>
      <c r="R102" s="281"/>
      <c r="S102" s="282"/>
      <c r="T102" s="280"/>
      <c r="U102" s="281"/>
      <c r="V102" s="281"/>
      <c r="W102" s="281"/>
      <c r="X102" s="282"/>
      <c r="Y102" s="280"/>
      <c r="Z102" s="281"/>
      <c r="AA102" s="281"/>
      <c r="AB102" s="282"/>
      <c r="AC102" s="280"/>
      <c r="AD102" s="281"/>
      <c r="AE102" s="281"/>
      <c r="AF102" s="282"/>
      <c r="AG102" s="280"/>
      <c r="AH102" s="281"/>
      <c r="AI102" s="281"/>
      <c r="AJ102" s="282"/>
    </row>
    <row r="103" spans="2:36">
      <c r="B103" s="289"/>
      <c r="C103" s="290"/>
      <c r="D103" s="291"/>
      <c r="E103" s="298"/>
      <c r="F103" s="299"/>
      <c r="G103" s="299"/>
      <c r="H103" s="299"/>
      <c r="I103" s="299"/>
      <c r="J103" s="299"/>
      <c r="K103" s="299"/>
      <c r="L103" s="299"/>
      <c r="M103" s="299"/>
      <c r="N103" s="300"/>
      <c r="O103" s="283"/>
      <c r="P103" s="284"/>
      <c r="Q103" s="284"/>
      <c r="R103" s="284"/>
      <c r="S103" s="285"/>
      <c r="T103" s="283"/>
      <c r="U103" s="284"/>
      <c r="V103" s="284"/>
      <c r="W103" s="284"/>
      <c r="X103" s="285"/>
      <c r="Y103" s="283"/>
      <c r="Z103" s="284"/>
      <c r="AA103" s="284"/>
      <c r="AB103" s="285"/>
      <c r="AC103" s="283"/>
      <c r="AD103" s="284"/>
      <c r="AE103" s="284"/>
      <c r="AF103" s="285"/>
      <c r="AG103" s="283"/>
      <c r="AH103" s="284"/>
      <c r="AI103" s="284"/>
      <c r="AJ103" s="285"/>
    </row>
    <row r="104" spans="2:36">
      <c r="B104" s="289"/>
      <c r="C104" s="290"/>
      <c r="D104" s="291"/>
      <c r="E104" s="295"/>
      <c r="F104" s="296"/>
      <c r="G104" s="296"/>
      <c r="H104" s="296"/>
      <c r="I104" s="296"/>
      <c r="J104" s="296"/>
      <c r="K104" s="296"/>
      <c r="L104" s="296"/>
      <c r="M104" s="296"/>
      <c r="N104" s="297"/>
      <c r="O104" s="280"/>
      <c r="P104" s="281"/>
      <c r="Q104" s="281"/>
      <c r="R104" s="281"/>
      <c r="S104" s="282"/>
      <c r="T104" s="280"/>
      <c r="U104" s="281"/>
      <c r="V104" s="281"/>
      <c r="W104" s="281"/>
      <c r="X104" s="282"/>
      <c r="Y104" s="280"/>
      <c r="Z104" s="281"/>
      <c r="AA104" s="281"/>
      <c r="AB104" s="282"/>
      <c r="AC104" s="280"/>
      <c r="AD104" s="281"/>
      <c r="AE104" s="281"/>
      <c r="AF104" s="282"/>
      <c r="AG104" s="280"/>
      <c r="AH104" s="281"/>
      <c r="AI104" s="281"/>
      <c r="AJ104" s="282"/>
    </row>
    <row r="105" spans="2:36">
      <c r="B105" s="289"/>
      <c r="C105" s="290"/>
      <c r="D105" s="291"/>
      <c r="E105" s="298"/>
      <c r="F105" s="299"/>
      <c r="G105" s="299"/>
      <c r="H105" s="299"/>
      <c r="I105" s="299"/>
      <c r="J105" s="299"/>
      <c r="K105" s="299"/>
      <c r="L105" s="299"/>
      <c r="M105" s="299"/>
      <c r="N105" s="300"/>
      <c r="O105" s="283"/>
      <c r="P105" s="284"/>
      <c r="Q105" s="284"/>
      <c r="R105" s="284"/>
      <c r="S105" s="285"/>
      <c r="T105" s="283"/>
      <c r="U105" s="284"/>
      <c r="V105" s="284"/>
      <c r="W105" s="284"/>
      <c r="X105" s="285"/>
      <c r="Y105" s="283"/>
      <c r="Z105" s="284"/>
      <c r="AA105" s="284"/>
      <c r="AB105" s="285"/>
      <c r="AC105" s="283"/>
      <c r="AD105" s="284"/>
      <c r="AE105" s="284"/>
      <c r="AF105" s="285"/>
      <c r="AG105" s="283"/>
      <c r="AH105" s="284"/>
      <c r="AI105" s="284"/>
      <c r="AJ105" s="285"/>
    </row>
    <row r="106" spans="2:36">
      <c r="B106" s="289"/>
      <c r="C106" s="290"/>
      <c r="D106" s="291"/>
      <c r="E106" s="295"/>
      <c r="F106" s="296"/>
      <c r="G106" s="296"/>
      <c r="H106" s="296"/>
      <c r="I106" s="296"/>
      <c r="J106" s="296"/>
      <c r="K106" s="296"/>
      <c r="L106" s="296"/>
      <c r="M106" s="296"/>
      <c r="N106" s="297"/>
      <c r="O106" s="280"/>
      <c r="P106" s="281"/>
      <c r="Q106" s="281"/>
      <c r="R106" s="281"/>
      <c r="S106" s="282"/>
      <c r="T106" s="280"/>
      <c r="U106" s="281"/>
      <c r="V106" s="281"/>
      <c r="W106" s="281"/>
      <c r="X106" s="282"/>
      <c r="Y106" s="280"/>
      <c r="Z106" s="281"/>
      <c r="AA106" s="281"/>
      <c r="AB106" s="282"/>
      <c r="AC106" s="280"/>
      <c r="AD106" s="281"/>
      <c r="AE106" s="281"/>
      <c r="AF106" s="282"/>
      <c r="AG106" s="280"/>
      <c r="AH106" s="281"/>
      <c r="AI106" s="281"/>
      <c r="AJ106" s="282"/>
    </row>
    <row r="107" spans="2:36">
      <c r="B107" s="292"/>
      <c r="C107" s="293"/>
      <c r="D107" s="294"/>
      <c r="E107" s="298"/>
      <c r="F107" s="299"/>
      <c r="G107" s="299"/>
      <c r="H107" s="299"/>
      <c r="I107" s="299"/>
      <c r="J107" s="299"/>
      <c r="K107" s="299"/>
      <c r="L107" s="299"/>
      <c r="M107" s="299"/>
      <c r="N107" s="300"/>
      <c r="O107" s="283"/>
      <c r="P107" s="284"/>
      <c r="Q107" s="284"/>
      <c r="R107" s="284"/>
      <c r="S107" s="285"/>
      <c r="T107" s="283"/>
      <c r="U107" s="284"/>
      <c r="V107" s="284"/>
      <c r="W107" s="284"/>
      <c r="X107" s="285"/>
      <c r="Y107" s="283"/>
      <c r="Z107" s="284"/>
      <c r="AA107" s="284"/>
      <c r="AB107" s="285"/>
      <c r="AC107" s="283"/>
      <c r="AD107" s="284"/>
      <c r="AE107" s="284"/>
      <c r="AF107" s="285"/>
      <c r="AG107" s="283"/>
      <c r="AH107" s="284"/>
      <c r="AI107" s="284"/>
      <c r="AJ107" s="285"/>
    </row>
    <row r="108" spans="2:36" ht="13.5" customHeight="1">
      <c r="B108" s="286"/>
      <c r="C108" s="287"/>
      <c r="D108" s="288"/>
      <c r="E108" s="295"/>
      <c r="F108" s="296"/>
      <c r="G108" s="296"/>
      <c r="H108" s="296"/>
      <c r="I108" s="296"/>
      <c r="J108" s="296"/>
      <c r="K108" s="296"/>
      <c r="L108" s="296"/>
      <c r="M108" s="296"/>
      <c r="N108" s="297"/>
      <c r="O108" s="280"/>
      <c r="P108" s="281"/>
      <c r="Q108" s="281"/>
      <c r="R108" s="281"/>
      <c r="S108" s="282"/>
      <c r="T108" s="280"/>
      <c r="U108" s="281"/>
      <c r="V108" s="281"/>
      <c r="W108" s="281"/>
      <c r="X108" s="282"/>
      <c r="Y108" s="280"/>
      <c r="Z108" s="281"/>
      <c r="AA108" s="281"/>
      <c r="AB108" s="282"/>
      <c r="AC108" s="280"/>
      <c r="AD108" s="281"/>
      <c r="AE108" s="281"/>
      <c r="AF108" s="282"/>
      <c r="AG108" s="280"/>
      <c r="AH108" s="281"/>
      <c r="AI108" s="281"/>
      <c r="AJ108" s="282"/>
    </row>
    <row r="109" spans="2:36">
      <c r="B109" s="289"/>
      <c r="C109" s="290"/>
      <c r="D109" s="291"/>
      <c r="E109" s="298"/>
      <c r="F109" s="299"/>
      <c r="G109" s="299"/>
      <c r="H109" s="299"/>
      <c r="I109" s="299"/>
      <c r="J109" s="299"/>
      <c r="K109" s="299"/>
      <c r="L109" s="299"/>
      <c r="M109" s="299"/>
      <c r="N109" s="300"/>
      <c r="O109" s="283"/>
      <c r="P109" s="284"/>
      <c r="Q109" s="284"/>
      <c r="R109" s="284"/>
      <c r="S109" s="285"/>
      <c r="T109" s="283"/>
      <c r="U109" s="284"/>
      <c r="V109" s="284"/>
      <c r="W109" s="284"/>
      <c r="X109" s="285"/>
      <c r="Y109" s="283"/>
      <c r="Z109" s="284"/>
      <c r="AA109" s="284"/>
      <c r="AB109" s="285"/>
      <c r="AC109" s="283"/>
      <c r="AD109" s="284"/>
      <c r="AE109" s="284"/>
      <c r="AF109" s="285"/>
      <c r="AG109" s="283"/>
      <c r="AH109" s="284"/>
      <c r="AI109" s="284"/>
      <c r="AJ109" s="285"/>
    </row>
    <row r="110" spans="2:36">
      <c r="B110" s="289"/>
      <c r="C110" s="290"/>
      <c r="D110" s="291"/>
      <c r="E110" s="295"/>
      <c r="F110" s="296"/>
      <c r="G110" s="296"/>
      <c r="H110" s="296"/>
      <c r="I110" s="296"/>
      <c r="J110" s="296"/>
      <c r="K110" s="296"/>
      <c r="L110" s="296"/>
      <c r="M110" s="296"/>
      <c r="N110" s="297"/>
      <c r="O110" s="280"/>
      <c r="P110" s="281"/>
      <c r="Q110" s="281"/>
      <c r="R110" s="281"/>
      <c r="S110" s="282"/>
      <c r="T110" s="280"/>
      <c r="U110" s="281"/>
      <c r="V110" s="281"/>
      <c r="W110" s="281"/>
      <c r="X110" s="282"/>
      <c r="Y110" s="280"/>
      <c r="Z110" s="281"/>
      <c r="AA110" s="281"/>
      <c r="AB110" s="282"/>
      <c r="AC110" s="280"/>
      <c r="AD110" s="281"/>
      <c r="AE110" s="281"/>
      <c r="AF110" s="282"/>
      <c r="AG110" s="280"/>
      <c r="AH110" s="281"/>
      <c r="AI110" s="281"/>
      <c r="AJ110" s="282"/>
    </row>
    <row r="111" spans="2:36">
      <c r="B111" s="289"/>
      <c r="C111" s="290"/>
      <c r="D111" s="291"/>
      <c r="E111" s="298"/>
      <c r="F111" s="299"/>
      <c r="G111" s="299"/>
      <c r="H111" s="299"/>
      <c r="I111" s="299"/>
      <c r="J111" s="299"/>
      <c r="K111" s="299"/>
      <c r="L111" s="299"/>
      <c r="M111" s="299"/>
      <c r="N111" s="300"/>
      <c r="O111" s="283"/>
      <c r="P111" s="284"/>
      <c r="Q111" s="284"/>
      <c r="R111" s="284"/>
      <c r="S111" s="285"/>
      <c r="T111" s="283"/>
      <c r="U111" s="284"/>
      <c r="V111" s="284"/>
      <c r="W111" s="284"/>
      <c r="X111" s="285"/>
      <c r="Y111" s="283"/>
      <c r="Z111" s="284"/>
      <c r="AA111" s="284"/>
      <c r="AB111" s="285"/>
      <c r="AC111" s="283"/>
      <c r="AD111" s="284"/>
      <c r="AE111" s="284"/>
      <c r="AF111" s="285"/>
      <c r="AG111" s="283"/>
      <c r="AH111" s="284"/>
      <c r="AI111" s="284"/>
      <c r="AJ111" s="285"/>
    </row>
    <row r="112" spans="2:36">
      <c r="B112" s="289"/>
      <c r="C112" s="290"/>
      <c r="D112" s="291"/>
      <c r="E112" s="295"/>
      <c r="F112" s="296"/>
      <c r="G112" s="296"/>
      <c r="H112" s="296"/>
      <c r="I112" s="296"/>
      <c r="J112" s="296"/>
      <c r="K112" s="296"/>
      <c r="L112" s="296"/>
      <c r="M112" s="296"/>
      <c r="N112" s="297"/>
      <c r="O112" s="280"/>
      <c r="P112" s="281"/>
      <c r="Q112" s="281"/>
      <c r="R112" s="281"/>
      <c r="S112" s="282"/>
      <c r="T112" s="280"/>
      <c r="U112" s="281"/>
      <c r="V112" s="281"/>
      <c r="W112" s="281"/>
      <c r="X112" s="282"/>
      <c r="Y112" s="280"/>
      <c r="Z112" s="281"/>
      <c r="AA112" s="281"/>
      <c r="AB112" s="282"/>
      <c r="AC112" s="280"/>
      <c r="AD112" s="281"/>
      <c r="AE112" s="281"/>
      <c r="AF112" s="282"/>
      <c r="AG112" s="280"/>
      <c r="AH112" s="281"/>
      <c r="AI112" s="281"/>
      <c r="AJ112" s="282"/>
    </row>
    <row r="113" spans="2:38">
      <c r="B113" s="289"/>
      <c r="C113" s="290"/>
      <c r="D113" s="291"/>
      <c r="E113" s="298"/>
      <c r="F113" s="299"/>
      <c r="G113" s="299"/>
      <c r="H113" s="299"/>
      <c r="I113" s="299"/>
      <c r="J113" s="299"/>
      <c r="K113" s="299"/>
      <c r="L113" s="299"/>
      <c r="M113" s="299"/>
      <c r="N113" s="300"/>
      <c r="O113" s="283"/>
      <c r="P113" s="284"/>
      <c r="Q113" s="284"/>
      <c r="R113" s="284"/>
      <c r="S113" s="285"/>
      <c r="T113" s="283"/>
      <c r="U113" s="284"/>
      <c r="V113" s="284"/>
      <c r="W113" s="284"/>
      <c r="X113" s="285"/>
      <c r="Y113" s="283"/>
      <c r="Z113" s="284"/>
      <c r="AA113" s="284"/>
      <c r="AB113" s="285"/>
      <c r="AC113" s="283"/>
      <c r="AD113" s="284"/>
      <c r="AE113" s="284"/>
      <c r="AF113" s="285"/>
      <c r="AG113" s="283"/>
      <c r="AH113" s="284"/>
      <c r="AI113" s="284"/>
      <c r="AJ113" s="285"/>
    </row>
    <row r="114" spans="2:38">
      <c r="B114" s="289"/>
      <c r="C114" s="290"/>
      <c r="D114" s="291"/>
      <c r="E114" s="295"/>
      <c r="F114" s="296"/>
      <c r="G114" s="296"/>
      <c r="H114" s="296"/>
      <c r="I114" s="296"/>
      <c r="J114" s="296"/>
      <c r="K114" s="296"/>
      <c r="L114" s="296"/>
      <c r="M114" s="296"/>
      <c r="N114" s="297"/>
      <c r="O114" s="280"/>
      <c r="P114" s="281"/>
      <c r="Q114" s="281"/>
      <c r="R114" s="281"/>
      <c r="S114" s="282"/>
      <c r="T114" s="280"/>
      <c r="U114" s="281"/>
      <c r="V114" s="281"/>
      <c r="W114" s="281"/>
      <c r="X114" s="282"/>
      <c r="Y114" s="280"/>
      <c r="Z114" s="281"/>
      <c r="AA114" s="281"/>
      <c r="AB114" s="282"/>
      <c r="AC114" s="280"/>
      <c r="AD114" s="281"/>
      <c r="AE114" s="281"/>
      <c r="AF114" s="282"/>
      <c r="AG114" s="280"/>
      <c r="AH114" s="281"/>
      <c r="AI114" s="281"/>
      <c r="AJ114" s="282"/>
    </row>
    <row r="115" spans="2:38">
      <c r="B115" s="292"/>
      <c r="C115" s="293"/>
      <c r="D115" s="294"/>
      <c r="E115" s="298"/>
      <c r="F115" s="299"/>
      <c r="G115" s="299"/>
      <c r="H115" s="299"/>
      <c r="I115" s="299"/>
      <c r="J115" s="299"/>
      <c r="K115" s="299"/>
      <c r="L115" s="299"/>
      <c r="M115" s="299"/>
      <c r="N115" s="300"/>
      <c r="O115" s="283"/>
      <c r="P115" s="284"/>
      <c r="Q115" s="284"/>
      <c r="R115" s="284"/>
      <c r="S115" s="285"/>
      <c r="T115" s="283"/>
      <c r="U115" s="284"/>
      <c r="V115" s="284"/>
      <c r="W115" s="284"/>
      <c r="X115" s="285"/>
      <c r="Y115" s="283"/>
      <c r="Z115" s="284"/>
      <c r="AA115" s="284"/>
      <c r="AB115" s="285"/>
      <c r="AC115" s="283"/>
      <c r="AD115" s="284"/>
      <c r="AE115" s="284"/>
      <c r="AF115" s="285"/>
      <c r="AG115" s="283"/>
      <c r="AH115" s="284"/>
      <c r="AI115" s="284"/>
      <c r="AJ115" s="285"/>
    </row>
    <row r="116" spans="2:38" s="11" customFormat="1">
      <c r="B116" s="31"/>
      <c r="C116" s="31"/>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row>
    <row r="117" spans="2:38" s="11" customFormat="1">
      <c r="B117" s="31"/>
      <c r="C117" s="31"/>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row>
    <row r="118" spans="2:38">
      <c r="B118" s="31"/>
      <c r="C118" s="31"/>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row>
    <row r="119" spans="2:38">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row>
    <row r="120" spans="2:38">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row>
    <row r="121" spans="2:38">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row>
    <row r="122" spans="2:38">
      <c r="B122" s="398" t="s">
        <v>56</v>
      </c>
      <c r="C122" s="398"/>
      <c r="D122" s="398"/>
      <c r="E122" s="398"/>
      <c r="F122" s="398"/>
      <c r="G122" s="398"/>
      <c r="H122" s="398"/>
      <c r="I122" s="398"/>
      <c r="J122" s="398"/>
      <c r="K122" s="398"/>
      <c r="L122" s="398"/>
      <c r="M122" s="398"/>
      <c r="N122" s="398"/>
      <c r="O122" s="5"/>
      <c r="P122" s="5"/>
      <c r="Q122" s="5"/>
      <c r="R122" s="5"/>
      <c r="S122" s="5"/>
      <c r="T122" s="5"/>
      <c r="U122" s="5"/>
      <c r="V122" s="5"/>
      <c r="W122" s="5"/>
      <c r="X122" s="5"/>
      <c r="Y122" s="5"/>
      <c r="Z122" s="5"/>
      <c r="AA122" s="5"/>
      <c r="AB122" s="5"/>
      <c r="AC122" s="5"/>
      <c r="AD122" s="5"/>
      <c r="AE122" s="5"/>
      <c r="AF122" s="5"/>
      <c r="AG122" s="5"/>
      <c r="AH122" s="5"/>
      <c r="AI122" s="5"/>
      <c r="AJ122" s="5"/>
      <c r="AK122" s="5"/>
      <c r="AL122" s="5"/>
    </row>
    <row r="123" spans="2:38">
      <c r="B123" s="434"/>
      <c r="C123" s="434"/>
      <c r="D123" s="434"/>
      <c r="E123" s="434"/>
      <c r="F123" s="434"/>
      <c r="G123" s="434"/>
      <c r="H123" s="434"/>
      <c r="I123" s="434"/>
      <c r="J123" s="434"/>
      <c r="K123" s="434"/>
      <c r="L123" s="434"/>
      <c r="M123" s="434"/>
      <c r="N123" s="434"/>
      <c r="O123" s="5"/>
      <c r="P123" s="5"/>
      <c r="Q123" s="5"/>
      <c r="R123" s="5"/>
      <c r="S123" s="5"/>
      <c r="T123" s="5"/>
      <c r="U123" s="5"/>
      <c r="V123" s="5"/>
      <c r="W123" s="5"/>
      <c r="X123" s="5"/>
      <c r="Y123" s="5"/>
      <c r="Z123" s="5"/>
      <c r="AA123" s="5"/>
      <c r="AB123" s="5"/>
      <c r="AC123" s="5"/>
      <c r="AD123" s="5"/>
      <c r="AE123" s="5"/>
      <c r="AF123" s="5"/>
      <c r="AG123" s="5"/>
      <c r="AH123" s="5"/>
      <c r="AI123" s="5"/>
      <c r="AJ123" s="5"/>
      <c r="AK123" s="5"/>
      <c r="AL123" s="5"/>
    </row>
    <row r="124" spans="2:38">
      <c r="B124" s="380"/>
      <c r="C124" s="381"/>
      <c r="D124" s="381"/>
      <c r="E124" s="381"/>
      <c r="F124" s="381"/>
      <c r="G124" s="381"/>
      <c r="H124" s="381"/>
      <c r="I124" s="381"/>
      <c r="J124" s="381"/>
      <c r="K124" s="381"/>
      <c r="L124" s="381"/>
      <c r="M124" s="381"/>
      <c r="N124" s="381"/>
      <c r="O124" s="381"/>
      <c r="P124" s="381"/>
      <c r="Q124" s="381"/>
      <c r="R124" s="381"/>
      <c r="S124" s="381"/>
      <c r="T124" s="381"/>
      <c r="U124" s="381"/>
      <c r="V124" s="381"/>
      <c r="W124" s="381"/>
      <c r="X124" s="381"/>
      <c r="Y124" s="381"/>
      <c r="Z124" s="381"/>
      <c r="AA124" s="381"/>
      <c r="AB124" s="381"/>
      <c r="AC124" s="381"/>
      <c r="AD124" s="381"/>
      <c r="AE124" s="381"/>
      <c r="AF124" s="381"/>
      <c r="AG124" s="381"/>
      <c r="AH124" s="381"/>
      <c r="AI124" s="381"/>
      <c r="AJ124" s="382"/>
      <c r="AK124" s="5"/>
      <c r="AL124" s="5"/>
    </row>
    <row r="125" spans="2:38">
      <c r="B125" s="383"/>
      <c r="C125" s="384"/>
      <c r="D125" s="384"/>
      <c r="E125" s="384"/>
      <c r="F125" s="384"/>
      <c r="G125" s="384"/>
      <c r="H125" s="384"/>
      <c r="I125" s="384"/>
      <c r="J125" s="384"/>
      <c r="K125" s="384"/>
      <c r="L125" s="384"/>
      <c r="M125" s="384"/>
      <c r="N125" s="384"/>
      <c r="O125" s="384"/>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5"/>
      <c r="AK125" s="5"/>
      <c r="AL125" s="5"/>
    </row>
    <row r="126" spans="2:38">
      <c r="B126" s="383"/>
      <c r="C126" s="384"/>
      <c r="D126" s="384"/>
      <c r="E126" s="384"/>
      <c r="F126" s="384"/>
      <c r="G126" s="384"/>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5"/>
      <c r="AK126" s="5"/>
      <c r="AL126" s="5"/>
    </row>
    <row r="127" spans="2:38">
      <c r="B127" s="383"/>
      <c r="C127" s="384"/>
      <c r="D127" s="384"/>
      <c r="E127" s="384"/>
      <c r="F127" s="384"/>
      <c r="G127" s="384"/>
      <c r="H127" s="384"/>
      <c r="I127" s="384"/>
      <c r="J127" s="384"/>
      <c r="K127" s="384"/>
      <c r="L127" s="384"/>
      <c r="M127" s="384"/>
      <c r="N127" s="384"/>
      <c r="O127" s="384"/>
      <c r="P127" s="384"/>
      <c r="Q127" s="384"/>
      <c r="R127" s="384"/>
      <c r="S127" s="384"/>
      <c r="T127" s="384"/>
      <c r="U127" s="384"/>
      <c r="V127" s="384"/>
      <c r="W127" s="384"/>
      <c r="X127" s="384"/>
      <c r="Y127" s="384"/>
      <c r="Z127" s="384"/>
      <c r="AA127" s="384"/>
      <c r="AB127" s="384"/>
      <c r="AC127" s="384"/>
      <c r="AD127" s="384"/>
      <c r="AE127" s="384"/>
      <c r="AF127" s="384"/>
      <c r="AG127" s="384"/>
      <c r="AH127" s="384"/>
      <c r="AI127" s="384"/>
      <c r="AJ127" s="385"/>
      <c r="AK127" s="5"/>
      <c r="AL127" s="5"/>
    </row>
    <row r="128" spans="2:38">
      <c r="B128" s="383"/>
      <c r="C128" s="384"/>
      <c r="D128" s="384"/>
      <c r="E128" s="384"/>
      <c r="F128" s="384"/>
      <c r="G128" s="384"/>
      <c r="H128" s="384"/>
      <c r="I128" s="384"/>
      <c r="J128" s="384"/>
      <c r="K128" s="384"/>
      <c r="L128" s="384"/>
      <c r="M128" s="384"/>
      <c r="N128" s="384"/>
      <c r="O128" s="384"/>
      <c r="P128" s="384"/>
      <c r="Q128" s="384"/>
      <c r="R128" s="384"/>
      <c r="S128" s="384"/>
      <c r="T128" s="384"/>
      <c r="U128" s="384"/>
      <c r="V128" s="384"/>
      <c r="W128" s="384"/>
      <c r="X128" s="384"/>
      <c r="Y128" s="384"/>
      <c r="Z128" s="384"/>
      <c r="AA128" s="384"/>
      <c r="AB128" s="384"/>
      <c r="AC128" s="384"/>
      <c r="AD128" s="384"/>
      <c r="AE128" s="384"/>
      <c r="AF128" s="384"/>
      <c r="AG128" s="384"/>
      <c r="AH128" s="384"/>
      <c r="AI128" s="384"/>
      <c r="AJ128" s="385"/>
      <c r="AK128" s="5"/>
      <c r="AL128" s="5"/>
    </row>
    <row r="129" spans="2:38">
      <c r="B129" s="383"/>
      <c r="C129" s="384"/>
      <c r="D129" s="384"/>
      <c r="E129" s="384"/>
      <c r="F129" s="384"/>
      <c r="G129" s="384"/>
      <c r="H129" s="384"/>
      <c r="I129" s="384"/>
      <c r="J129" s="384"/>
      <c r="K129" s="384"/>
      <c r="L129" s="384"/>
      <c r="M129" s="384"/>
      <c r="N129" s="384"/>
      <c r="O129" s="384"/>
      <c r="P129" s="384"/>
      <c r="Q129" s="384"/>
      <c r="R129" s="384"/>
      <c r="S129" s="384"/>
      <c r="T129" s="384"/>
      <c r="U129" s="384"/>
      <c r="V129" s="384"/>
      <c r="W129" s="384"/>
      <c r="X129" s="384"/>
      <c r="Y129" s="384"/>
      <c r="Z129" s="384"/>
      <c r="AA129" s="384"/>
      <c r="AB129" s="384"/>
      <c r="AC129" s="384"/>
      <c r="AD129" s="384"/>
      <c r="AE129" s="384"/>
      <c r="AF129" s="384"/>
      <c r="AG129" s="384"/>
      <c r="AH129" s="384"/>
      <c r="AI129" s="384"/>
      <c r="AJ129" s="385"/>
      <c r="AK129" s="5"/>
      <c r="AL129" s="5"/>
    </row>
    <row r="130" spans="2:38">
      <c r="B130" s="383"/>
      <c r="C130" s="384"/>
      <c r="D130" s="384"/>
      <c r="E130" s="384"/>
      <c r="F130" s="384"/>
      <c r="G130" s="384"/>
      <c r="H130" s="384"/>
      <c r="I130" s="384"/>
      <c r="J130" s="384"/>
      <c r="K130" s="384"/>
      <c r="L130" s="384"/>
      <c r="M130" s="384"/>
      <c r="N130" s="384"/>
      <c r="O130" s="384"/>
      <c r="P130" s="384"/>
      <c r="Q130" s="384"/>
      <c r="R130" s="384"/>
      <c r="S130" s="384"/>
      <c r="T130" s="384"/>
      <c r="U130" s="384"/>
      <c r="V130" s="384"/>
      <c r="W130" s="384"/>
      <c r="X130" s="384"/>
      <c r="Y130" s="384"/>
      <c r="Z130" s="384"/>
      <c r="AA130" s="384"/>
      <c r="AB130" s="384"/>
      <c r="AC130" s="384"/>
      <c r="AD130" s="384"/>
      <c r="AE130" s="384"/>
      <c r="AF130" s="384"/>
      <c r="AG130" s="384"/>
      <c r="AH130" s="384"/>
      <c r="AI130" s="384"/>
      <c r="AJ130" s="385"/>
      <c r="AK130" s="5"/>
      <c r="AL130" s="5"/>
    </row>
    <row r="131" spans="2:38">
      <c r="B131" s="383"/>
      <c r="C131" s="384"/>
      <c r="D131" s="384"/>
      <c r="E131" s="384"/>
      <c r="F131" s="384"/>
      <c r="G131" s="384"/>
      <c r="H131" s="384"/>
      <c r="I131" s="384"/>
      <c r="J131" s="384"/>
      <c r="K131" s="384"/>
      <c r="L131" s="384"/>
      <c r="M131" s="384"/>
      <c r="N131" s="384"/>
      <c r="O131" s="384"/>
      <c r="P131" s="384"/>
      <c r="Q131" s="384"/>
      <c r="R131" s="384"/>
      <c r="S131" s="384"/>
      <c r="T131" s="384"/>
      <c r="U131" s="384"/>
      <c r="V131" s="384"/>
      <c r="W131" s="384"/>
      <c r="X131" s="384"/>
      <c r="Y131" s="384"/>
      <c r="Z131" s="384"/>
      <c r="AA131" s="384"/>
      <c r="AB131" s="384"/>
      <c r="AC131" s="384"/>
      <c r="AD131" s="384"/>
      <c r="AE131" s="384"/>
      <c r="AF131" s="384"/>
      <c r="AG131" s="384"/>
      <c r="AH131" s="384"/>
      <c r="AI131" s="384"/>
      <c r="AJ131" s="385"/>
      <c r="AK131" s="5"/>
      <c r="AL131" s="5"/>
    </row>
    <row r="132" spans="2:38">
      <c r="B132" s="383"/>
      <c r="C132" s="384"/>
      <c r="D132" s="384"/>
      <c r="E132" s="384"/>
      <c r="F132" s="384"/>
      <c r="G132" s="384"/>
      <c r="H132" s="384"/>
      <c r="I132" s="384"/>
      <c r="J132" s="384"/>
      <c r="K132" s="384"/>
      <c r="L132" s="384"/>
      <c r="M132" s="384"/>
      <c r="N132" s="384"/>
      <c r="O132" s="384"/>
      <c r="P132" s="384"/>
      <c r="Q132" s="384"/>
      <c r="R132" s="384"/>
      <c r="S132" s="384"/>
      <c r="T132" s="384"/>
      <c r="U132" s="384"/>
      <c r="V132" s="384"/>
      <c r="W132" s="384"/>
      <c r="X132" s="384"/>
      <c r="Y132" s="384"/>
      <c r="Z132" s="384"/>
      <c r="AA132" s="384"/>
      <c r="AB132" s="384"/>
      <c r="AC132" s="384"/>
      <c r="AD132" s="384"/>
      <c r="AE132" s="384"/>
      <c r="AF132" s="384"/>
      <c r="AG132" s="384"/>
      <c r="AH132" s="384"/>
      <c r="AI132" s="384"/>
      <c r="AJ132" s="385"/>
      <c r="AK132" s="5"/>
      <c r="AL132" s="5"/>
    </row>
    <row r="133" spans="2:38">
      <c r="B133" s="383"/>
      <c r="C133" s="384"/>
      <c r="D133" s="384"/>
      <c r="E133" s="384"/>
      <c r="F133" s="384"/>
      <c r="G133" s="384"/>
      <c r="H133" s="384"/>
      <c r="I133" s="384"/>
      <c r="J133" s="384"/>
      <c r="K133" s="384"/>
      <c r="L133" s="384"/>
      <c r="M133" s="384"/>
      <c r="N133" s="384"/>
      <c r="O133" s="384"/>
      <c r="P133" s="384"/>
      <c r="Q133" s="384"/>
      <c r="R133" s="384"/>
      <c r="S133" s="384"/>
      <c r="T133" s="384"/>
      <c r="U133" s="384"/>
      <c r="V133" s="384"/>
      <c r="W133" s="384"/>
      <c r="X133" s="384"/>
      <c r="Y133" s="384"/>
      <c r="Z133" s="384"/>
      <c r="AA133" s="384"/>
      <c r="AB133" s="384"/>
      <c r="AC133" s="384"/>
      <c r="AD133" s="384"/>
      <c r="AE133" s="384"/>
      <c r="AF133" s="384"/>
      <c r="AG133" s="384"/>
      <c r="AH133" s="384"/>
      <c r="AI133" s="384"/>
      <c r="AJ133" s="385"/>
      <c r="AK133" s="5"/>
      <c r="AL133" s="5"/>
    </row>
    <row r="134" spans="2:38">
      <c r="B134" s="383"/>
      <c r="C134" s="384"/>
      <c r="D134" s="384"/>
      <c r="E134" s="384"/>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c r="AB134" s="384"/>
      <c r="AC134" s="384"/>
      <c r="AD134" s="384"/>
      <c r="AE134" s="384"/>
      <c r="AF134" s="384"/>
      <c r="AG134" s="384"/>
      <c r="AH134" s="384"/>
      <c r="AI134" s="384"/>
      <c r="AJ134" s="385"/>
      <c r="AK134" s="5"/>
      <c r="AL134" s="5"/>
    </row>
    <row r="135" spans="2:38">
      <c r="B135" s="383"/>
      <c r="C135" s="384"/>
      <c r="D135" s="384"/>
      <c r="E135" s="384"/>
      <c r="F135" s="384"/>
      <c r="G135" s="384"/>
      <c r="H135" s="384"/>
      <c r="I135" s="384"/>
      <c r="J135" s="384"/>
      <c r="K135" s="384"/>
      <c r="L135" s="384"/>
      <c r="M135" s="384"/>
      <c r="N135" s="384"/>
      <c r="O135" s="384"/>
      <c r="P135" s="384"/>
      <c r="Q135" s="384"/>
      <c r="R135" s="384"/>
      <c r="S135" s="384"/>
      <c r="T135" s="384"/>
      <c r="U135" s="384"/>
      <c r="V135" s="384"/>
      <c r="W135" s="384"/>
      <c r="X135" s="384"/>
      <c r="Y135" s="384"/>
      <c r="Z135" s="384"/>
      <c r="AA135" s="384"/>
      <c r="AB135" s="384"/>
      <c r="AC135" s="384"/>
      <c r="AD135" s="384"/>
      <c r="AE135" s="384"/>
      <c r="AF135" s="384"/>
      <c r="AG135" s="384"/>
      <c r="AH135" s="384"/>
      <c r="AI135" s="384"/>
      <c r="AJ135" s="385"/>
      <c r="AK135" s="5"/>
      <c r="AL135" s="5"/>
    </row>
    <row r="136" spans="2:38">
      <c r="B136" s="383"/>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4"/>
      <c r="AC136" s="384"/>
      <c r="AD136" s="384"/>
      <c r="AE136" s="384"/>
      <c r="AF136" s="384"/>
      <c r="AG136" s="384"/>
      <c r="AH136" s="384"/>
      <c r="AI136" s="384"/>
      <c r="AJ136" s="385"/>
      <c r="AK136" s="5"/>
      <c r="AL136" s="5"/>
    </row>
    <row r="137" spans="2:38">
      <c r="B137" s="383"/>
      <c r="C137" s="384"/>
      <c r="D137" s="384"/>
      <c r="E137" s="384"/>
      <c r="F137" s="384"/>
      <c r="G137" s="384"/>
      <c r="H137" s="384"/>
      <c r="I137" s="384"/>
      <c r="J137" s="384"/>
      <c r="K137" s="384"/>
      <c r="L137" s="384"/>
      <c r="M137" s="384"/>
      <c r="N137" s="384"/>
      <c r="O137" s="384"/>
      <c r="P137" s="384"/>
      <c r="Q137" s="384"/>
      <c r="R137" s="384"/>
      <c r="S137" s="384"/>
      <c r="T137" s="384"/>
      <c r="U137" s="384"/>
      <c r="V137" s="384"/>
      <c r="W137" s="384"/>
      <c r="X137" s="384"/>
      <c r="Y137" s="384"/>
      <c r="Z137" s="384"/>
      <c r="AA137" s="384"/>
      <c r="AB137" s="384"/>
      <c r="AC137" s="384"/>
      <c r="AD137" s="384"/>
      <c r="AE137" s="384"/>
      <c r="AF137" s="384"/>
      <c r="AG137" s="384"/>
      <c r="AH137" s="384"/>
      <c r="AI137" s="384"/>
      <c r="AJ137" s="385"/>
      <c r="AK137" s="5"/>
      <c r="AL137" s="5"/>
    </row>
    <row r="138" spans="2:38">
      <c r="B138" s="383"/>
      <c r="C138" s="384"/>
      <c r="D138" s="384"/>
      <c r="E138" s="384"/>
      <c r="F138" s="384"/>
      <c r="G138" s="384"/>
      <c r="H138" s="384"/>
      <c r="I138" s="384"/>
      <c r="J138" s="384"/>
      <c r="K138" s="384"/>
      <c r="L138" s="384"/>
      <c r="M138" s="384"/>
      <c r="N138" s="384"/>
      <c r="O138" s="384"/>
      <c r="P138" s="384"/>
      <c r="Q138" s="384"/>
      <c r="R138" s="384"/>
      <c r="S138" s="384"/>
      <c r="T138" s="384"/>
      <c r="U138" s="384"/>
      <c r="V138" s="384"/>
      <c r="W138" s="384"/>
      <c r="X138" s="384"/>
      <c r="Y138" s="384"/>
      <c r="Z138" s="384"/>
      <c r="AA138" s="384"/>
      <c r="AB138" s="384"/>
      <c r="AC138" s="384"/>
      <c r="AD138" s="384"/>
      <c r="AE138" s="384"/>
      <c r="AF138" s="384"/>
      <c r="AG138" s="384"/>
      <c r="AH138" s="384"/>
      <c r="AI138" s="384"/>
      <c r="AJ138" s="385"/>
      <c r="AK138" s="5"/>
      <c r="AL138" s="5"/>
    </row>
    <row r="139" spans="2:38">
      <c r="B139" s="383"/>
      <c r="C139" s="384"/>
      <c r="D139" s="384"/>
      <c r="E139" s="384"/>
      <c r="F139" s="384"/>
      <c r="G139" s="384"/>
      <c r="H139" s="384"/>
      <c r="I139" s="384"/>
      <c r="J139" s="384"/>
      <c r="K139" s="384"/>
      <c r="L139" s="384"/>
      <c r="M139" s="384"/>
      <c r="N139" s="384"/>
      <c r="O139" s="384"/>
      <c r="P139" s="384"/>
      <c r="Q139" s="384"/>
      <c r="R139" s="384"/>
      <c r="S139" s="384"/>
      <c r="T139" s="384"/>
      <c r="U139" s="384"/>
      <c r="V139" s="384"/>
      <c r="W139" s="384"/>
      <c r="X139" s="384"/>
      <c r="Y139" s="384"/>
      <c r="Z139" s="384"/>
      <c r="AA139" s="384"/>
      <c r="AB139" s="384"/>
      <c r="AC139" s="384"/>
      <c r="AD139" s="384"/>
      <c r="AE139" s="384"/>
      <c r="AF139" s="384"/>
      <c r="AG139" s="384"/>
      <c r="AH139" s="384"/>
      <c r="AI139" s="384"/>
      <c r="AJ139" s="385"/>
      <c r="AK139" s="5"/>
      <c r="AL139" s="5"/>
    </row>
    <row r="140" spans="2:38">
      <c r="B140" s="383"/>
      <c r="C140" s="384"/>
      <c r="D140" s="384"/>
      <c r="E140" s="384"/>
      <c r="F140" s="384"/>
      <c r="G140" s="384"/>
      <c r="H140" s="384"/>
      <c r="I140" s="384"/>
      <c r="J140" s="384"/>
      <c r="K140" s="384"/>
      <c r="L140" s="384"/>
      <c r="M140" s="384"/>
      <c r="N140" s="384"/>
      <c r="O140" s="384"/>
      <c r="P140" s="384"/>
      <c r="Q140" s="384"/>
      <c r="R140" s="384"/>
      <c r="S140" s="384"/>
      <c r="T140" s="384"/>
      <c r="U140" s="384"/>
      <c r="V140" s="384"/>
      <c r="W140" s="384"/>
      <c r="X140" s="384"/>
      <c r="Y140" s="384"/>
      <c r="Z140" s="384"/>
      <c r="AA140" s="384"/>
      <c r="AB140" s="384"/>
      <c r="AC140" s="384"/>
      <c r="AD140" s="384"/>
      <c r="AE140" s="384"/>
      <c r="AF140" s="384"/>
      <c r="AG140" s="384"/>
      <c r="AH140" s="384"/>
      <c r="AI140" s="384"/>
      <c r="AJ140" s="385"/>
      <c r="AK140" s="5"/>
      <c r="AL140" s="5"/>
    </row>
    <row r="141" spans="2:38">
      <c r="B141" s="383"/>
      <c r="C141" s="384"/>
      <c r="D141" s="384"/>
      <c r="E141" s="384"/>
      <c r="F141" s="384"/>
      <c r="G141" s="384"/>
      <c r="H141" s="384"/>
      <c r="I141" s="384"/>
      <c r="J141" s="384"/>
      <c r="K141" s="384"/>
      <c r="L141" s="384"/>
      <c r="M141" s="384"/>
      <c r="N141" s="384"/>
      <c r="O141" s="384"/>
      <c r="P141" s="384"/>
      <c r="Q141" s="384"/>
      <c r="R141" s="384"/>
      <c r="S141" s="384"/>
      <c r="T141" s="384"/>
      <c r="U141" s="384"/>
      <c r="V141" s="384"/>
      <c r="W141" s="384"/>
      <c r="X141" s="384"/>
      <c r="Y141" s="384"/>
      <c r="Z141" s="384"/>
      <c r="AA141" s="384"/>
      <c r="AB141" s="384"/>
      <c r="AC141" s="384"/>
      <c r="AD141" s="384"/>
      <c r="AE141" s="384"/>
      <c r="AF141" s="384"/>
      <c r="AG141" s="384"/>
      <c r="AH141" s="384"/>
      <c r="AI141" s="384"/>
      <c r="AJ141" s="385"/>
      <c r="AK141" s="5"/>
      <c r="AL141" s="5"/>
    </row>
    <row r="142" spans="2:38">
      <c r="B142" s="383"/>
      <c r="C142" s="384"/>
      <c r="D142" s="384"/>
      <c r="E142" s="384"/>
      <c r="F142" s="384"/>
      <c r="G142" s="384"/>
      <c r="H142" s="384"/>
      <c r="I142" s="384"/>
      <c r="J142" s="384"/>
      <c r="K142" s="384"/>
      <c r="L142" s="384"/>
      <c r="M142" s="384"/>
      <c r="N142" s="384"/>
      <c r="O142" s="384"/>
      <c r="P142" s="384"/>
      <c r="Q142" s="384"/>
      <c r="R142" s="384"/>
      <c r="S142" s="384"/>
      <c r="T142" s="384"/>
      <c r="U142" s="384"/>
      <c r="V142" s="384"/>
      <c r="W142" s="384"/>
      <c r="X142" s="384"/>
      <c r="Y142" s="384"/>
      <c r="Z142" s="384"/>
      <c r="AA142" s="384"/>
      <c r="AB142" s="384"/>
      <c r="AC142" s="384"/>
      <c r="AD142" s="384"/>
      <c r="AE142" s="384"/>
      <c r="AF142" s="384"/>
      <c r="AG142" s="384"/>
      <c r="AH142" s="384"/>
      <c r="AI142" s="384"/>
      <c r="AJ142" s="385"/>
      <c r="AK142" s="5"/>
      <c r="AL142" s="5"/>
    </row>
    <row r="143" spans="2:38">
      <c r="B143" s="383"/>
      <c r="C143" s="384"/>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4"/>
      <c r="AC143" s="384"/>
      <c r="AD143" s="384"/>
      <c r="AE143" s="384"/>
      <c r="AF143" s="384"/>
      <c r="AG143" s="384"/>
      <c r="AH143" s="384"/>
      <c r="AI143" s="384"/>
      <c r="AJ143" s="385"/>
      <c r="AK143" s="5"/>
      <c r="AL143" s="5"/>
    </row>
    <row r="144" spans="2:38">
      <c r="B144" s="383"/>
      <c r="C144" s="384"/>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4"/>
      <c r="AC144" s="384"/>
      <c r="AD144" s="384"/>
      <c r="AE144" s="384"/>
      <c r="AF144" s="384"/>
      <c r="AG144" s="384"/>
      <c r="AH144" s="384"/>
      <c r="AI144" s="384"/>
      <c r="AJ144" s="385"/>
      <c r="AK144" s="5"/>
      <c r="AL144" s="5"/>
    </row>
    <row r="145" spans="2:38">
      <c r="B145" s="383"/>
      <c r="C145" s="384"/>
      <c r="D145" s="384"/>
      <c r="E145" s="384"/>
      <c r="F145" s="384"/>
      <c r="G145" s="384"/>
      <c r="H145" s="384"/>
      <c r="I145" s="384"/>
      <c r="J145" s="384"/>
      <c r="K145" s="384"/>
      <c r="L145" s="384"/>
      <c r="M145" s="384"/>
      <c r="N145" s="384"/>
      <c r="O145" s="384"/>
      <c r="P145" s="384"/>
      <c r="Q145" s="384"/>
      <c r="R145" s="384"/>
      <c r="S145" s="384"/>
      <c r="T145" s="384"/>
      <c r="U145" s="384"/>
      <c r="V145" s="384"/>
      <c r="W145" s="384"/>
      <c r="X145" s="384"/>
      <c r="Y145" s="384"/>
      <c r="Z145" s="384"/>
      <c r="AA145" s="384"/>
      <c r="AB145" s="384"/>
      <c r="AC145" s="384"/>
      <c r="AD145" s="384"/>
      <c r="AE145" s="384"/>
      <c r="AF145" s="384"/>
      <c r="AG145" s="384"/>
      <c r="AH145" s="384"/>
      <c r="AI145" s="384"/>
      <c r="AJ145" s="385"/>
      <c r="AK145" s="5"/>
      <c r="AL145" s="5"/>
    </row>
    <row r="146" spans="2:38">
      <c r="B146" s="383"/>
      <c r="C146" s="384"/>
      <c r="D146" s="384"/>
      <c r="E146" s="384"/>
      <c r="F146" s="384"/>
      <c r="G146" s="384"/>
      <c r="H146" s="384"/>
      <c r="I146" s="384"/>
      <c r="J146" s="384"/>
      <c r="K146" s="384"/>
      <c r="L146" s="384"/>
      <c r="M146" s="384"/>
      <c r="N146" s="384"/>
      <c r="O146" s="384"/>
      <c r="P146" s="384"/>
      <c r="Q146" s="384"/>
      <c r="R146" s="384"/>
      <c r="S146" s="384"/>
      <c r="T146" s="384"/>
      <c r="U146" s="384"/>
      <c r="V146" s="384"/>
      <c r="W146" s="384"/>
      <c r="X146" s="384"/>
      <c r="Y146" s="384"/>
      <c r="Z146" s="384"/>
      <c r="AA146" s="384"/>
      <c r="AB146" s="384"/>
      <c r="AC146" s="384"/>
      <c r="AD146" s="384"/>
      <c r="AE146" s="384"/>
      <c r="AF146" s="384"/>
      <c r="AG146" s="384"/>
      <c r="AH146" s="384"/>
      <c r="AI146" s="384"/>
      <c r="AJ146" s="385"/>
      <c r="AK146" s="5"/>
      <c r="AL146" s="5"/>
    </row>
    <row r="147" spans="2:38">
      <c r="B147" s="383"/>
      <c r="C147" s="384"/>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4"/>
      <c r="AC147" s="384"/>
      <c r="AD147" s="384"/>
      <c r="AE147" s="384"/>
      <c r="AF147" s="384"/>
      <c r="AG147" s="384"/>
      <c r="AH147" s="384"/>
      <c r="AI147" s="384"/>
      <c r="AJ147" s="385"/>
      <c r="AK147" s="5"/>
      <c r="AL147" s="5"/>
    </row>
    <row r="148" spans="2:38">
      <c r="B148" s="383"/>
      <c r="C148" s="384"/>
      <c r="D148" s="384"/>
      <c r="E148" s="384"/>
      <c r="F148" s="384"/>
      <c r="G148" s="384"/>
      <c r="H148" s="384"/>
      <c r="I148" s="384"/>
      <c r="J148" s="384"/>
      <c r="K148" s="384"/>
      <c r="L148" s="384"/>
      <c r="M148" s="384"/>
      <c r="N148" s="384"/>
      <c r="O148" s="384"/>
      <c r="P148" s="384"/>
      <c r="Q148" s="384"/>
      <c r="R148" s="384"/>
      <c r="S148" s="384"/>
      <c r="T148" s="384"/>
      <c r="U148" s="384"/>
      <c r="V148" s="384"/>
      <c r="W148" s="384"/>
      <c r="X148" s="384"/>
      <c r="Y148" s="384"/>
      <c r="Z148" s="384"/>
      <c r="AA148" s="384"/>
      <c r="AB148" s="384"/>
      <c r="AC148" s="384"/>
      <c r="AD148" s="384"/>
      <c r="AE148" s="384"/>
      <c r="AF148" s="384"/>
      <c r="AG148" s="384"/>
      <c r="AH148" s="384"/>
      <c r="AI148" s="384"/>
      <c r="AJ148" s="385"/>
      <c r="AK148" s="5"/>
      <c r="AL148" s="5"/>
    </row>
    <row r="149" spans="2:38">
      <c r="B149" s="383"/>
      <c r="C149" s="384"/>
      <c r="D149" s="384"/>
      <c r="E149" s="384"/>
      <c r="F149" s="384"/>
      <c r="G149" s="384"/>
      <c r="H149" s="384"/>
      <c r="I149" s="384"/>
      <c r="J149" s="384"/>
      <c r="K149" s="384"/>
      <c r="L149" s="384"/>
      <c r="M149" s="384"/>
      <c r="N149" s="384"/>
      <c r="O149" s="384"/>
      <c r="P149" s="384"/>
      <c r="Q149" s="384"/>
      <c r="R149" s="384"/>
      <c r="S149" s="384"/>
      <c r="T149" s="384"/>
      <c r="U149" s="384"/>
      <c r="V149" s="384"/>
      <c r="W149" s="384"/>
      <c r="X149" s="384"/>
      <c r="Y149" s="384"/>
      <c r="Z149" s="384"/>
      <c r="AA149" s="384"/>
      <c r="AB149" s="384"/>
      <c r="AC149" s="384"/>
      <c r="AD149" s="384"/>
      <c r="AE149" s="384"/>
      <c r="AF149" s="384"/>
      <c r="AG149" s="384"/>
      <c r="AH149" s="384"/>
      <c r="AI149" s="384"/>
      <c r="AJ149" s="385"/>
      <c r="AK149" s="5"/>
      <c r="AL149" s="5"/>
    </row>
    <row r="150" spans="2:38">
      <c r="B150" s="383"/>
      <c r="C150" s="384"/>
      <c r="D150" s="384"/>
      <c r="E150" s="384"/>
      <c r="F150" s="384"/>
      <c r="G150" s="384"/>
      <c r="H150" s="384"/>
      <c r="I150" s="384"/>
      <c r="J150" s="384"/>
      <c r="K150" s="384"/>
      <c r="L150" s="384"/>
      <c r="M150" s="384"/>
      <c r="N150" s="384"/>
      <c r="O150" s="384"/>
      <c r="P150" s="384"/>
      <c r="Q150" s="384"/>
      <c r="R150" s="384"/>
      <c r="S150" s="384"/>
      <c r="T150" s="384"/>
      <c r="U150" s="384"/>
      <c r="V150" s="384"/>
      <c r="W150" s="384"/>
      <c r="X150" s="384"/>
      <c r="Y150" s="384"/>
      <c r="Z150" s="384"/>
      <c r="AA150" s="384"/>
      <c r="AB150" s="384"/>
      <c r="AC150" s="384"/>
      <c r="AD150" s="384"/>
      <c r="AE150" s="384"/>
      <c r="AF150" s="384"/>
      <c r="AG150" s="384"/>
      <c r="AH150" s="384"/>
      <c r="AI150" s="384"/>
      <c r="AJ150" s="385"/>
      <c r="AK150" s="5"/>
      <c r="AL150" s="5"/>
    </row>
    <row r="151" spans="2:38">
      <c r="B151" s="383"/>
      <c r="C151" s="384"/>
      <c r="D151" s="384"/>
      <c r="E151" s="384"/>
      <c r="F151" s="384"/>
      <c r="G151" s="384"/>
      <c r="H151" s="384"/>
      <c r="I151" s="384"/>
      <c r="J151" s="384"/>
      <c r="K151" s="384"/>
      <c r="L151" s="384"/>
      <c r="M151" s="384"/>
      <c r="N151" s="384"/>
      <c r="O151" s="384"/>
      <c r="P151" s="384"/>
      <c r="Q151" s="384"/>
      <c r="R151" s="384"/>
      <c r="S151" s="384"/>
      <c r="T151" s="384"/>
      <c r="U151" s="384"/>
      <c r="V151" s="384"/>
      <c r="W151" s="384"/>
      <c r="X151" s="384"/>
      <c r="Y151" s="384"/>
      <c r="Z151" s="384"/>
      <c r="AA151" s="384"/>
      <c r="AB151" s="384"/>
      <c r="AC151" s="384"/>
      <c r="AD151" s="384"/>
      <c r="AE151" s="384"/>
      <c r="AF151" s="384"/>
      <c r="AG151" s="384"/>
      <c r="AH151" s="384"/>
      <c r="AI151" s="384"/>
      <c r="AJ151" s="385"/>
      <c r="AK151" s="5"/>
      <c r="AL151" s="5"/>
    </row>
    <row r="152" spans="2:38">
      <c r="B152" s="383"/>
      <c r="C152" s="384"/>
      <c r="D152" s="384"/>
      <c r="E152" s="384"/>
      <c r="F152" s="384"/>
      <c r="G152" s="384"/>
      <c r="H152" s="384"/>
      <c r="I152" s="384"/>
      <c r="J152" s="384"/>
      <c r="K152" s="384"/>
      <c r="L152" s="384"/>
      <c r="M152" s="384"/>
      <c r="N152" s="384"/>
      <c r="O152" s="384"/>
      <c r="P152" s="384"/>
      <c r="Q152" s="384"/>
      <c r="R152" s="384"/>
      <c r="S152" s="384"/>
      <c r="T152" s="384"/>
      <c r="U152" s="384"/>
      <c r="V152" s="384"/>
      <c r="W152" s="384"/>
      <c r="X152" s="384"/>
      <c r="Y152" s="384"/>
      <c r="Z152" s="384"/>
      <c r="AA152" s="384"/>
      <c r="AB152" s="384"/>
      <c r="AC152" s="384"/>
      <c r="AD152" s="384"/>
      <c r="AE152" s="384"/>
      <c r="AF152" s="384"/>
      <c r="AG152" s="384"/>
      <c r="AH152" s="384"/>
      <c r="AI152" s="384"/>
      <c r="AJ152" s="385"/>
      <c r="AK152" s="5"/>
      <c r="AL152" s="5"/>
    </row>
    <row r="153" spans="2:38">
      <c r="B153" s="383"/>
      <c r="C153" s="384"/>
      <c r="D153" s="384"/>
      <c r="E153" s="384"/>
      <c r="F153" s="384"/>
      <c r="G153" s="384"/>
      <c r="H153" s="384"/>
      <c r="I153" s="384"/>
      <c r="J153" s="384"/>
      <c r="K153" s="384"/>
      <c r="L153" s="384"/>
      <c r="M153" s="384"/>
      <c r="N153" s="384"/>
      <c r="O153" s="384"/>
      <c r="P153" s="384"/>
      <c r="Q153" s="384"/>
      <c r="R153" s="384"/>
      <c r="S153" s="384"/>
      <c r="T153" s="384"/>
      <c r="U153" s="384"/>
      <c r="V153" s="384"/>
      <c r="W153" s="384"/>
      <c r="X153" s="384"/>
      <c r="Y153" s="384"/>
      <c r="Z153" s="384"/>
      <c r="AA153" s="384"/>
      <c r="AB153" s="384"/>
      <c r="AC153" s="384"/>
      <c r="AD153" s="384"/>
      <c r="AE153" s="384"/>
      <c r="AF153" s="384"/>
      <c r="AG153" s="384"/>
      <c r="AH153" s="384"/>
      <c r="AI153" s="384"/>
      <c r="AJ153" s="385"/>
      <c r="AK153" s="5"/>
      <c r="AL153" s="5"/>
    </row>
    <row r="154" spans="2:38">
      <c r="B154" s="383"/>
      <c r="C154" s="384"/>
      <c r="D154" s="384"/>
      <c r="E154" s="384"/>
      <c r="F154" s="384"/>
      <c r="G154" s="384"/>
      <c r="H154" s="384"/>
      <c r="I154" s="384"/>
      <c r="J154" s="384"/>
      <c r="K154" s="384"/>
      <c r="L154" s="384"/>
      <c r="M154" s="384"/>
      <c r="N154" s="384"/>
      <c r="O154" s="384"/>
      <c r="P154" s="384"/>
      <c r="Q154" s="384"/>
      <c r="R154" s="384"/>
      <c r="S154" s="384"/>
      <c r="T154" s="384"/>
      <c r="U154" s="384"/>
      <c r="V154" s="384"/>
      <c r="W154" s="384"/>
      <c r="X154" s="384"/>
      <c r="Y154" s="384"/>
      <c r="Z154" s="384"/>
      <c r="AA154" s="384"/>
      <c r="AB154" s="384"/>
      <c r="AC154" s="384"/>
      <c r="AD154" s="384"/>
      <c r="AE154" s="384"/>
      <c r="AF154" s="384"/>
      <c r="AG154" s="384"/>
      <c r="AH154" s="384"/>
      <c r="AI154" s="384"/>
      <c r="AJ154" s="385"/>
      <c r="AK154" s="5"/>
      <c r="AL154" s="5"/>
    </row>
    <row r="155" spans="2:38">
      <c r="B155" s="383"/>
      <c r="C155" s="384"/>
      <c r="D155" s="384"/>
      <c r="E155" s="384"/>
      <c r="F155" s="384"/>
      <c r="G155" s="384"/>
      <c r="H155" s="384"/>
      <c r="I155" s="384"/>
      <c r="J155" s="384"/>
      <c r="K155" s="384"/>
      <c r="L155" s="384"/>
      <c r="M155" s="384"/>
      <c r="N155" s="384"/>
      <c r="O155" s="384"/>
      <c r="P155" s="384"/>
      <c r="Q155" s="384"/>
      <c r="R155" s="384"/>
      <c r="S155" s="384"/>
      <c r="T155" s="384"/>
      <c r="U155" s="384"/>
      <c r="V155" s="384"/>
      <c r="W155" s="384"/>
      <c r="X155" s="384"/>
      <c r="Y155" s="384"/>
      <c r="Z155" s="384"/>
      <c r="AA155" s="384"/>
      <c r="AB155" s="384"/>
      <c r="AC155" s="384"/>
      <c r="AD155" s="384"/>
      <c r="AE155" s="384"/>
      <c r="AF155" s="384"/>
      <c r="AG155" s="384"/>
      <c r="AH155" s="384"/>
      <c r="AI155" s="384"/>
      <c r="AJ155" s="385"/>
      <c r="AK155" s="5"/>
      <c r="AL155" s="5"/>
    </row>
    <row r="156" spans="2:38">
      <c r="B156" s="383"/>
      <c r="C156" s="384"/>
      <c r="D156" s="384"/>
      <c r="E156" s="384"/>
      <c r="F156" s="384"/>
      <c r="G156" s="384"/>
      <c r="H156" s="384"/>
      <c r="I156" s="384"/>
      <c r="J156" s="384"/>
      <c r="K156" s="384"/>
      <c r="L156" s="384"/>
      <c r="M156" s="384"/>
      <c r="N156" s="384"/>
      <c r="O156" s="384"/>
      <c r="P156" s="384"/>
      <c r="Q156" s="384"/>
      <c r="R156" s="384"/>
      <c r="S156" s="384"/>
      <c r="T156" s="384"/>
      <c r="U156" s="384"/>
      <c r="V156" s="384"/>
      <c r="W156" s="384"/>
      <c r="X156" s="384"/>
      <c r="Y156" s="384"/>
      <c r="Z156" s="384"/>
      <c r="AA156" s="384"/>
      <c r="AB156" s="384"/>
      <c r="AC156" s="384"/>
      <c r="AD156" s="384"/>
      <c r="AE156" s="384"/>
      <c r="AF156" s="384"/>
      <c r="AG156" s="384"/>
      <c r="AH156" s="384"/>
      <c r="AI156" s="384"/>
      <c r="AJ156" s="385"/>
      <c r="AK156" s="5"/>
      <c r="AL156" s="5"/>
    </row>
    <row r="157" spans="2:38">
      <c r="B157" s="383"/>
      <c r="C157" s="384"/>
      <c r="D157" s="384"/>
      <c r="E157" s="384"/>
      <c r="F157" s="384"/>
      <c r="G157" s="384"/>
      <c r="H157" s="384"/>
      <c r="I157" s="384"/>
      <c r="J157" s="384"/>
      <c r="K157" s="384"/>
      <c r="L157" s="384"/>
      <c r="M157" s="384"/>
      <c r="N157" s="384"/>
      <c r="O157" s="384"/>
      <c r="P157" s="384"/>
      <c r="Q157" s="384"/>
      <c r="R157" s="384"/>
      <c r="S157" s="384"/>
      <c r="T157" s="384"/>
      <c r="U157" s="384"/>
      <c r="V157" s="384"/>
      <c r="W157" s="384"/>
      <c r="X157" s="384"/>
      <c r="Y157" s="384"/>
      <c r="Z157" s="384"/>
      <c r="AA157" s="384"/>
      <c r="AB157" s="384"/>
      <c r="AC157" s="384"/>
      <c r="AD157" s="384"/>
      <c r="AE157" s="384"/>
      <c r="AF157" s="384"/>
      <c r="AG157" s="384"/>
      <c r="AH157" s="384"/>
      <c r="AI157" s="384"/>
      <c r="AJ157" s="385"/>
      <c r="AK157" s="5"/>
      <c r="AL157" s="5"/>
    </row>
    <row r="158" spans="2:38">
      <c r="B158" s="383"/>
      <c r="C158" s="384"/>
      <c r="D158" s="384"/>
      <c r="E158" s="384"/>
      <c r="F158" s="384"/>
      <c r="G158" s="384"/>
      <c r="H158" s="384"/>
      <c r="I158" s="384"/>
      <c r="J158" s="384"/>
      <c r="K158" s="384"/>
      <c r="L158" s="384"/>
      <c r="M158" s="384"/>
      <c r="N158" s="384"/>
      <c r="O158" s="384"/>
      <c r="P158" s="384"/>
      <c r="Q158" s="384"/>
      <c r="R158" s="384"/>
      <c r="S158" s="384"/>
      <c r="T158" s="384"/>
      <c r="U158" s="384"/>
      <c r="V158" s="384"/>
      <c r="W158" s="384"/>
      <c r="X158" s="384"/>
      <c r="Y158" s="384"/>
      <c r="Z158" s="384"/>
      <c r="AA158" s="384"/>
      <c r="AB158" s="384"/>
      <c r="AC158" s="384"/>
      <c r="AD158" s="384"/>
      <c r="AE158" s="384"/>
      <c r="AF158" s="384"/>
      <c r="AG158" s="384"/>
      <c r="AH158" s="384"/>
      <c r="AI158" s="384"/>
      <c r="AJ158" s="385"/>
      <c r="AK158" s="5"/>
      <c r="AL158" s="5"/>
    </row>
    <row r="159" spans="2:38">
      <c r="B159" s="383"/>
      <c r="C159" s="384"/>
      <c r="D159" s="384"/>
      <c r="E159" s="384"/>
      <c r="F159" s="384"/>
      <c r="G159" s="384"/>
      <c r="H159" s="384"/>
      <c r="I159" s="384"/>
      <c r="J159" s="384"/>
      <c r="K159" s="384"/>
      <c r="L159" s="384"/>
      <c r="M159" s="384"/>
      <c r="N159" s="384"/>
      <c r="O159" s="384"/>
      <c r="P159" s="384"/>
      <c r="Q159" s="384"/>
      <c r="R159" s="384"/>
      <c r="S159" s="384"/>
      <c r="T159" s="384"/>
      <c r="U159" s="384"/>
      <c r="V159" s="384"/>
      <c r="W159" s="384"/>
      <c r="X159" s="384"/>
      <c r="Y159" s="384"/>
      <c r="Z159" s="384"/>
      <c r="AA159" s="384"/>
      <c r="AB159" s="384"/>
      <c r="AC159" s="384"/>
      <c r="AD159" s="384"/>
      <c r="AE159" s="384"/>
      <c r="AF159" s="384"/>
      <c r="AG159" s="384"/>
      <c r="AH159" s="384"/>
      <c r="AI159" s="384"/>
      <c r="AJ159" s="385"/>
      <c r="AK159" s="5"/>
      <c r="AL159" s="5"/>
    </row>
    <row r="160" spans="2:38">
      <c r="B160" s="383"/>
      <c r="C160" s="384"/>
      <c r="D160" s="384"/>
      <c r="E160" s="384"/>
      <c r="F160" s="384"/>
      <c r="G160" s="384"/>
      <c r="H160" s="384"/>
      <c r="I160" s="384"/>
      <c r="J160" s="384"/>
      <c r="K160" s="384"/>
      <c r="L160" s="384"/>
      <c r="M160" s="384"/>
      <c r="N160" s="384"/>
      <c r="O160" s="384"/>
      <c r="P160" s="384"/>
      <c r="Q160" s="384"/>
      <c r="R160" s="384"/>
      <c r="S160" s="384"/>
      <c r="T160" s="384"/>
      <c r="U160" s="384"/>
      <c r="V160" s="384"/>
      <c r="W160" s="384"/>
      <c r="X160" s="384"/>
      <c r="Y160" s="384"/>
      <c r="Z160" s="384"/>
      <c r="AA160" s="384"/>
      <c r="AB160" s="384"/>
      <c r="AC160" s="384"/>
      <c r="AD160" s="384"/>
      <c r="AE160" s="384"/>
      <c r="AF160" s="384"/>
      <c r="AG160" s="384"/>
      <c r="AH160" s="384"/>
      <c r="AI160" s="384"/>
      <c r="AJ160" s="385"/>
      <c r="AK160" s="5"/>
      <c r="AL160" s="5"/>
    </row>
    <row r="161" spans="2:38">
      <c r="B161" s="383"/>
      <c r="C161" s="384"/>
      <c r="D161" s="384"/>
      <c r="E161" s="384"/>
      <c r="F161" s="384"/>
      <c r="G161" s="384"/>
      <c r="H161" s="384"/>
      <c r="I161" s="384"/>
      <c r="J161" s="384"/>
      <c r="K161" s="384"/>
      <c r="L161" s="384"/>
      <c r="M161" s="384"/>
      <c r="N161" s="384"/>
      <c r="O161" s="384"/>
      <c r="P161" s="384"/>
      <c r="Q161" s="384"/>
      <c r="R161" s="384"/>
      <c r="S161" s="384"/>
      <c r="T161" s="384"/>
      <c r="U161" s="384"/>
      <c r="V161" s="384"/>
      <c r="W161" s="384"/>
      <c r="X161" s="384"/>
      <c r="Y161" s="384"/>
      <c r="Z161" s="384"/>
      <c r="AA161" s="384"/>
      <c r="AB161" s="384"/>
      <c r="AC161" s="384"/>
      <c r="AD161" s="384"/>
      <c r="AE161" s="384"/>
      <c r="AF161" s="384"/>
      <c r="AG161" s="384"/>
      <c r="AH161" s="384"/>
      <c r="AI161" s="384"/>
      <c r="AJ161" s="385"/>
      <c r="AK161" s="5"/>
      <c r="AL161" s="5"/>
    </row>
    <row r="162" spans="2:38">
      <c r="B162" s="383"/>
      <c r="C162" s="384"/>
      <c r="D162" s="384"/>
      <c r="E162" s="384"/>
      <c r="F162" s="384"/>
      <c r="G162" s="384"/>
      <c r="H162" s="384"/>
      <c r="I162" s="384"/>
      <c r="J162" s="384"/>
      <c r="K162" s="384"/>
      <c r="L162" s="384"/>
      <c r="M162" s="384"/>
      <c r="N162" s="384"/>
      <c r="O162" s="384"/>
      <c r="P162" s="384"/>
      <c r="Q162" s="384"/>
      <c r="R162" s="384"/>
      <c r="S162" s="384"/>
      <c r="T162" s="384"/>
      <c r="U162" s="384"/>
      <c r="V162" s="384"/>
      <c r="W162" s="384"/>
      <c r="X162" s="384"/>
      <c r="Y162" s="384"/>
      <c r="Z162" s="384"/>
      <c r="AA162" s="384"/>
      <c r="AB162" s="384"/>
      <c r="AC162" s="384"/>
      <c r="AD162" s="384"/>
      <c r="AE162" s="384"/>
      <c r="AF162" s="384"/>
      <c r="AG162" s="384"/>
      <c r="AH162" s="384"/>
      <c r="AI162" s="384"/>
      <c r="AJ162" s="385"/>
      <c r="AK162" s="5"/>
      <c r="AL162" s="5"/>
    </row>
    <row r="163" spans="2:38">
      <c r="B163" s="383"/>
      <c r="C163" s="384"/>
      <c r="D163" s="384"/>
      <c r="E163" s="384"/>
      <c r="F163" s="384"/>
      <c r="G163" s="384"/>
      <c r="H163" s="384"/>
      <c r="I163" s="384"/>
      <c r="J163" s="384"/>
      <c r="K163" s="384"/>
      <c r="L163" s="384"/>
      <c r="M163" s="384"/>
      <c r="N163" s="384"/>
      <c r="O163" s="384"/>
      <c r="P163" s="384"/>
      <c r="Q163" s="384"/>
      <c r="R163" s="384"/>
      <c r="S163" s="384"/>
      <c r="T163" s="384"/>
      <c r="U163" s="384"/>
      <c r="V163" s="384"/>
      <c r="W163" s="384"/>
      <c r="X163" s="384"/>
      <c r="Y163" s="384"/>
      <c r="Z163" s="384"/>
      <c r="AA163" s="384"/>
      <c r="AB163" s="384"/>
      <c r="AC163" s="384"/>
      <c r="AD163" s="384"/>
      <c r="AE163" s="384"/>
      <c r="AF163" s="384"/>
      <c r="AG163" s="384"/>
      <c r="AH163" s="384"/>
      <c r="AI163" s="384"/>
      <c r="AJ163" s="385"/>
      <c r="AK163" s="5"/>
      <c r="AL163" s="5"/>
    </row>
    <row r="164" spans="2:38">
      <c r="B164" s="383"/>
      <c r="C164" s="384"/>
      <c r="D164" s="384"/>
      <c r="E164" s="384"/>
      <c r="F164" s="384"/>
      <c r="G164" s="384"/>
      <c r="H164" s="384"/>
      <c r="I164" s="384"/>
      <c r="J164" s="384"/>
      <c r="K164" s="384"/>
      <c r="L164" s="384"/>
      <c r="M164" s="384"/>
      <c r="N164" s="384"/>
      <c r="O164" s="384"/>
      <c r="P164" s="384"/>
      <c r="Q164" s="384"/>
      <c r="R164" s="384"/>
      <c r="S164" s="384"/>
      <c r="T164" s="384"/>
      <c r="U164" s="384"/>
      <c r="V164" s="384"/>
      <c r="W164" s="384"/>
      <c r="X164" s="384"/>
      <c r="Y164" s="384"/>
      <c r="Z164" s="384"/>
      <c r="AA164" s="384"/>
      <c r="AB164" s="384"/>
      <c r="AC164" s="384"/>
      <c r="AD164" s="384"/>
      <c r="AE164" s="384"/>
      <c r="AF164" s="384"/>
      <c r="AG164" s="384"/>
      <c r="AH164" s="384"/>
      <c r="AI164" s="384"/>
      <c r="AJ164" s="385"/>
      <c r="AK164" s="5"/>
      <c r="AL164" s="5"/>
    </row>
    <row r="165" spans="2:38">
      <c r="B165" s="386"/>
      <c r="C165" s="387"/>
      <c r="D165" s="387"/>
      <c r="E165" s="387"/>
      <c r="F165" s="387"/>
      <c r="G165" s="387"/>
      <c r="H165" s="387"/>
      <c r="I165" s="387"/>
      <c r="J165" s="387"/>
      <c r="K165" s="387"/>
      <c r="L165" s="387"/>
      <c r="M165" s="387"/>
      <c r="N165" s="387"/>
      <c r="O165" s="387"/>
      <c r="P165" s="387"/>
      <c r="Q165" s="387"/>
      <c r="R165" s="387"/>
      <c r="S165" s="387"/>
      <c r="T165" s="387"/>
      <c r="U165" s="387"/>
      <c r="V165" s="387"/>
      <c r="W165" s="387"/>
      <c r="X165" s="387"/>
      <c r="Y165" s="387"/>
      <c r="Z165" s="387"/>
      <c r="AA165" s="387"/>
      <c r="AB165" s="387"/>
      <c r="AC165" s="387"/>
      <c r="AD165" s="387"/>
      <c r="AE165" s="387"/>
      <c r="AF165" s="387"/>
      <c r="AG165" s="387"/>
      <c r="AH165" s="387"/>
      <c r="AI165" s="387"/>
      <c r="AJ165" s="388"/>
      <c r="AK165" s="5"/>
      <c r="AL165" s="5"/>
    </row>
    <row r="166" spans="2:38">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row>
    <row r="167" spans="2:38">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row>
    <row r="168" spans="2:38">
      <c r="B168" s="398" t="s">
        <v>239</v>
      </c>
      <c r="C168" s="398"/>
      <c r="D168" s="398"/>
      <c r="E168" s="398"/>
      <c r="F168" s="398"/>
      <c r="G168" s="398"/>
      <c r="H168" s="398"/>
      <c r="I168" s="398"/>
      <c r="J168" s="398"/>
      <c r="K168" s="398"/>
      <c r="L168" s="398"/>
      <c r="M168" s="398"/>
      <c r="N168" s="398"/>
      <c r="O168" s="398"/>
      <c r="P168" s="398"/>
      <c r="Q168" s="398"/>
      <c r="R168" s="398"/>
      <c r="S168" s="398"/>
      <c r="T168" s="398"/>
      <c r="U168" s="398"/>
      <c r="V168" s="5"/>
      <c r="W168" s="5"/>
      <c r="X168" s="5"/>
      <c r="Y168" s="5"/>
      <c r="Z168" s="5"/>
      <c r="AA168" s="5"/>
      <c r="AB168" s="5"/>
      <c r="AC168" s="5"/>
      <c r="AD168" s="5"/>
      <c r="AE168" s="5"/>
      <c r="AF168" s="5"/>
      <c r="AG168" s="5"/>
      <c r="AH168" s="5"/>
      <c r="AI168" s="5"/>
      <c r="AJ168" s="5"/>
      <c r="AK168" s="5"/>
      <c r="AL168" s="5"/>
    </row>
    <row r="169" spans="2:38">
      <c r="B169" s="398"/>
      <c r="C169" s="398"/>
      <c r="D169" s="398"/>
      <c r="E169" s="398"/>
      <c r="F169" s="398"/>
      <c r="G169" s="398"/>
      <c r="H169" s="398"/>
      <c r="I169" s="398"/>
      <c r="J169" s="398"/>
      <c r="K169" s="398"/>
      <c r="L169" s="398"/>
      <c r="M169" s="398"/>
      <c r="N169" s="398"/>
      <c r="O169" s="398"/>
      <c r="P169" s="398"/>
      <c r="Q169" s="398"/>
      <c r="R169" s="398"/>
      <c r="S169" s="398"/>
      <c r="T169" s="398"/>
      <c r="U169" s="398"/>
      <c r="V169" s="5"/>
      <c r="W169" s="5"/>
      <c r="X169" s="5"/>
      <c r="Y169" s="5"/>
      <c r="Z169" s="5"/>
      <c r="AA169" s="5"/>
      <c r="AB169" s="5"/>
      <c r="AC169" s="5"/>
      <c r="AD169" s="5"/>
      <c r="AE169" s="5"/>
      <c r="AF169" s="5"/>
      <c r="AG169" s="5"/>
      <c r="AH169" s="5"/>
      <c r="AI169" s="5"/>
      <c r="AJ169" s="5"/>
      <c r="AK169" s="5"/>
      <c r="AL169" s="5"/>
    </row>
    <row r="170" spans="2:38">
      <c r="B170" s="371"/>
      <c r="C170" s="372"/>
      <c r="D170" s="372"/>
      <c r="E170" s="372"/>
      <c r="F170" s="372"/>
      <c r="G170" s="372"/>
      <c r="H170" s="372"/>
      <c r="I170" s="372"/>
      <c r="J170" s="372"/>
      <c r="K170" s="372"/>
      <c r="L170" s="372"/>
      <c r="M170" s="372"/>
      <c r="N170" s="372"/>
      <c r="O170" s="372"/>
      <c r="P170" s="372"/>
      <c r="Q170" s="372"/>
      <c r="R170" s="372"/>
      <c r="S170" s="372"/>
      <c r="T170" s="372"/>
      <c r="U170" s="372"/>
      <c r="V170" s="372"/>
      <c r="W170" s="372"/>
      <c r="X170" s="372"/>
      <c r="Y170" s="372"/>
      <c r="Z170" s="372"/>
      <c r="AA170" s="372"/>
      <c r="AB170" s="372"/>
      <c r="AC170" s="372"/>
      <c r="AD170" s="372"/>
      <c r="AE170" s="372"/>
      <c r="AF170" s="372"/>
      <c r="AG170" s="372"/>
      <c r="AH170" s="372"/>
      <c r="AI170" s="372"/>
      <c r="AJ170" s="373"/>
      <c r="AK170" s="5"/>
      <c r="AL170" s="5"/>
    </row>
    <row r="171" spans="2:38">
      <c r="B171" s="374"/>
      <c r="C171" s="375"/>
      <c r="D171" s="375"/>
      <c r="E171" s="375"/>
      <c r="F171" s="375"/>
      <c r="G171" s="375"/>
      <c r="H171" s="375"/>
      <c r="I171" s="375"/>
      <c r="J171" s="375"/>
      <c r="K171" s="375"/>
      <c r="L171" s="375"/>
      <c r="M171" s="375"/>
      <c r="N171" s="375"/>
      <c r="O171" s="375"/>
      <c r="P171" s="375"/>
      <c r="Q171" s="375"/>
      <c r="R171" s="375"/>
      <c r="S171" s="375"/>
      <c r="T171" s="375"/>
      <c r="U171" s="375"/>
      <c r="V171" s="375"/>
      <c r="W171" s="375"/>
      <c r="X171" s="375"/>
      <c r="Y171" s="375"/>
      <c r="Z171" s="375"/>
      <c r="AA171" s="375"/>
      <c r="AB171" s="375"/>
      <c r="AC171" s="375"/>
      <c r="AD171" s="375"/>
      <c r="AE171" s="375"/>
      <c r="AF171" s="375"/>
      <c r="AG171" s="375"/>
      <c r="AH171" s="375"/>
      <c r="AI171" s="375"/>
      <c r="AJ171" s="376"/>
      <c r="AK171" s="5"/>
      <c r="AL171" s="5"/>
    </row>
    <row r="172" spans="2:38">
      <c r="B172" s="374"/>
      <c r="C172" s="375"/>
      <c r="D172" s="375"/>
      <c r="E172" s="375"/>
      <c r="F172" s="375"/>
      <c r="G172" s="375"/>
      <c r="H172" s="375"/>
      <c r="I172" s="375"/>
      <c r="J172" s="375"/>
      <c r="K172" s="375"/>
      <c r="L172" s="375"/>
      <c r="M172" s="375"/>
      <c r="N172" s="375"/>
      <c r="O172" s="375"/>
      <c r="P172" s="375"/>
      <c r="Q172" s="375"/>
      <c r="R172" s="375"/>
      <c r="S172" s="375"/>
      <c r="T172" s="375"/>
      <c r="U172" s="375"/>
      <c r="V172" s="375"/>
      <c r="W172" s="375"/>
      <c r="X172" s="375"/>
      <c r="Y172" s="375"/>
      <c r="Z172" s="375"/>
      <c r="AA172" s="375"/>
      <c r="AB172" s="375"/>
      <c r="AC172" s="375"/>
      <c r="AD172" s="375"/>
      <c r="AE172" s="375"/>
      <c r="AF172" s="375"/>
      <c r="AG172" s="375"/>
      <c r="AH172" s="375"/>
      <c r="AI172" s="375"/>
      <c r="AJ172" s="376"/>
      <c r="AK172" s="5"/>
      <c r="AL172" s="5"/>
    </row>
    <row r="173" spans="2:38">
      <c r="B173" s="374"/>
      <c r="C173" s="375"/>
      <c r="D173" s="375"/>
      <c r="E173" s="375"/>
      <c r="F173" s="375"/>
      <c r="G173" s="375"/>
      <c r="H173" s="375"/>
      <c r="I173" s="375"/>
      <c r="J173" s="375"/>
      <c r="K173" s="375"/>
      <c r="L173" s="375"/>
      <c r="M173" s="375"/>
      <c r="N173" s="375"/>
      <c r="O173" s="375"/>
      <c r="P173" s="375"/>
      <c r="Q173" s="375"/>
      <c r="R173" s="375"/>
      <c r="S173" s="375"/>
      <c r="T173" s="375"/>
      <c r="U173" s="375"/>
      <c r="V173" s="375"/>
      <c r="W173" s="375"/>
      <c r="X173" s="375"/>
      <c r="Y173" s="375"/>
      <c r="Z173" s="375"/>
      <c r="AA173" s="375"/>
      <c r="AB173" s="375"/>
      <c r="AC173" s="375"/>
      <c r="AD173" s="375"/>
      <c r="AE173" s="375"/>
      <c r="AF173" s="375"/>
      <c r="AG173" s="375"/>
      <c r="AH173" s="375"/>
      <c r="AI173" s="375"/>
      <c r="AJ173" s="376"/>
      <c r="AK173" s="5"/>
      <c r="AL173" s="5"/>
    </row>
    <row r="174" spans="2:38">
      <c r="B174" s="374"/>
      <c r="C174" s="375"/>
      <c r="D174" s="375"/>
      <c r="E174" s="375"/>
      <c r="F174" s="375"/>
      <c r="G174" s="375"/>
      <c r="H174" s="375"/>
      <c r="I174" s="375"/>
      <c r="J174" s="375"/>
      <c r="K174" s="375"/>
      <c r="L174" s="375"/>
      <c r="M174" s="375"/>
      <c r="N174" s="375"/>
      <c r="O174" s="375"/>
      <c r="P174" s="375"/>
      <c r="Q174" s="375"/>
      <c r="R174" s="375"/>
      <c r="S174" s="375"/>
      <c r="T174" s="375"/>
      <c r="U174" s="375"/>
      <c r="V174" s="375"/>
      <c r="W174" s="375"/>
      <c r="X174" s="375"/>
      <c r="Y174" s="375"/>
      <c r="Z174" s="375"/>
      <c r="AA174" s="375"/>
      <c r="AB174" s="375"/>
      <c r="AC174" s="375"/>
      <c r="AD174" s="375"/>
      <c r="AE174" s="375"/>
      <c r="AF174" s="375"/>
      <c r="AG174" s="375"/>
      <c r="AH174" s="375"/>
      <c r="AI174" s="375"/>
      <c r="AJ174" s="376"/>
      <c r="AK174" s="5"/>
      <c r="AL174" s="5"/>
    </row>
    <row r="175" spans="2:38">
      <c r="B175" s="374"/>
      <c r="C175" s="375"/>
      <c r="D175" s="375"/>
      <c r="E175" s="375"/>
      <c r="F175" s="375"/>
      <c r="G175" s="375"/>
      <c r="H175" s="375"/>
      <c r="I175" s="375"/>
      <c r="J175" s="375"/>
      <c r="K175" s="375"/>
      <c r="L175" s="375"/>
      <c r="M175" s="375"/>
      <c r="N175" s="375"/>
      <c r="O175" s="375"/>
      <c r="P175" s="375"/>
      <c r="Q175" s="375"/>
      <c r="R175" s="375"/>
      <c r="S175" s="375"/>
      <c r="T175" s="375"/>
      <c r="U175" s="375"/>
      <c r="V175" s="375"/>
      <c r="W175" s="375"/>
      <c r="X175" s="375"/>
      <c r="Y175" s="375"/>
      <c r="Z175" s="375"/>
      <c r="AA175" s="375"/>
      <c r="AB175" s="375"/>
      <c r="AC175" s="375"/>
      <c r="AD175" s="375"/>
      <c r="AE175" s="375"/>
      <c r="AF175" s="375"/>
      <c r="AG175" s="375"/>
      <c r="AH175" s="375"/>
      <c r="AI175" s="375"/>
      <c r="AJ175" s="376"/>
      <c r="AK175" s="5"/>
      <c r="AL175" s="5"/>
    </row>
    <row r="176" spans="2:38">
      <c r="B176" s="377"/>
      <c r="C176" s="378"/>
      <c r="D176" s="378"/>
      <c r="E176" s="378"/>
      <c r="F176" s="378"/>
      <c r="G176" s="378"/>
      <c r="H176" s="378"/>
      <c r="I176" s="378"/>
      <c r="J176" s="378"/>
      <c r="K176" s="378"/>
      <c r="L176" s="378"/>
      <c r="M176" s="378"/>
      <c r="N176" s="378"/>
      <c r="O176" s="378"/>
      <c r="P176" s="378"/>
      <c r="Q176" s="378"/>
      <c r="R176" s="378"/>
      <c r="S176" s="378"/>
      <c r="T176" s="378"/>
      <c r="U176" s="378"/>
      <c r="V176" s="378"/>
      <c r="W176" s="378"/>
      <c r="X176" s="378"/>
      <c r="Y176" s="378"/>
      <c r="Z176" s="378"/>
      <c r="AA176" s="378"/>
      <c r="AB176" s="378"/>
      <c r="AC176" s="378"/>
      <c r="AD176" s="378"/>
      <c r="AE176" s="378"/>
      <c r="AF176" s="378"/>
      <c r="AG176" s="378"/>
      <c r="AH176" s="378"/>
      <c r="AI176" s="378"/>
      <c r="AJ176" s="379"/>
      <c r="AK176" s="5"/>
      <c r="AL176" s="5"/>
    </row>
    <row r="177" spans="2:38">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5"/>
      <c r="AL177" s="5"/>
    </row>
    <row r="178" spans="2:38">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5"/>
      <c r="AL178" s="5"/>
    </row>
    <row r="179" spans="2:38">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5"/>
      <c r="AL179" s="5"/>
    </row>
  </sheetData>
  <sheetProtection algorithmName="SHA-512" hashValue="Zc3seV8f0IzF+ypY3DtDT85q1nuzAhTiQST6JNCyvuPTdzyohDaj8QOY9ykzBM+doHUj+gLPso8TXAJ62uPxmg==" saltValue="6n9tKDny7EFog1lZAHqsaA==" spinCount="100000" sheet="1" formatCells="0" formatColumns="0" formatRows="0" insertHyperlinks="0"/>
  <mergeCells count="248">
    <mergeCell ref="B122:N123"/>
    <mergeCell ref="B168:U169"/>
    <mergeCell ref="B5:C5"/>
    <mergeCell ref="N6:V6"/>
    <mergeCell ref="N7:V7"/>
    <mergeCell ref="V23:W23"/>
    <mergeCell ref="S23:T23"/>
    <mergeCell ref="J27:M29"/>
    <mergeCell ref="N27:O29"/>
    <mergeCell ref="W27:X29"/>
    <mergeCell ref="S39:V41"/>
    <mergeCell ref="N39:O41"/>
    <mergeCell ref="P39:Q41"/>
    <mergeCell ref="R39:R41"/>
    <mergeCell ref="B39:I41"/>
    <mergeCell ref="O86:S87"/>
    <mergeCell ref="O82:S83"/>
    <mergeCell ref="T82:X83"/>
    <mergeCell ref="E86:N87"/>
    <mergeCell ref="E72:N73"/>
    <mergeCell ref="O78:S79"/>
    <mergeCell ref="E84:N85"/>
    <mergeCell ref="O84:S85"/>
    <mergeCell ref="T86:X87"/>
    <mergeCell ref="AE33:AJ35"/>
    <mergeCell ref="N33:O35"/>
    <mergeCell ref="P27:Q29"/>
    <mergeCell ref="R36:R38"/>
    <mergeCell ref="S33:V35"/>
    <mergeCell ref="W33:X35"/>
    <mergeCell ref="B10:H11"/>
    <mergeCell ref="B27:I29"/>
    <mergeCell ref="B23:C23"/>
    <mergeCell ref="B30:I32"/>
    <mergeCell ref="B12:AJ17"/>
    <mergeCell ref="R27:R29"/>
    <mergeCell ref="S24:X25"/>
    <mergeCell ref="AE27:AJ29"/>
    <mergeCell ref="B22:F22"/>
    <mergeCell ref="N23:O23"/>
    <mergeCell ref="Y24:AD26"/>
    <mergeCell ref="S27:V29"/>
    <mergeCell ref="S26:V26"/>
    <mergeCell ref="W26:X26"/>
    <mergeCell ref="S30:V32"/>
    <mergeCell ref="B36:I38"/>
    <mergeCell ref="AE36:AJ38"/>
    <mergeCell ref="AE24:AJ26"/>
    <mergeCell ref="AG72:AJ73"/>
    <mergeCell ref="AC72:AF73"/>
    <mergeCell ref="E66:N67"/>
    <mergeCell ref="O66:S67"/>
    <mergeCell ref="Y66:Z67"/>
    <mergeCell ref="O68:S69"/>
    <mergeCell ref="W42:X44"/>
    <mergeCell ref="T66:X67"/>
    <mergeCell ref="D51:AJ51"/>
    <mergeCell ref="J42:M44"/>
    <mergeCell ref="B42:I44"/>
    <mergeCell ref="N42:O44"/>
    <mergeCell ref="AE42:AJ44"/>
    <mergeCell ref="AA66:AB67"/>
    <mergeCell ref="B64:G65"/>
    <mergeCell ref="Y42:AD44"/>
    <mergeCell ref="R42:R44"/>
    <mergeCell ref="P42:Q44"/>
    <mergeCell ref="D49:AJ50"/>
    <mergeCell ref="B66:D67"/>
    <mergeCell ref="AC66:AD67"/>
    <mergeCell ref="D46:AJ47"/>
    <mergeCell ref="D48:AJ48"/>
    <mergeCell ref="S42:V44"/>
    <mergeCell ref="B170:AJ176"/>
    <mergeCell ref="B124:AJ165"/>
    <mergeCell ref="AI66:AJ67"/>
    <mergeCell ref="AG66:AH67"/>
    <mergeCell ref="AE66:AF67"/>
    <mergeCell ref="AG74:AJ75"/>
    <mergeCell ref="E68:N69"/>
    <mergeCell ref="E70:N71"/>
    <mergeCell ref="AE39:AJ41"/>
    <mergeCell ref="AG86:AJ87"/>
    <mergeCell ref="AG78:AJ79"/>
    <mergeCell ref="O80:S81"/>
    <mergeCell ref="AC80:AF81"/>
    <mergeCell ref="Y78:AB79"/>
    <mergeCell ref="Y80:AB81"/>
    <mergeCell ref="T84:X85"/>
    <mergeCell ref="AG84:AJ85"/>
    <mergeCell ref="T80:X81"/>
    <mergeCell ref="Y86:AB87"/>
    <mergeCell ref="AG76:AJ77"/>
    <mergeCell ref="AG80:AJ81"/>
    <mergeCell ref="AC84:AF85"/>
    <mergeCell ref="AG82:AJ83"/>
    <mergeCell ref="AC82:AF83"/>
    <mergeCell ref="Y39:AD41"/>
    <mergeCell ref="J24:O25"/>
    <mergeCell ref="N30:O32"/>
    <mergeCell ref="N36:O38"/>
    <mergeCell ref="P30:Q32"/>
    <mergeCell ref="R30:R32"/>
    <mergeCell ref="P33:Q35"/>
    <mergeCell ref="P24:R26"/>
    <mergeCell ref="R33:R35"/>
    <mergeCell ref="S36:V38"/>
    <mergeCell ref="N26:O26"/>
    <mergeCell ref="W30:X32"/>
    <mergeCell ref="Y36:AD38"/>
    <mergeCell ref="W36:X38"/>
    <mergeCell ref="J36:M38"/>
    <mergeCell ref="P36:Q38"/>
    <mergeCell ref="W39:X41"/>
    <mergeCell ref="J39:M41"/>
    <mergeCell ref="Y27:AD29"/>
    <mergeCell ref="Y30:AD32"/>
    <mergeCell ref="Y33:AD35"/>
    <mergeCell ref="J33:M35"/>
    <mergeCell ref="J30:M32"/>
    <mergeCell ref="AE30:AJ32"/>
    <mergeCell ref="Y82:AB83"/>
    <mergeCell ref="O74:S75"/>
    <mergeCell ref="E76:N77"/>
    <mergeCell ref="E78:N79"/>
    <mergeCell ref="E80:N81"/>
    <mergeCell ref="E82:N83"/>
    <mergeCell ref="AG68:AJ69"/>
    <mergeCell ref="O70:S71"/>
    <mergeCell ref="AC70:AF71"/>
    <mergeCell ref="AC76:AF77"/>
    <mergeCell ref="AC74:AF75"/>
    <mergeCell ref="T72:X73"/>
    <mergeCell ref="AG70:AJ71"/>
    <mergeCell ref="T68:X69"/>
    <mergeCell ref="Y74:AB75"/>
    <mergeCell ref="AC68:AF69"/>
    <mergeCell ref="Y68:AB69"/>
    <mergeCell ref="Y70:AB71"/>
    <mergeCell ref="Y72:AB73"/>
    <mergeCell ref="T70:X71"/>
    <mergeCell ref="O76:S77"/>
    <mergeCell ref="T76:X77"/>
    <mergeCell ref="T78:X79"/>
    <mergeCell ref="AC86:AF87"/>
    <mergeCell ref="O92:S93"/>
    <mergeCell ref="T92:X93"/>
    <mergeCell ref="Y92:AB93"/>
    <mergeCell ref="AC92:AF93"/>
    <mergeCell ref="Y76:AB77"/>
    <mergeCell ref="T74:X75"/>
    <mergeCell ref="O72:S73"/>
    <mergeCell ref="Y84:AB85"/>
    <mergeCell ref="AC78:AF79"/>
    <mergeCell ref="AG92:AJ93"/>
    <mergeCell ref="E94:N95"/>
    <mergeCell ref="O94:S95"/>
    <mergeCell ref="T94:X95"/>
    <mergeCell ref="Y94:AB95"/>
    <mergeCell ref="AC94:AF95"/>
    <mergeCell ref="AG94:AJ95"/>
    <mergeCell ref="E92:N93"/>
    <mergeCell ref="AG88:AJ89"/>
    <mergeCell ref="E90:N91"/>
    <mergeCell ref="O90:S91"/>
    <mergeCell ref="T90:X91"/>
    <mergeCell ref="Y90:AB91"/>
    <mergeCell ref="AC90:AF91"/>
    <mergeCell ref="AG90:AJ91"/>
    <mergeCell ref="E88:N89"/>
    <mergeCell ref="O88:S89"/>
    <mergeCell ref="T88:X89"/>
    <mergeCell ref="Y88:AB89"/>
    <mergeCell ref="AC88:AF89"/>
    <mergeCell ref="AG102:AJ103"/>
    <mergeCell ref="AG98:AJ99"/>
    <mergeCell ref="AG100:AJ101"/>
    <mergeCell ref="AC100:AF101"/>
    <mergeCell ref="Y100:AB101"/>
    <mergeCell ref="E96:N97"/>
    <mergeCell ref="O96:S97"/>
    <mergeCell ref="T96:X97"/>
    <mergeCell ref="Y96:AB97"/>
    <mergeCell ref="AC96:AF97"/>
    <mergeCell ref="AG96:AJ97"/>
    <mergeCell ref="T98:X99"/>
    <mergeCell ref="Y98:AB99"/>
    <mergeCell ref="T100:X101"/>
    <mergeCell ref="O100:S101"/>
    <mergeCell ref="T104:X105"/>
    <mergeCell ref="Y104:AB105"/>
    <mergeCell ref="T110:X111"/>
    <mergeCell ref="Y110:AB111"/>
    <mergeCell ref="AC98:AF99"/>
    <mergeCell ref="T102:X103"/>
    <mergeCell ref="Y102:AB103"/>
    <mergeCell ref="AC102:AF103"/>
    <mergeCell ref="B20:P21"/>
    <mergeCell ref="O102:S103"/>
    <mergeCell ref="E102:N103"/>
    <mergeCell ref="B100:D107"/>
    <mergeCell ref="B76:D83"/>
    <mergeCell ref="B84:D91"/>
    <mergeCell ref="B92:D99"/>
    <mergeCell ref="E106:N107"/>
    <mergeCell ref="E74:N75"/>
    <mergeCell ref="O104:S105"/>
    <mergeCell ref="E98:N99"/>
    <mergeCell ref="O98:S99"/>
    <mergeCell ref="E100:N101"/>
    <mergeCell ref="E104:N105"/>
    <mergeCell ref="B68:D75"/>
    <mergeCell ref="B33:I35"/>
    <mergeCell ref="J23:K23"/>
    <mergeCell ref="G23:H23"/>
    <mergeCell ref="D23:E23"/>
    <mergeCell ref="B24:I26"/>
    <mergeCell ref="J26:M26"/>
    <mergeCell ref="P23:Q23"/>
    <mergeCell ref="AG104:AJ105"/>
    <mergeCell ref="O114:S115"/>
    <mergeCell ref="E114:N115"/>
    <mergeCell ref="O108:S109"/>
    <mergeCell ref="T108:X109"/>
    <mergeCell ref="Y108:AB109"/>
    <mergeCell ref="AC104:AF105"/>
    <mergeCell ref="E112:N113"/>
    <mergeCell ref="O112:S113"/>
    <mergeCell ref="T112:X113"/>
    <mergeCell ref="AG114:AJ115"/>
    <mergeCell ref="AC110:AF111"/>
    <mergeCell ref="AG110:AJ111"/>
    <mergeCell ref="AG112:AJ113"/>
    <mergeCell ref="AG106:AJ107"/>
    <mergeCell ref="AC108:AF109"/>
    <mergeCell ref="AC106:AF107"/>
    <mergeCell ref="AC114:AF115"/>
    <mergeCell ref="O106:S107"/>
    <mergeCell ref="Y106:AB107"/>
    <mergeCell ref="T106:X107"/>
    <mergeCell ref="AC112:AF113"/>
    <mergeCell ref="AG108:AJ109"/>
    <mergeCell ref="Y114:AB115"/>
    <mergeCell ref="T114:X115"/>
    <mergeCell ref="B108:D115"/>
    <mergeCell ref="Y112:AB113"/>
    <mergeCell ref="E108:N109"/>
    <mergeCell ref="E110:N111"/>
    <mergeCell ref="O110:S111"/>
  </mergeCells>
  <phoneticPr fontId="34"/>
  <printOptions horizontalCentered="1" verticalCentered="1"/>
  <pageMargins left="0.70866141732283472" right="0.70866141732283472" top="0.74803149606299213" bottom="0.74803149606299213" header="0.31496062992125984" footer="0.31496062992125984"/>
  <pageSetup paperSize="9" orientation="portrait" r:id="rId1"/>
  <rowBreaks count="1" manualBreakCount="1">
    <brk id="121" min="1" max="3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2"/>
  </sheetPr>
  <dimension ref="B1:BG1251"/>
  <sheetViews>
    <sheetView showGridLines="0" view="pageBreakPreview" zoomScale="130" zoomScaleNormal="85" zoomScaleSheetLayoutView="130" workbookViewId="0">
      <pane xSplit="1" ySplit="4" topLeftCell="B45" activePane="bottomRight" state="frozen"/>
      <selection activeCell="H28" sqref="H28:V28"/>
      <selection pane="topRight" activeCell="H28" sqref="H28:V28"/>
      <selection pane="bottomLeft" activeCell="H28" sqref="H28:V28"/>
      <selection pane="bottomRight" activeCell="I63" sqref="I63:J64"/>
    </sheetView>
  </sheetViews>
  <sheetFormatPr defaultColWidth="2.5" defaultRowHeight="13.5"/>
  <cols>
    <col min="1" max="2" width="2.5" style="1" customWidth="1"/>
    <col min="3" max="3" width="2.5" style="1" bestFit="1" customWidth="1"/>
    <col min="4" max="18" width="2.5" style="1" customWidth="1"/>
    <col min="19" max="38" width="2.5" style="1"/>
    <col min="39" max="39" width="12.5" style="59" customWidth="1"/>
    <col min="40" max="40" width="43.5" style="59" customWidth="1"/>
    <col min="41" max="41" width="13.375" style="59" customWidth="1"/>
    <col min="42" max="42" width="4.375" style="1" customWidth="1"/>
    <col min="43" max="43" width="17.75" style="1" customWidth="1"/>
    <col min="44" max="44" width="20.125" style="1" customWidth="1"/>
    <col min="45" max="45" width="8.875" style="1" customWidth="1"/>
    <col min="46" max="16384" width="2.5" style="1"/>
  </cols>
  <sheetData>
    <row r="1" spans="2:45" ht="13.5" customHeight="1">
      <c r="AM1" s="621" t="s">
        <v>516</v>
      </c>
      <c r="AN1" s="621"/>
      <c r="AO1" s="621"/>
      <c r="AQ1" s="49" t="s">
        <v>1757</v>
      </c>
      <c r="AR1" s="49"/>
      <c r="AS1" s="49"/>
    </row>
    <row r="2" spans="2:45">
      <c r="AM2" s="621"/>
      <c r="AN2" s="621"/>
      <c r="AO2" s="621"/>
      <c r="AQ2" s="62" t="s">
        <v>1760</v>
      </c>
      <c r="AR2" s="79">
        <v>5.3199999999999997E-2</v>
      </c>
      <c r="AS2" s="62" t="s">
        <v>1758</v>
      </c>
    </row>
    <row r="3" spans="2:45">
      <c r="AM3" s="617" t="s">
        <v>515</v>
      </c>
      <c r="AN3" s="619" t="s">
        <v>496</v>
      </c>
      <c r="AO3" s="617" t="s">
        <v>514</v>
      </c>
      <c r="AQ3" s="62" t="s">
        <v>1761</v>
      </c>
      <c r="AR3" s="79">
        <v>5.3199999999999997E-2</v>
      </c>
      <c r="AS3" s="62" t="s">
        <v>1758</v>
      </c>
    </row>
    <row r="4" spans="2:45" ht="14.25" thickBot="1">
      <c r="AM4" s="618"/>
      <c r="AN4" s="620"/>
      <c r="AO4" s="618"/>
      <c r="AQ4" s="62" t="s">
        <v>1762</v>
      </c>
      <c r="AR4" s="79">
        <v>5.3199999999999997E-2</v>
      </c>
      <c r="AS4" s="62" t="s">
        <v>1758</v>
      </c>
    </row>
    <row r="5" spans="2:45" ht="13.5" customHeight="1" thickTop="1">
      <c r="B5" s="1" t="s">
        <v>99</v>
      </c>
      <c r="AM5" s="54" t="s">
        <v>497</v>
      </c>
      <c r="AN5" s="61" t="s">
        <v>1756</v>
      </c>
      <c r="AO5" s="55"/>
      <c r="AQ5" s="62" t="s">
        <v>1759</v>
      </c>
      <c r="AR5" s="62">
        <v>5.3199999999999997E-2</v>
      </c>
      <c r="AS5" s="62" t="s">
        <v>1758</v>
      </c>
    </row>
    <row r="6" spans="2:45">
      <c r="S6" s="28" t="s">
        <v>270</v>
      </c>
      <c r="AM6" s="56">
        <v>1</v>
      </c>
      <c r="AN6" s="57" t="s">
        <v>544</v>
      </c>
      <c r="AO6" s="58">
        <v>4.4099999999999999E-4</v>
      </c>
    </row>
    <row r="7" spans="2:45" ht="11.25" customHeight="1">
      <c r="AM7" s="56">
        <v>2</v>
      </c>
      <c r="AN7" s="57" t="s">
        <v>545</v>
      </c>
      <c r="AO7" s="58">
        <v>0</v>
      </c>
    </row>
    <row r="8" spans="2:45" ht="13.5" customHeight="1">
      <c r="B8" s="313" t="s">
        <v>223</v>
      </c>
      <c r="C8" s="313"/>
      <c r="D8" s="313"/>
      <c r="E8" s="313"/>
      <c r="F8" s="313"/>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c r="AM8" s="56">
        <v>3</v>
      </c>
      <c r="AN8" s="57" t="s">
        <v>546</v>
      </c>
      <c r="AO8" s="58">
        <v>0</v>
      </c>
    </row>
    <row r="9" spans="2:45" s="11" customFormat="1" ht="13.5" customHeight="1">
      <c r="B9" s="306"/>
      <c r="C9" s="306"/>
      <c r="D9" s="572">
        <f>IF(計画提出書!N47="","",計画提出書!N47)</f>
        <v>2024</v>
      </c>
      <c r="E9" s="572"/>
      <c r="F9" s="12" t="s">
        <v>4</v>
      </c>
      <c r="G9" s="572">
        <f>IF(計画提出書!S47="","",計画提出書!S47)</f>
        <v>4</v>
      </c>
      <c r="H9" s="572"/>
      <c r="I9" s="12" t="s">
        <v>5</v>
      </c>
      <c r="J9" s="572">
        <f>IF(計画提出書!V47="","",計画提出書!V47)</f>
        <v>1</v>
      </c>
      <c r="K9" s="572"/>
      <c r="L9" s="12" t="s">
        <v>6</v>
      </c>
      <c r="M9" s="12" t="s">
        <v>39</v>
      </c>
      <c r="N9" s="306"/>
      <c r="O9" s="306"/>
      <c r="P9" s="572">
        <f>IF(計画提出書!AA47="","",計画提出書!AA47)</f>
        <v>2027</v>
      </c>
      <c r="Q9" s="572"/>
      <c r="R9" s="12" t="s">
        <v>4</v>
      </c>
      <c r="S9" s="572">
        <f>IF(計画提出書!AD47="","",計画提出書!AD47)</f>
        <v>3</v>
      </c>
      <c r="T9" s="572"/>
      <c r="U9" s="12" t="s">
        <v>5</v>
      </c>
      <c r="V9" s="572">
        <f>IF(計画提出書!AG47="","",計画提出書!AG47)</f>
        <v>31</v>
      </c>
      <c r="W9" s="572"/>
      <c r="X9" s="12" t="s">
        <v>6</v>
      </c>
      <c r="AM9" s="56">
        <v>4</v>
      </c>
      <c r="AN9" s="57" t="s">
        <v>547</v>
      </c>
      <c r="AO9" s="58">
        <v>4.37E-4</v>
      </c>
    </row>
    <row r="10" spans="2:45" s="11" customFormat="1" ht="13.5" customHeight="1">
      <c r="B10" s="313" t="s">
        <v>224</v>
      </c>
      <c r="C10" s="313"/>
      <c r="D10" s="313"/>
      <c r="E10" s="313"/>
      <c r="F10" s="313"/>
      <c r="G10" s="8"/>
      <c r="H10" s="8"/>
      <c r="J10" s="8"/>
      <c r="O10" s="8"/>
      <c r="P10" s="8"/>
      <c r="R10" s="8"/>
      <c r="S10" s="8"/>
      <c r="U10" s="8"/>
      <c r="V10" s="8"/>
      <c r="AM10" s="56">
        <v>5</v>
      </c>
      <c r="AN10" s="57" t="s">
        <v>548</v>
      </c>
      <c r="AO10" s="58">
        <v>4.9200000000000003E-4</v>
      </c>
    </row>
    <row r="11" spans="2:45" s="11" customFormat="1" ht="13.5" customHeight="1" thickBot="1">
      <c r="B11" s="306"/>
      <c r="C11" s="306"/>
      <c r="D11" s="572">
        <f>IF(計画提出書!N47="","",計画提出書!N47-1)</f>
        <v>2023</v>
      </c>
      <c r="E11" s="572"/>
      <c r="F11" s="12" t="s">
        <v>4</v>
      </c>
      <c r="G11" s="572">
        <f>IF(計画提出書!N47="","",4)</f>
        <v>4</v>
      </c>
      <c r="H11" s="572"/>
      <c r="I11" s="12" t="s">
        <v>5</v>
      </c>
      <c r="J11" s="572">
        <f>IF(計画提出書!N47="","",1)</f>
        <v>1</v>
      </c>
      <c r="K11" s="572"/>
      <c r="L11" s="12" t="s">
        <v>6</v>
      </c>
      <c r="M11" s="12" t="s">
        <v>39</v>
      </c>
      <c r="N11" s="306"/>
      <c r="O11" s="306"/>
      <c r="P11" s="572">
        <f>IF(計画提出書!N47="","",計画提出書!N47)</f>
        <v>2024</v>
      </c>
      <c r="Q11" s="572"/>
      <c r="R11" s="12" t="s">
        <v>4</v>
      </c>
      <c r="S11" s="572">
        <f>IF(計画提出書!N47="","",3)</f>
        <v>3</v>
      </c>
      <c r="T11" s="572"/>
      <c r="U11" s="12" t="s">
        <v>5</v>
      </c>
      <c r="V11" s="572">
        <f>IF(計画提出書!N47="","",31)</f>
        <v>31</v>
      </c>
      <c r="W11" s="572"/>
      <c r="X11" s="12" t="s">
        <v>6</v>
      </c>
      <c r="AM11" s="56">
        <v>6</v>
      </c>
      <c r="AN11" s="57" t="s">
        <v>549</v>
      </c>
      <c r="AO11" s="58">
        <v>0</v>
      </c>
    </row>
    <row r="12" spans="2:45" ht="13.5" customHeight="1">
      <c r="B12" s="622" t="s">
        <v>215</v>
      </c>
      <c r="C12" s="458"/>
      <c r="D12" s="458"/>
      <c r="E12" s="458"/>
      <c r="F12" s="458"/>
      <c r="G12" s="458"/>
      <c r="H12" s="629" t="str">
        <f>IF(D11="","",D11&amp;"年度の使用量")</f>
        <v>2023年度の使用量</v>
      </c>
      <c r="I12" s="630"/>
      <c r="J12" s="630"/>
      <c r="K12" s="630"/>
      <c r="L12" s="630"/>
      <c r="M12" s="630"/>
      <c r="N12" s="630"/>
      <c r="O12" s="630"/>
      <c r="P12" s="633" t="s">
        <v>368</v>
      </c>
      <c r="Q12" s="634"/>
      <c r="R12" s="634"/>
      <c r="S12" s="634"/>
      <c r="T12" s="634"/>
      <c r="U12" s="634"/>
      <c r="V12" s="635"/>
      <c r="W12" s="629" t="s">
        <v>410</v>
      </c>
      <c r="X12" s="630"/>
      <c r="Y12" s="630"/>
      <c r="Z12" s="630"/>
      <c r="AA12" s="630"/>
      <c r="AB12" s="630"/>
      <c r="AC12" s="630"/>
      <c r="AD12" s="638" t="s">
        <v>95</v>
      </c>
      <c r="AE12" s="639"/>
      <c r="AF12" s="639"/>
      <c r="AG12" s="639"/>
      <c r="AH12" s="639"/>
      <c r="AI12" s="639"/>
      <c r="AJ12" s="640"/>
      <c r="AM12" s="56">
        <v>7</v>
      </c>
      <c r="AN12" s="57" t="s">
        <v>550</v>
      </c>
      <c r="AO12" s="58">
        <v>4.4099999999999999E-4</v>
      </c>
    </row>
    <row r="13" spans="2:45" ht="13.5" customHeight="1">
      <c r="B13" s="628"/>
      <c r="C13" s="306"/>
      <c r="D13" s="306"/>
      <c r="E13" s="306"/>
      <c r="F13" s="306"/>
      <c r="G13" s="306"/>
      <c r="H13" s="631"/>
      <c r="I13" s="632"/>
      <c r="J13" s="632"/>
      <c r="K13" s="632"/>
      <c r="L13" s="632"/>
      <c r="M13" s="632"/>
      <c r="N13" s="632"/>
      <c r="O13" s="632"/>
      <c r="P13" s="636"/>
      <c r="Q13" s="636"/>
      <c r="R13" s="636"/>
      <c r="S13" s="636"/>
      <c r="T13" s="636"/>
      <c r="U13" s="636"/>
      <c r="V13" s="637"/>
      <c r="W13" s="631"/>
      <c r="X13" s="632"/>
      <c r="Y13" s="632"/>
      <c r="Z13" s="632"/>
      <c r="AA13" s="632"/>
      <c r="AB13" s="632"/>
      <c r="AC13" s="632"/>
      <c r="AD13" s="641"/>
      <c r="AE13" s="642"/>
      <c r="AF13" s="642"/>
      <c r="AG13" s="642"/>
      <c r="AH13" s="642"/>
      <c r="AI13" s="642"/>
      <c r="AJ13" s="643"/>
      <c r="AM13" s="56">
        <v>8</v>
      </c>
      <c r="AN13" s="57" t="s">
        <v>551</v>
      </c>
      <c r="AO13" s="58">
        <v>4.86E-4</v>
      </c>
    </row>
    <row r="14" spans="2:45" ht="13.5" customHeight="1" thickBot="1">
      <c r="B14" s="623"/>
      <c r="C14" s="462"/>
      <c r="D14" s="462"/>
      <c r="E14" s="462"/>
      <c r="F14" s="462"/>
      <c r="G14" s="462"/>
      <c r="H14" s="644" t="s">
        <v>243</v>
      </c>
      <c r="I14" s="645"/>
      <c r="J14" s="645"/>
      <c r="K14" s="645"/>
      <c r="L14" s="645"/>
      <c r="M14" s="645"/>
      <c r="N14" s="645"/>
      <c r="O14" s="646"/>
      <c r="P14" s="647" t="s">
        <v>244</v>
      </c>
      <c r="Q14" s="648"/>
      <c r="R14" s="648"/>
      <c r="S14" s="648"/>
      <c r="T14" s="648"/>
      <c r="U14" s="648"/>
      <c r="V14" s="648"/>
      <c r="W14" s="644" t="s">
        <v>370</v>
      </c>
      <c r="X14" s="645"/>
      <c r="Y14" s="645"/>
      <c r="Z14" s="645"/>
      <c r="AA14" s="645"/>
      <c r="AB14" s="645"/>
      <c r="AC14" s="645"/>
      <c r="AD14" s="649" t="s">
        <v>371</v>
      </c>
      <c r="AE14" s="645"/>
      <c r="AF14" s="645"/>
      <c r="AG14" s="645"/>
      <c r="AH14" s="645"/>
      <c r="AI14" s="645"/>
      <c r="AJ14" s="650"/>
      <c r="AM14" s="56">
        <v>9</v>
      </c>
      <c r="AN14" s="57" t="s">
        <v>552</v>
      </c>
      <c r="AO14" s="58">
        <v>3.7199999999999999E-4</v>
      </c>
    </row>
    <row r="15" spans="2:45" ht="13.5" customHeight="1">
      <c r="B15" s="451" t="s">
        <v>1766</v>
      </c>
      <c r="C15" s="452"/>
      <c r="D15" s="563" t="s">
        <v>57</v>
      </c>
      <c r="E15" s="564"/>
      <c r="F15" s="564"/>
      <c r="G15" s="564"/>
      <c r="H15" s="567"/>
      <c r="I15" s="567"/>
      <c r="J15" s="567"/>
      <c r="K15" s="567"/>
      <c r="L15" s="567"/>
      <c r="M15" s="464" t="s">
        <v>228</v>
      </c>
      <c r="N15" s="458"/>
      <c r="O15" s="458"/>
      <c r="P15" s="584">
        <v>36.5</v>
      </c>
      <c r="Q15" s="584"/>
      <c r="R15" s="585"/>
      <c r="S15" s="539" t="s">
        <v>360</v>
      </c>
      <c r="T15" s="540"/>
      <c r="U15" s="540"/>
      <c r="V15" s="541"/>
      <c r="W15" s="457">
        <v>2.58E-2</v>
      </c>
      <c r="X15" s="458"/>
      <c r="Y15" s="458"/>
      <c r="Z15" s="459"/>
      <c r="AA15" s="464" t="s">
        <v>372</v>
      </c>
      <c r="AB15" s="458"/>
      <c r="AC15" s="465"/>
      <c r="AD15" s="573" t="str">
        <f>IF(H15="","",H15*P15*W$15)</f>
        <v/>
      </c>
      <c r="AE15" s="574"/>
      <c r="AF15" s="574"/>
      <c r="AG15" s="574"/>
      <c r="AH15" s="575"/>
      <c r="AI15" s="464" t="s">
        <v>228</v>
      </c>
      <c r="AJ15" s="465"/>
      <c r="AM15" s="56">
        <v>10</v>
      </c>
      <c r="AN15" s="57" t="s">
        <v>553</v>
      </c>
      <c r="AO15" s="58">
        <v>4.26E-4</v>
      </c>
    </row>
    <row r="16" spans="2:45" ht="13.5" customHeight="1">
      <c r="B16" s="453"/>
      <c r="C16" s="454"/>
      <c r="D16" s="565"/>
      <c r="E16" s="566"/>
      <c r="F16" s="566"/>
      <c r="G16" s="566"/>
      <c r="H16" s="205"/>
      <c r="I16" s="205"/>
      <c r="J16" s="205"/>
      <c r="K16" s="205"/>
      <c r="L16" s="205"/>
      <c r="M16" s="466"/>
      <c r="N16" s="306"/>
      <c r="O16" s="306"/>
      <c r="P16" s="510"/>
      <c r="Q16" s="510"/>
      <c r="R16" s="511"/>
      <c r="S16" s="542"/>
      <c r="T16" s="543"/>
      <c r="U16" s="543"/>
      <c r="V16" s="544"/>
      <c r="W16" s="305"/>
      <c r="X16" s="306"/>
      <c r="Y16" s="306"/>
      <c r="Z16" s="460"/>
      <c r="AA16" s="466"/>
      <c r="AB16" s="306"/>
      <c r="AC16" s="467"/>
      <c r="AD16" s="497"/>
      <c r="AE16" s="498"/>
      <c r="AF16" s="498"/>
      <c r="AG16" s="498"/>
      <c r="AH16" s="499"/>
      <c r="AI16" s="466"/>
      <c r="AJ16" s="467"/>
      <c r="AM16" s="56">
        <v>11</v>
      </c>
      <c r="AN16" s="57" t="s">
        <v>554</v>
      </c>
      <c r="AO16" s="58">
        <v>0</v>
      </c>
    </row>
    <row r="17" spans="2:42" ht="13.5" customHeight="1">
      <c r="B17" s="453"/>
      <c r="C17" s="454"/>
      <c r="D17" s="576" t="s">
        <v>58</v>
      </c>
      <c r="E17" s="577"/>
      <c r="F17" s="577"/>
      <c r="G17" s="577"/>
      <c r="H17" s="507"/>
      <c r="I17" s="507"/>
      <c r="J17" s="507"/>
      <c r="K17" s="507"/>
      <c r="L17" s="507"/>
      <c r="M17" s="495" t="s">
        <v>228</v>
      </c>
      <c r="N17" s="508"/>
      <c r="O17" s="508"/>
      <c r="P17" s="510">
        <v>38.9</v>
      </c>
      <c r="Q17" s="510"/>
      <c r="R17" s="511"/>
      <c r="S17" s="539" t="s">
        <v>360</v>
      </c>
      <c r="T17" s="540"/>
      <c r="U17" s="540"/>
      <c r="V17" s="541"/>
      <c r="W17" s="305"/>
      <c r="X17" s="306"/>
      <c r="Y17" s="306"/>
      <c r="Z17" s="460"/>
      <c r="AA17" s="466"/>
      <c r="AB17" s="306"/>
      <c r="AC17" s="467"/>
      <c r="AD17" s="497" t="str">
        <f>IF(H17="","",H17*P17*W$15)</f>
        <v/>
      </c>
      <c r="AE17" s="498"/>
      <c r="AF17" s="498"/>
      <c r="AG17" s="498"/>
      <c r="AH17" s="499"/>
      <c r="AI17" s="495" t="s">
        <v>228</v>
      </c>
      <c r="AJ17" s="496"/>
      <c r="AM17" s="56">
        <v>12</v>
      </c>
      <c r="AN17" s="57" t="s">
        <v>555</v>
      </c>
      <c r="AO17" s="58">
        <v>0</v>
      </c>
    </row>
    <row r="18" spans="2:42" ht="13.5" customHeight="1">
      <c r="B18" s="453"/>
      <c r="C18" s="454"/>
      <c r="D18" s="576"/>
      <c r="E18" s="577"/>
      <c r="F18" s="577"/>
      <c r="G18" s="577"/>
      <c r="H18" s="507"/>
      <c r="I18" s="507"/>
      <c r="J18" s="507"/>
      <c r="K18" s="507"/>
      <c r="L18" s="507"/>
      <c r="M18" s="495"/>
      <c r="N18" s="508"/>
      <c r="O18" s="508"/>
      <c r="P18" s="510"/>
      <c r="Q18" s="510"/>
      <c r="R18" s="511"/>
      <c r="S18" s="542"/>
      <c r="T18" s="543"/>
      <c r="U18" s="543"/>
      <c r="V18" s="544"/>
      <c r="W18" s="305"/>
      <c r="X18" s="306"/>
      <c r="Y18" s="306"/>
      <c r="Z18" s="460"/>
      <c r="AA18" s="466"/>
      <c r="AB18" s="306"/>
      <c r="AC18" s="467"/>
      <c r="AD18" s="497"/>
      <c r="AE18" s="498"/>
      <c r="AF18" s="498"/>
      <c r="AG18" s="498"/>
      <c r="AH18" s="499"/>
      <c r="AI18" s="495"/>
      <c r="AJ18" s="496"/>
      <c r="AM18" s="56">
        <v>13</v>
      </c>
      <c r="AN18" s="57" t="s">
        <v>556</v>
      </c>
      <c r="AO18" s="58">
        <v>2.0000000000000001E-4</v>
      </c>
    </row>
    <row r="19" spans="2:42" ht="13.5" customHeight="1">
      <c r="B19" s="453"/>
      <c r="C19" s="454"/>
      <c r="D19" s="576" t="s">
        <v>59</v>
      </c>
      <c r="E19" s="577"/>
      <c r="F19" s="577"/>
      <c r="G19" s="577"/>
      <c r="H19" s="507"/>
      <c r="I19" s="507"/>
      <c r="J19" s="507"/>
      <c r="K19" s="507"/>
      <c r="L19" s="507"/>
      <c r="M19" s="495" t="s">
        <v>228</v>
      </c>
      <c r="N19" s="508"/>
      <c r="O19" s="508"/>
      <c r="P19" s="510">
        <v>41.8</v>
      </c>
      <c r="Q19" s="510"/>
      <c r="R19" s="511"/>
      <c r="S19" s="539" t="s">
        <v>360</v>
      </c>
      <c r="T19" s="540"/>
      <c r="U19" s="540"/>
      <c r="V19" s="541"/>
      <c r="W19" s="305"/>
      <c r="X19" s="306"/>
      <c r="Y19" s="306"/>
      <c r="Z19" s="460"/>
      <c r="AA19" s="466"/>
      <c r="AB19" s="306"/>
      <c r="AC19" s="467"/>
      <c r="AD19" s="497" t="str">
        <f>IF(H19="","",H19*P19*W$15)</f>
        <v/>
      </c>
      <c r="AE19" s="498"/>
      <c r="AF19" s="498"/>
      <c r="AG19" s="498"/>
      <c r="AH19" s="499"/>
      <c r="AI19" s="495" t="s">
        <v>228</v>
      </c>
      <c r="AJ19" s="496"/>
      <c r="AM19" s="56">
        <v>14</v>
      </c>
      <c r="AN19" s="57" t="s">
        <v>557</v>
      </c>
      <c r="AO19" s="58">
        <v>2.2000000000000001E-4</v>
      </c>
    </row>
    <row r="20" spans="2:42" ht="13.5" customHeight="1">
      <c r="B20" s="453"/>
      <c r="C20" s="454"/>
      <c r="D20" s="576"/>
      <c r="E20" s="577"/>
      <c r="F20" s="577"/>
      <c r="G20" s="577"/>
      <c r="H20" s="507"/>
      <c r="I20" s="507"/>
      <c r="J20" s="507"/>
      <c r="K20" s="507"/>
      <c r="L20" s="507"/>
      <c r="M20" s="495"/>
      <c r="N20" s="508"/>
      <c r="O20" s="508"/>
      <c r="P20" s="510"/>
      <c r="Q20" s="510"/>
      <c r="R20" s="511"/>
      <c r="S20" s="542"/>
      <c r="T20" s="543"/>
      <c r="U20" s="543"/>
      <c r="V20" s="544"/>
      <c r="W20" s="305"/>
      <c r="X20" s="306"/>
      <c r="Y20" s="306"/>
      <c r="Z20" s="460"/>
      <c r="AA20" s="466"/>
      <c r="AB20" s="306"/>
      <c r="AC20" s="467"/>
      <c r="AD20" s="497"/>
      <c r="AE20" s="498"/>
      <c r="AF20" s="498"/>
      <c r="AG20" s="498"/>
      <c r="AH20" s="499"/>
      <c r="AI20" s="495"/>
      <c r="AJ20" s="496"/>
      <c r="AM20" s="56">
        <v>15</v>
      </c>
      <c r="AN20" s="57" t="s">
        <v>558</v>
      </c>
      <c r="AO20" s="58">
        <v>2.9999999999999997E-4</v>
      </c>
    </row>
    <row r="21" spans="2:42" ht="13.5" customHeight="1">
      <c r="B21" s="453"/>
      <c r="C21" s="454"/>
      <c r="D21" s="576" t="s">
        <v>60</v>
      </c>
      <c r="E21" s="577"/>
      <c r="F21" s="577"/>
      <c r="G21" s="577"/>
      <c r="H21" s="507"/>
      <c r="I21" s="507"/>
      <c r="J21" s="507"/>
      <c r="K21" s="507"/>
      <c r="L21" s="507"/>
      <c r="M21" s="495" t="s">
        <v>228</v>
      </c>
      <c r="N21" s="508"/>
      <c r="O21" s="508"/>
      <c r="P21" s="510">
        <v>41.8</v>
      </c>
      <c r="Q21" s="510"/>
      <c r="R21" s="511"/>
      <c r="S21" s="539" t="s">
        <v>360</v>
      </c>
      <c r="T21" s="540"/>
      <c r="U21" s="540"/>
      <c r="V21" s="541"/>
      <c r="W21" s="305"/>
      <c r="X21" s="306"/>
      <c r="Y21" s="306"/>
      <c r="Z21" s="460"/>
      <c r="AA21" s="466"/>
      <c r="AB21" s="306"/>
      <c r="AC21" s="467"/>
      <c r="AD21" s="497" t="str">
        <f>IF(H21="","",H21*P21*W$15)</f>
        <v/>
      </c>
      <c r="AE21" s="498"/>
      <c r="AF21" s="498"/>
      <c r="AG21" s="498"/>
      <c r="AH21" s="499"/>
      <c r="AI21" s="495" t="s">
        <v>228</v>
      </c>
      <c r="AJ21" s="496"/>
      <c r="AM21" s="56">
        <v>16</v>
      </c>
      <c r="AN21" s="57" t="s">
        <v>559</v>
      </c>
      <c r="AO21" s="58">
        <v>3.4899999999999997E-4</v>
      </c>
    </row>
    <row r="22" spans="2:42" ht="13.5" customHeight="1">
      <c r="B22" s="453"/>
      <c r="C22" s="454"/>
      <c r="D22" s="576"/>
      <c r="E22" s="577"/>
      <c r="F22" s="577"/>
      <c r="G22" s="577"/>
      <c r="H22" s="507"/>
      <c r="I22" s="507"/>
      <c r="J22" s="507"/>
      <c r="K22" s="507"/>
      <c r="L22" s="507"/>
      <c r="M22" s="495"/>
      <c r="N22" s="508"/>
      <c r="O22" s="508"/>
      <c r="P22" s="510"/>
      <c r="Q22" s="510"/>
      <c r="R22" s="511"/>
      <c r="S22" s="542"/>
      <c r="T22" s="543"/>
      <c r="U22" s="543"/>
      <c r="V22" s="544"/>
      <c r="W22" s="305"/>
      <c r="X22" s="306"/>
      <c r="Y22" s="306"/>
      <c r="Z22" s="460"/>
      <c r="AA22" s="466"/>
      <c r="AB22" s="306"/>
      <c r="AC22" s="467"/>
      <c r="AD22" s="497"/>
      <c r="AE22" s="498"/>
      <c r="AF22" s="498"/>
      <c r="AG22" s="498"/>
      <c r="AH22" s="499"/>
      <c r="AI22" s="495"/>
      <c r="AJ22" s="496"/>
      <c r="AM22" s="56">
        <v>17</v>
      </c>
      <c r="AN22" s="57" t="s">
        <v>560</v>
      </c>
      <c r="AO22" s="58">
        <v>3.6999999999999999E-4</v>
      </c>
    </row>
    <row r="23" spans="2:42" ht="13.5" customHeight="1">
      <c r="B23" s="453"/>
      <c r="C23" s="454"/>
      <c r="D23" s="570" t="s">
        <v>379</v>
      </c>
      <c r="E23" s="571"/>
      <c r="F23" s="571"/>
      <c r="G23" s="571"/>
      <c r="H23" s="507"/>
      <c r="I23" s="507"/>
      <c r="J23" s="507"/>
      <c r="K23" s="507"/>
      <c r="L23" s="507"/>
      <c r="M23" s="495" t="s">
        <v>229</v>
      </c>
      <c r="N23" s="508"/>
      <c r="O23" s="508"/>
      <c r="P23" s="510">
        <v>50.1</v>
      </c>
      <c r="Q23" s="510"/>
      <c r="R23" s="511"/>
      <c r="S23" s="542" t="s">
        <v>361</v>
      </c>
      <c r="T23" s="543"/>
      <c r="U23" s="543"/>
      <c r="V23" s="544"/>
      <c r="W23" s="305"/>
      <c r="X23" s="306"/>
      <c r="Y23" s="306"/>
      <c r="Z23" s="460"/>
      <c r="AA23" s="466"/>
      <c r="AB23" s="306"/>
      <c r="AC23" s="467"/>
      <c r="AD23" s="497" t="str">
        <f>IF(H23="","",H23*P23*W$15)</f>
        <v/>
      </c>
      <c r="AE23" s="498"/>
      <c r="AF23" s="498"/>
      <c r="AG23" s="498"/>
      <c r="AH23" s="499"/>
      <c r="AI23" s="495" t="s">
        <v>228</v>
      </c>
      <c r="AJ23" s="496"/>
      <c r="AM23" s="56">
        <v>18</v>
      </c>
      <c r="AN23" s="57" t="s">
        <v>561</v>
      </c>
      <c r="AO23" s="58">
        <v>4.0000000000000002E-4</v>
      </c>
    </row>
    <row r="24" spans="2:42" ht="13.5" customHeight="1">
      <c r="B24" s="453"/>
      <c r="C24" s="454"/>
      <c r="D24" s="570"/>
      <c r="E24" s="571"/>
      <c r="F24" s="571"/>
      <c r="G24" s="571"/>
      <c r="H24" s="507"/>
      <c r="I24" s="507"/>
      <c r="J24" s="507"/>
      <c r="K24" s="507"/>
      <c r="L24" s="507"/>
      <c r="M24" s="495"/>
      <c r="N24" s="508"/>
      <c r="O24" s="508"/>
      <c r="P24" s="510"/>
      <c r="Q24" s="510"/>
      <c r="R24" s="511"/>
      <c r="S24" s="542"/>
      <c r="T24" s="543"/>
      <c r="U24" s="543"/>
      <c r="V24" s="544"/>
      <c r="W24" s="305"/>
      <c r="X24" s="306"/>
      <c r="Y24" s="306"/>
      <c r="Z24" s="460"/>
      <c r="AA24" s="466"/>
      <c r="AB24" s="306"/>
      <c r="AC24" s="467"/>
      <c r="AD24" s="497"/>
      <c r="AE24" s="498"/>
      <c r="AF24" s="498"/>
      <c r="AG24" s="498"/>
      <c r="AH24" s="499"/>
      <c r="AI24" s="495"/>
      <c r="AJ24" s="496"/>
      <c r="AM24" s="56">
        <v>19</v>
      </c>
      <c r="AN24" s="57" t="s">
        <v>562</v>
      </c>
      <c r="AO24" s="58">
        <v>3.6699999999999998E-4</v>
      </c>
    </row>
    <row r="25" spans="2:42" ht="13.5" customHeight="1">
      <c r="B25" s="453"/>
      <c r="C25" s="454"/>
      <c r="D25" s="568" t="s">
        <v>385</v>
      </c>
      <c r="E25" s="569"/>
      <c r="F25" s="569"/>
      <c r="G25" s="569"/>
      <c r="H25" s="507"/>
      <c r="I25" s="507"/>
      <c r="J25" s="507"/>
      <c r="K25" s="507"/>
      <c r="L25" s="507"/>
      <c r="M25" s="495" t="s">
        <v>344</v>
      </c>
      <c r="N25" s="508"/>
      <c r="O25" s="508"/>
      <c r="P25" s="510">
        <v>45</v>
      </c>
      <c r="Q25" s="510"/>
      <c r="R25" s="511"/>
      <c r="S25" s="542" t="s">
        <v>362</v>
      </c>
      <c r="T25" s="543"/>
      <c r="U25" s="543"/>
      <c r="V25" s="544"/>
      <c r="W25" s="305"/>
      <c r="X25" s="306"/>
      <c r="Y25" s="306"/>
      <c r="Z25" s="460"/>
      <c r="AA25" s="466"/>
      <c r="AB25" s="306"/>
      <c r="AC25" s="467"/>
      <c r="AD25" s="497" t="str">
        <f>IF(H25="","",H25*P25*W$15)</f>
        <v/>
      </c>
      <c r="AE25" s="498"/>
      <c r="AF25" s="498"/>
      <c r="AG25" s="498"/>
      <c r="AH25" s="499"/>
      <c r="AI25" s="495" t="s">
        <v>228</v>
      </c>
      <c r="AJ25" s="496"/>
      <c r="AM25" s="56">
        <v>20</v>
      </c>
      <c r="AN25" s="57" t="s">
        <v>563</v>
      </c>
      <c r="AO25" s="58">
        <v>3.6200000000000002E-4</v>
      </c>
    </row>
    <row r="26" spans="2:42" ht="13.5" customHeight="1">
      <c r="B26" s="453"/>
      <c r="C26" s="454"/>
      <c r="D26" s="568"/>
      <c r="E26" s="569"/>
      <c r="F26" s="569"/>
      <c r="G26" s="569"/>
      <c r="H26" s="507"/>
      <c r="I26" s="507"/>
      <c r="J26" s="507"/>
      <c r="K26" s="507"/>
      <c r="L26" s="507"/>
      <c r="M26" s="495"/>
      <c r="N26" s="508"/>
      <c r="O26" s="508"/>
      <c r="P26" s="510"/>
      <c r="Q26" s="510"/>
      <c r="R26" s="511"/>
      <c r="S26" s="542"/>
      <c r="T26" s="543"/>
      <c r="U26" s="543"/>
      <c r="V26" s="544"/>
      <c r="W26" s="305"/>
      <c r="X26" s="306"/>
      <c r="Y26" s="306"/>
      <c r="Z26" s="460"/>
      <c r="AA26" s="466"/>
      <c r="AB26" s="306"/>
      <c r="AC26" s="467"/>
      <c r="AD26" s="497"/>
      <c r="AE26" s="498"/>
      <c r="AF26" s="498"/>
      <c r="AG26" s="498"/>
      <c r="AH26" s="499"/>
      <c r="AI26" s="495"/>
      <c r="AJ26" s="496"/>
      <c r="AM26" s="56">
        <v>21</v>
      </c>
      <c r="AN26" s="57" t="s">
        <v>564</v>
      </c>
      <c r="AO26" s="58">
        <v>0</v>
      </c>
    </row>
    <row r="27" spans="2:42" ht="18.75" customHeight="1">
      <c r="B27" s="453"/>
      <c r="C27" s="454"/>
      <c r="D27" s="470" t="s">
        <v>503</v>
      </c>
      <c r="E27" s="471"/>
      <c r="F27" s="476" t="s">
        <v>504</v>
      </c>
      <c r="G27" s="477"/>
      <c r="H27" s="478"/>
      <c r="I27" s="479"/>
      <c r="J27" s="479"/>
      <c r="K27" s="479"/>
      <c r="L27" s="480"/>
      <c r="M27" s="581" t="s">
        <v>363</v>
      </c>
      <c r="N27" s="582"/>
      <c r="O27" s="583"/>
      <c r="P27" s="436">
        <v>8.64</v>
      </c>
      <c r="Q27" s="437"/>
      <c r="R27" s="438"/>
      <c r="S27" s="481" t="s">
        <v>505</v>
      </c>
      <c r="T27" s="482"/>
      <c r="U27" s="482"/>
      <c r="V27" s="483"/>
      <c r="W27" s="305"/>
      <c r="X27" s="306"/>
      <c r="Y27" s="306"/>
      <c r="Z27" s="460"/>
      <c r="AA27" s="466"/>
      <c r="AB27" s="306"/>
      <c r="AC27" s="467"/>
      <c r="AD27" s="497" t="str">
        <f>IF(H27="","",H27*P27*W$15)</f>
        <v/>
      </c>
      <c r="AE27" s="498"/>
      <c r="AF27" s="498"/>
      <c r="AG27" s="498"/>
      <c r="AH27" s="499"/>
      <c r="AI27" s="495" t="s">
        <v>228</v>
      </c>
      <c r="AJ27" s="496"/>
      <c r="AM27" s="56">
        <v>22</v>
      </c>
      <c r="AN27" s="57" t="s">
        <v>565</v>
      </c>
      <c r="AO27" s="58">
        <v>4.1800000000000002E-4</v>
      </c>
    </row>
    <row r="28" spans="2:42" ht="11.25" customHeight="1">
      <c r="B28" s="453"/>
      <c r="C28" s="454"/>
      <c r="D28" s="472"/>
      <c r="E28" s="473"/>
      <c r="F28" s="484">
        <v>618</v>
      </c>
      <c r="G28" s="485"/>
      <c r="H28" s="594" t="str">
        <f>VLOOKUP(F28,AM:AO,2,FALSE)</f>
        <v>北海道電力(株)　メニューC(残差)</v>
      </c>
      <c r="I28" s="595"/>
      <c r="J28" s="595"/>
      <c r="K28" s="595"/>
      <c r="L28" s="595"/>
      <c r="M28" s="595"/>
      <c r="N28" s="595"/>
      <c r="O28" s="595"/>
      <c r="P28" s="595"/>
      <c r="Q28" s="595"/>
      <c r="R28" s="595"/>
      <c r="S28" s="596">
        <f>VLOOKUP(F28,AM:AO,3,FALSE)*1000</f>
        <v>0.54100000000000004</v>
      </c>
      <c r="T28" s="596"/>
      <c r="U28" s="596"/>
      <c r="V28" s="597"/>
      <c r="W28" s="305"/>
      <c r="X28" s="306"/>
      <c r="Y28" s="306"/>
      <c r="Z28" s="460"/>
      <c r="AA28" s="466"/>
      <c r="AB28" s="306"/>
      <c r="AC28" s="467"/>
      <c r="AD28" s="497"/>
      <c r="AE28" s="498"/>
      <c r="AF28" s="498"/>
      <c r="AG28" s="498"/>
      <c r="AH28" s="499"/>
      <c r="AI28" s="495"/>
      <c r="AJ28" s="496"/>
      <c r="AM28" s="56">
        <v>23</v>
      </c>
      <c r="AN28" s="57" t="s">
        <v>566</v>
      </c>
      <c r="AO28" s="58">
        <v>4.28E-4</v>
      </c>
      <c r="AP28" s="60"/>
    </row>
    <row r="29" spans="2:42" ht="18.75" customHeight="1">
      <c r="B29" s="453"/>
      <c r="C29" s="454"/>
      <c r="D29" s="472"/>
      <c r="E29" s="473"/>
      <c r="F29" s="476" t="s">
        <v>504</v>
      </c>
      <c r="G29" s="477"/>
      <c r="H29" s="478"/>
      <c r="I29" s="479"/>
      <c r="J29" s="479"/>
      <c r="K29" s="479"/>
      <c r="L29" s="480"/>
      <c r="M29" s="535" t="s">
        <v>363</v>
      </c>
      <c r="N29" s="536"/>
      <c r="O29" s="537"/>
      <c r="P29" s="436">
        <v>8.64</v>
      </c>
      <c r="Q29" s="437"/>
      <c r="R29" s="438"/>
      <c r="S29" s="481" t="s">
        <v>505</v>
      </c>
      <c r="T29" s="482"/>
      <c r="U29" s="482"/>
      <c r="V29" s="483"/>
      <c r="W29" s="305"/>
      <c r="X29" s="306"/>
      <c r="Y29" s="306"/>
      <c r="Z29" s="460"/>
      <c r="AA29" s="466"/>
      <c r="AB29" s="306"/>
      <c r="AC29" s="467"/>
      <c r="AD29" s="497" t="str">
        <f>IF(H29="","",H29*P29*W$15)</f>
        <v/>
      </c>
      <c r="AE29" s="498"/>
      <c r="AF29" s="498"/>
      <c r="AG29" s="498"/>
      <c r="AH29" s="499"/>
      <c r="AI29" s="495" t="s">
        <v>228</v>
      </c>
      <c r="AJ29" s="496"/>
      <c r="AM29" s="56">
        <v>24</v>
      </c>
      <c r="AN29" s="57" t="s">
        <v>567</v>
      </c>
      <c r="AO29" s="58">
        <v>0</v>
      </c>
    </row>
    <row r="30" spans="2:42" ht="11.25" customHeight="1">
      <c r="B30" s="453"/>
      <c r="C30" s="454"/>
      <c r="D30" s="472"/>
      <c r="E30" s="473"/>
      <c r="F30" s="484">
        <v>128</v>
      </c>
      <c r="G30" s="485"/>
      <c r="H30" s="594" t="str">
        <f>VLOOKUP(F30,AM:AO,2,FALSE)</f>
        <v>北海道瓦斯(株)　メニューB(残差)</v>
      </c>
      <c r="I30" s="595"/>
      <c r="J30" s="595"/>
      <c r="K30" s="595"/>
      <c r="L30" s="595"/>
      <c r="M30" s="595"/>
      <c r="N30" s="595"/>
      <c r="O30" s="595"/>
      <c r="P30" s="595"/>
      <c r="Q30" s="595"/>
      <c r="R30" s="595"/>
      <c r="S30" s="596">
        <f>VLOOKUP(F30,AM:AO,3,FALSE)*1000</f>
        <v>0.47399999999999998</v>
      </c>
      <c r="T30" s="596"/>
      <c r="U30" s="596"/>
      <c r="V30" s="597"/>
      <c r="W30" s="305"/>
      <c r="X30" s="306"/>
      <c r="Y30" s="306"/>
      <c r="Z30" s="460"/>
      <c r="AA30" s="466"/>
      <c r="AB30" s="306"/>
      <c r="AC30" s="467"/>
      <c r="AD30" s="497"/>
      <c r="AE30" s="498"/>
      <c r="AF30" s="498"/>
      <c r="AG30" s="498"/>
      <c r="AH30" s="499"/>
      <c r="AI30" s="495"/>
      <c r="AJ30" s="496"/>
      <c r="AM30" s="56">
        <v>25</v>
      </c>
      <c r="AN30" s="57" t="s">
        <v>568</v>
      </c>
      <c r="AO30" s="58">
        <v>2.0000000000000001E-4</v>
      </c>
    </row>
    <row r="31" spans="2:42" ht="18.75" customHeight="1">
      <c r="B31" s="453"/>
      <c r="C31" s="454"/>
      <c r="D31" s="472"/>
      <c r="E31" s="473"/>
      <c r="F31" s="476" t="s">
        <v>504</v>
      </c>
      <c r="G31" s="477"/>
      <c r="H31" s="478"/>
      <c r="I31" s="479"/>
      <c r="J31" s="479"/>
      <c r="K31" s="479"/>
      <c r="L31" s="480"/>
      <c r="M31" s="535" t="s">
        <v>363</v>
      </c>
      <c r="N31" s="536"/>
      <c r="O31" s="537"/>
      <c r="P31" s="436">
        <v>8.64</v>
      </c>
      <c r="Q31" s="437"/>
      <c r="R31" s="438"/>
      <c r="S31" s="481" t="s">
        <v>505</v>
      </c>
      <c r="T31" s="482"/>
      <c r="U31" s="482"/>
      <c r="V31" s="483"/>
      <c r="W31" s="305"/>
      <c r="X31" s="306"/>
      <c r="Y31" s="306"/>
      <c r="Z31" s="460"/>
      <c r="AA31" s="466"/>
      <c r="AB31" s="306"/>
      <c r="AC31" s="467"/>
      <c r="AD31" s="497" t="str">
        <f>IF(H31="","",H31*P31*W$15)</f>
        <v/>
      </c>
      <c r="AE31" s="498"/>
      <c r="AF31" s="498"/>
      <c r="AG31" s="498"/>
      <c r="AH31" s="499"/>
      <c r="AI31" s="495" t="s">
        <v>228</v>
      </c>
      <c r="AJ31" s="496"/>
      <c r="AM31" s="56">
        <v>26</v>
      </c>
      <c r="AN31" s="57" t="s">
        <v>569</v>
      </c>
      <c r="AO31" s="58">
        <v>4.7600000000000002E-4</v>
      </c>
    </row>
    <row r="32" spans="2:42" ht="11.25" customHeight="1">
      <c r="B32" s="453"/>
      <c r="C32" s="454"/>
      <c r="D32" s="474"/>
      <c r="E32" s="475"/>
      <c r="F32" s="484">
        <v>1241</v>
      </c>
      <c r="G32" s="485"/>
      <c r="H32" s="594" t="str">
        <f>VLOOKUP(F32,AM:AO,2,FALSE)</f>
        <v>北海道電力ネットワーク(株)　</v>
      </c>
      <c r="I32" s="595"/>
      <c r="J32" s="595"/>
      <c r="K32" s="595"/>
      <c r="L32" s="595"/>
      <c r="M32" s="595"/>
      <c r="N32" s="595"/>
      <c r="O32" s="595"/>
      <c r="P32" s="595"/>
      <c r="Q32" s="595"/>
      <c r="R32" s="595"/>
      <c r="S32" s="596">
        <f>VLOOKUP(F32,AM:AO,3,FALSE)*1000</f>
        <v>0.438</v>
      </c>
      <c r="T32" s="596"/>
      <c r="U32" s="596"/>
      <c r="V32" s="597"/>
      <c r="W32" s="305"/>
      <c r="X32" s="306"/>
      <c r="Y32" s="306"/>
      <c r="Z32" s="460"/>
      <c r="AA32" s="466"/>
      <c r="AB32" s="306"/>
      <c r="AC32" s="467"/>
      <c r="AD32" s="603"/>
      <c r="AE32" s="604"/>
      <c r="AF32" s="604"/>
      <c r="AG32" s="604"/>
      <c r="AH32" s="605"/>
      <c r="AI32" s="495"/>
      <c r="AJ32" s="496"/>
      <c r="AM32" s="56">
        <v>27</v>
      </c>
      <c r="AN32" s="57" t="s">
        <v>570</v>
      </c>
      <c r="AO32" s="58">
        <v>5.1599999999999997E-4</v>
      </c>
    </row>
    <row r="33" spans="2:59" s="48" customFormat="1">
      <c r="B33" s="453"/>
      <c r="C33" s="454"/>
      <c r="D33" s="606" t="s">
        <v>506</v>
      </c>
      <c r="E33" s="607"/>
      <c r="F33" s="607"/>
      <c r="G33" s="608"/>
      <c r="H33" s="478"/>
      <c r="I33" s="479"/>
      <c r="J33" s="479"/>
      <c r="K33" s="479"/>
      <c r="L33" s="480"/>
      <c r="M33" s="558" t="s">
        <v>363</v>
      </c>
      <c r="N33" s="559"/>
      <c r="O33" s="560"/>
      <c r="P33" s="561">
        <v>3.6</v>
      </c>
      <c r="Q33" s="561"/>
      <c r="R33" s="562"/>
      <c r="S33" s="448" t="s">
        <v>505</v>
      </c>
      <c r="T33" s="449"/>
      <c r="U33" s="449"/>
      <c r="V33" s="450"/>
      <c r="W33" s="305"/>
      <c r="X33" s="306"/>
      <c r="Y33" s="306"/>
      <c r="Z33" s="460"/>
      <c r="AA33" s="466"/>
      <c r="AB33" s="306"/>
      <c r="AC33" s="467"/>
      <c r="AD33" s="497" t="str">
        <f>IF(H33="","",H33*P33*W$15)</f>
        <v/>
      </c>
      <c r="AE33" s="498"/>
      <c r="AF33" s="498"/>
      <c r="AG33" s="498"/>
      <c r="AH33" s="499"/>
      <c r="AI33" s="495" t="s">
        <v>228</v>
      </c>
      <c r="AJ33" s="496"/>
      <c r="AM33" s="56">
        <v>28</v>
      </c>
      <c r="AN33" s="57" t="s">
        <v>571</v>
      </c>
      <c r="AO33" s="58">
        <v>0</v>
      </c>
    </row>
    <row r="34" spans="2:59" s="48" customFormat="1">
      <c r="B34" s="453"/>
      <c r="C34" s="454"/>
      <c r="D34" s="609"/>
      <c r="E34" s="610"/>
      <c r="F34" s="610"/>
      <c r="G34" s="611"/>
      <c r="H34" s="486"/>
      <c r="I34" s="487"/>
      <c r="J34" s="487"/>
      <c r="K34" s="487"/>
      <c r="L34" s="488"/>
      <c r="M34" s="558"/>
      <c r="N34" s="559"/>
      <c r="O34" s="560"/>
      <c r="P34" s="561"/>
      <c r="Q34" s="561"/>
      <c r="R34" s="562"/>
      <c r="S34" s="448"/>
      <c r="T34" s="449"/>
      <c r="U34" s="449"/>
      <c r="V34" s="450"/>
      <c r="W34" s="305"/>
      <c r="X34" s="306"/>
      <c r="Y34" s="306"/>
      <c r="Z34" s="460"/>
      <c r="AA34" s="466"/>
      <c r="AB34" s="306"/>
      <c r="AC34" s="467"/>
      <c r="AD34" s="497"/>
      <c r="AE34" s="498"/>
      <c r="AF34" s="498"/>
      <c r="AG34" s="498"/>
      <c r="AH34" s="499"/>
      <c r="AI34" s="495"/>
      <c r="AJ34" s="496"/>
      <c r="AM34" s="56">
        <v>29</v>
      </c>
      <c r="AN34" s="57" t="s">
        <v>572</v>
      </c>
      <c r="AO34" s="58">
        <v>4.3100000000000001E-4</v>
      </c>
    </row>
    <row r="35" spans="2:59" s="48" customFormat="1" ht="20.25" customHeight="1">
      <c r="B35" s="453"/>
      <c r="C35" s="454"/>
      <c r="D35" s="598" t="s">
        <v>403</v>
      </c>
      <c r="E35" s="599"/>
      <c r="F35" s="599"/>
      <c r="G35" s="600"/>
      <c r="H35" s="478"/>
      <c r="I35" s="479"/>
      <c r="J35" s="479"/>
      <c r="K35" s="479"/>
      <c r="L35" s="480"/>
      <c r="M35" s="535" t="s">
        <v>365</v>
      </c>
      <c r="N35" s="536"/>
      <c r="O35" s="537"/>
      <c r="P35" s="436">
        <v>1.19</v>
      </c>
      <c r="Q35" s="437"/>
      <c r="R35" s="438"/>
      <c r="S35" s="439" t="s">
        <v>507</v>
      </c>
      <c r="T35" s="440"/>
      <c r="U35" s="440"/>
      <c r="V35" s="441"/>
      <c r="W35" s="305"/>
      <c r="X35" s="306"/>
      <c r="Y35" s="306"/>
      <c r="Z35" s="460"/>
      <c r="AA35" s="466"/>
      <c r="AB35" s="306"/>
      <c r="AC35" s="467"/>
      <c r="AD35" s="489" t="str">
        <f>IF(H35="","",H35*P35*W$15)</f>
        <v/>
      </c>
      <c r="AE35" s="490"/>
      <c r="AF35" s="490"/>
      <c r="AG35" s="490"/>
      <c r="AH35" s="491"/>
      <c r="AI35" s="495" t="s">
        <v>228</v>
      </c>
      <c r="AJ35" s="496"/>
      <c r="AM35" s="56">
        <v>30</v>
      </c>
      <c r="AN35" s="57" t="s">
        <v>573</v>
      </c>
      <c r="AO35" s="58">
        <v>5.0600000000000005E-4</v>
      </c>
    </row>
    <row r="36" spans="2:59" s="48" customFormat="1" ht="10.5" customHeight="1" thickBot="1">
      <c r="B36" s="455"/>
      <c r="C36" s="456"/>
      <c r="D36" s="578" t="s">
        <v>1759</v>
      </c>
      <c r="E36" s="579"/>
      <c r="F36" s="579"/>
      <c r="G36" s="580"/>
      <c r="H36" s="444" t="str">
        <f>D36</f>
        <v>（代替値）</v>
      </c>
      <c r="I36" s="445"/>
      <c r="J36" s="445"/>
      <c r="K36" s="445"/>
      <c r="L36" s="445"/>
      <c r="M36" s="445"/>
      <c r="N36" s="445"/>
      <c r="O36" s="445"/>
      <c r="P36" s="445"/>
      <c r="Q36" s="445"/>
      <c r="R36" s="445"/>
      <c r="S36" s="442">
        <f>VLOOKUP(D36,AQ2:AS5,2,FALSE)</f>
        <v>5.3199999999999997E-2</v>
      </c>
      <c r="T36" s="442"/>
      <c r="U36" s="442"/>
      <c r="V36" s="443"/>
      <c r="W36" s="461"/>
      <c r="X36" s="462"/>
      <c r="Y36" s="462"/>
      <c r="Z36" s="463"/>
      <c r="AA36" s="468"/>
      <c r="AB36" s="462"/>
      <c r="AC36" s="469"/>
      <c r="AD36" s="492"/>
      <c r="AE36" s="493"/>
      <c r="AF36" s="493"/>
      <c r="AG36" s="493"/>
      <c r="AH36" s="494"/>
      <c r="AI36" s="495"/>
      <c r="AJ36" s="496"/>
      <c r="AM36" s="56">
        <v>31</v>
      </c>
      <c r="AN36" s="57" t="s">
        <v>574</v>
      </c>
      <c r="AO36" s="58">
        <v>0</v>
      </c>
    </row>
    <row r="37" spans="2:59" ht="13.5" customHeight="1" thickBot="1">
      <c r="B37" s="531" t="s">
        <v>63</v>
      </c>
      <c r="C37" s="532"/>
      <c r="D37" s="545" t="s">
        <v>235</v>
      </c>
      <c r="E37" s="545"/>
      <c r="F37" s="545"/>
      <c r="G37" s="545"/>
      <c r="H37" s="546"/>
      <c r="I37" s="547"/>
      <c r="J37" s="547"/>
      <c r="K37" s="547"/>
      <c r="L37" s="547"/>
      <c r="M37" s="548" t="s">
        <v>228</v>
      </c>
      <c r="N37" s="549"/>
      <c r="O37" s="549"/>
      <c r="P37" s="550">
        <v>33.4</v>
      </c>
      <c r="Q37" s="550"/>
      <c r="R37" s="551"/>
      <c r="S37" s="552" t="s">
        <v>366</v>
      </c>
      <c r="T37" s="553"/>
      <c r="U37" s="553"/>
      <c r="V37" s="554"/>
      <c r="W37" s="457">
        <v>2.58E-2</v>
      </c>
      <c r="X37" s="458"/>
      <c r="Y37" s="458"/>
      <c r="Z37" s="458"/>
      <c r="AA37" s="514" t="s">
        <v>372</v>
      </c>
      <c r="AB37" s="515"/>
      <c r="AC37" s="515"/>
      <c r="AD37" s="489" t="str">
        <f>IF(H37="","",H37*P37*W$15)</f>
        <v/>
      </c>
      <c r="AE37" s="490"/>
      <c r="AF37" s="490"/>
      <c r="AG37" s="490"/>
      <c r="AH37" s="491"/>
      <c r="AI37" s="548" t="s">
        <v>387</v>
      </c>
      <c r="AJ37" s="557"/>
      <c r="AM37" s="56">
        <v>32</v>
      </c>
      <c r="AN37" s="57" t="s">
        <v>575</v>
      </c>
      <c r="AO37" s="58">
        <v>5.0299999999999997E-4</v>
      </c>
    </row>
    <row r="38" spans="2:59" ht="13.5" customHeight="1" thickBot="1">
      <c r="B38" s="533"/>
      <c r="C38" s="534"/>
      <c r="D38" s="538"/>
      <c r="E38" s="538"/>
      <c r="F38" s="538"/>
      <c r="G38" s="538"/>
      <c r="H38" s="506"/>
      <c r="I38" s="507"/>
      <c r="J38" s="507"/>
      <c r="K38" s="507"/>
      <c r="L38" s="507"/>
      <c r="M38" s="495"/>
      <c r="N38" s="508"/>
      <c r="O38" s="508"/>
      <c r="P38" s="510"/>
      <c r="Q38" s="510"/>
      <c r="R38" s="511"/>
      <c r="S38" s="555"/>
      <c r="T38" s="407"/>
      <c r="U38" s="407"/>
      <c r="V38" s="556"/>
      <c r="W38" s="305"/>
      <c r="X38" s="306"/>
      <c r="Y38" s="306"/>
      <c r="Z38" s="306"/>
      <c r="AA38" s="514"/>
      <c r="AB38" s="515"/>
      <c r="AC38" s="515"/>
      <c r="AD38" s="497"/>
      <c r="AE38" s="498"/>
      <c r="AF38" s="498"/>
      <c r="AG38" s="498"/>
      <c r="AH38" s="499"/>
      <c r="AI38" s="495"/>
      <c r="AJ38" s="496"/>
      <c r="AM38" s="56">
        <v>33</v>
      </c>
      <c r="AN38" s="57" t="s">
        <v>576</v>
      </c>
      <c r="AO38" s="58">
        <v>5.3399999999999997E-4</v>
      </c>
    </row>
    <row r="39" spans="2:59" ht="13.5" customHeight="1" thickBot="1">
      <c r="B39" s="533"/>
      <c r="C39" s="534"/>
      <c r="D39" s="538"/>
      <c r="E39" s="538"/>
      <c r="F39" s="538"/>
      <c r="G39" s="538"/>
      <c r="H39" s="506"/>
      <c r="I39" s="507"/>
      <c r="J39" s="507"/>
      <c r="K39" s="507"/>
      <c r="L39" s="507"/>
      <c r="M39" s="495"/>
      <c r="N39" s="508"/>
      <c r="O39" s="508"/>
      <c r="P39" s="510"/>
      <c r="Q39" s="510"/>
      <c r="R39" s="511"/>
      <c r="S39" s="555"/>
      <c r="T39" s="407"/>
      <c r="U39" s="407"/>
      <c r="V39" s="556"/>
      <c r="W39" s="305"/>
      <c r="X39" s="306"/>
      <c r="Y39" s="306"/>
      <c r="Z39" s="306"/>
      <c r="AA39" s="514"/>
      <c r="AB39" s="515"/>
      <c r="AC39" s="515"/>
      <c r="AD39" s="497"/>
      <c r="AE39" s="498"/>
      <c r="AF39" s="498"/>
      <c r="AG39" s="498"/>
      <c r="AH39" s="499"/>
      <c r="AI39" s="495"/>
      <c r="AJ39" s="496"/>
      <c r="AM39" s="56">
        <v>34</v>
      </c>
      <c r="AN39" s="57" t="s">
        <v>577</v>
      </c>
      <c r="AO39" s="58">
        <v>0</v>
      </c>
    </row>
    <row r="40" spans="2:59" ht="13.5" customHeight="1" thickBot="1">
      <c r="B40" s="533"/>
      <c r="C40" s="534"/>
      <c r="D40" s="538" t="s">
        <v>61</v>
      </c>
      <c r="E40" s="538"/>
      <c r="F40" s="538"/>
      <c r="G40" s="538"/>
      <c r="H40" s="506"/>
      <c r="I40" s="507"/>
      <c r="J40" s="507"/>
      <c r="K40" s="507"/>
      <c r="L40" s="507"/>
      <c r="M40" s="495" t="s">
        <v>228</v>
      </c>
      <c r="N40" s="508"/>
      <c r="O40" s="508"/>
      <c r="P40" s="510">
        <v>38</v>
      </c>
      <c r="Q40" s="510"/>
      <c r="R40" s="511"/>
      <c r="S40" s="525" t="s">
        <v>366</v>
      </c>
      <c r="T40" s="526"/>
      <c r="U40" s="526"/>
      <c r="V40" s="527"/>
      <c r="W40" s="305"/>
      <c r="X40" s="306"/>
      <c r="Y40" s="306"/>
      <c r="Z40" s="306"/>
      <c r="AA40" s="514"/>
      <c r="AB40" s="515"/>
      <c r="AC40" s="515"/>
      <c r="AD40" s="497" t="str">
        <f>IF(H40="","",H40*P40*W$15)</f>
        <v/>
      </c>
      <c r="AE40" s="498"/>
      <c r="AF40" s="498"/>
      <c r="AG40" s="498"/>
      <c r="AH40" s="499"/>
      <c r="AI40" s="495" t="s">
        <v>228</v>
      </c>
      <c r="AJ40" s="496"/>
      <c r="AM40" s="56">
        <v>35</v>
      </c>
      <c r="AN40" s="57" t="s">
        <v>578</v>
      </c>
      <c r="AO40" s="58">
        <v>4.1399999999999998E-4</v>
      </c>
    </row>
    <row r="41" spans="2:59" ht="13.5" customHeight="1" thickBot="1">
      <c r="B41" s="533"/>
      <c r="C41" s="534"/>
      <c r="D41" s="538"/>
      <c r="E41" s="538"/>
      <c r="F41" s="538"/>
      <c r="G41" s="538"/>
      <c r="H41" s="506"/>
      <c r="I41" s="507"/>
      <c r="J41" s="507"/>
      <c r="K41" s="507"/>
      <c r="L41" s="507"/>
      <c r="M41" s="495"/>
      <c r="N41" s="508"/>
      <c r="O41" s="508"/>
      <c r="P41" s="510"/>
      <c r="Q41" s="510"/>
      <c r="R41" s="511"/>
      <c r="S41" s="525"/>
      <c r="T41" s="526"/>
      <c r="U41" s="526"/>
      <c r="V41" s="527"/>
      <c r="W41" s="305"/>
      <c r="X41" s="306"/>
      <c r="Y41" s="306"/>
      <c r="Z41" s="306"/>
      <c r="AA41" s="514"/>
      <c r="AB41" s="515"/>
      <c r="AC41" s="515"/>
      <c r="AD41" s="497"/>
      <c r="AE41" s="498"/>
      <c r="AF41" s="498"/>
      <c r="AG41" s="498"/>
      <c r="AH41" s="499"/>
      <c r="AI41" s="495"/>
      <c r="AJ41" s="496"/>
      <c r="AM41" s="56">
        <v>36</v>
      </c>
      <c r="AN41" s="57" t="s">
        <v>579</v>
      </c>
      <c r="AO41" s="58">
        <v>4.4700000000000002E-4</v>
      </c>
    </row>
    <row r="42" spans="2:59" ht="13.5" customHeight="1" thickBot="1">
      <c r="B42" s="533"/>
      <c r="C42" s="534"/>
      <c r="D42" s="538" t="s">
        <v>62</v>
      </c>
      <c r="E42" s="538"/>
      <c r="F42" s="538"/>
      <c r="G42" s="538"/>
      <c r="H42" s="506"/>
      <c r="I42" s="507"/>
      <c r="J42" s="507"/>
      <c r="K42" s="507"/>
      <c r="L42" s="507"/>
      <c r="M42" s="495" t="s">
        <v>344</v>
      </c>
      <c r="N42" s="508"/>
      <c r="O42" s="508"/>
      <c r="P42" s="510">
        <v>38.4</v>
      </c>
      <c r="Q42" s="510"/>
      <c r="R42" s="511"/>
      <c r="S42" s="525" t="s">
        <v>362</v>
      </c>
      <c r="T42" s="526"/>
      <c r="U42" s="526"/>
      <c r="V42" s="527"/>
      <c r="W42" s="305"/>
      <c r="X42" s="306"/>
      <c r="Y42" s="306"/>
      <c r="Z42" s="306"/>
      <c r="AA42" s="514"/>
      <c r="AB42" s="515"/>
      <c r="AC42" s="515"/>
      <c r="AD42" s="497" t="str">
        <f>IF(H42="","",H42*P42*W$15)</f>
        <v/>
      </c>
      <c r="AE42" s="498"/>
      <c r="AF42" s="498"/>
      <c r="AG42" s="498"/>
      <c r="AH42" s="499"/>
      <c r="AI42" s="495" t="s">
        <v>228</v>
      </c>
      <c r="AJ42" s="496"/>
      <c r="AM42" s="56">
        <v>37</v>
      </c>
      <c r="AN42" s="57" t="s">
        <v>580</v>
      </c>
      <c r="AO42" s="58">
        <v>0</v>
      </c>
    </row>
    <row r="43" spans="2:59" ht="13.5" customHeight="1" thickBot="1">
      <c r="B43" s="533"/>
      <c r="C43" s="534"/>
      <c r="D43" s="538"/>
      <c r="E43" s="538"/>
      <c r="F43" s="538"/>
      <c r="G43" s="538"/>
      <c r="H43" s="506"/>
      <c r="I43" s="507"/>
      <c r="J43" s="507"/>
      <c r="K43" s="507"/>
      <c r="L43" s="507"/>
      <c r="M43" s="495"/>
      <c r="N43" s="508"/>
      <c r="O43" s="508"/>
      <c r="P43" s="510"/>
      <c r="Q43" s="510"/>
      <c r="R43" s="511"/>
      <c r="S43" s="525"/>
      <c r="T43" s="526"/>
      <c r="U43" s="526"/>
      <c r="V43" s="527"/>
      <c r="W43" s="305"/>
      <c r="X43" s="306"/>
      <c r="Y43" s="306"/>
      <c r="Z43" s="306"/>
      <c r="AA43" s="514"/>
      <c r="AB43" s="515"/>
      <c r="AC43" s="515"/>
      <c r="AD43" s="497"/>
      <c r="AE43" s="498"/>
      <c r="AF43" s="498"/>
      <c r="AG43" s="498"/>
      <c r="AH43" s="499"/>
      <c r="AI43" s="495"/>
      <c r="AJ43" s="496"/>
      <c r="AM43" s="56">
        <v>38</v>
      </c>
      <c r="AN43" s="57" t="s">
        <v>581</v>
      </c>
      <c r="AO43" s="58">
        <v>2.0000000000000001E-4</v>
      </c>
    </row>
    <row r="44" spans="2:59" ht="13.5" customHeight="1" thickBot="1">
      <c r="B44" s="533"/>
      <c r="C44" s="534"/>
      <c r="D44" s="504" t="s">
        <v>378</v>
      </c>
      <c r="E44" s="504"/>
      <c r="F44" s="504"/>
      <c r="G44" s="504"/>
      <c r="H44" s="506"/>
      <c r="I44" s="507"/>
      <c r="J44" s="507"/>
      <c r="K44" s="507"/>
      <c r="L44" s="507"/>
      <c r="M44" s="495" t="s">
        <v>229</v>
      </c>
      <c r="N44" s="508"/>
      <c r="O44" s="508"/>
      <c r="P44" s="510">
        <v>50.1</v>
      </c>
      <c r="Q44" s="510"/>
      <c r="R44" s="511"/>
      <c r="S44" s="525" t="s">
        <v>367</v>
      </c>
      <c r="T44" s="526"/>
      <c r="U44" s="526"/>
      <c r="V44" s="527"/>
      <c r="W44" s="305"/>
      <c r="X44" s="306"/>
      <c r="Y44" s="306"/>
      <c r="Z44" s="306"/>
      <c r="AA44" s="514"/>
      <c r="AB44" s="515"/>
      <c r="AC44" s="515"/>
      <c r="AD44" s="497" t="str">
        <f>IF(H44="","",H44*P44*W$15)</f>
        <v/>
      </c>
      <c r="AE44" s="498"/>
      <c r="AF44" s="498"/>
      <c r="AG44" s="498"/>
      <c r="AH44" s="499"/>
      <c r="AI44" s="495" t="s">
        <v>228</v>
      </c>
      <c r="AJ44" s="496"/>
      <c r="AM44" s="56">
        <v>39</v>
      </c>
      <c r="AN44" s="57" t="s">
        <v>582</v>
      </c>
      <c r="AO44" s="58">
        <v>0</v>
      </c>
    </row>
    <row r="45" spans="2:59" ht="13.5" customHeight="1" thickBot="1">
      <c r="B45" s="533"/>
      <c r="C45" s="534"/>
      <c r="D45" s="505"/>
      <c r="E45" s="505"/>
      <c r="F45" s="505"/>
      <c r="G45" s="505"/>
      <c r="H45" s="201"/>
      <c r="I45" s="202"/>
      <c r="J45" s="202"/>
      <c r="K45" s="202"/>
      <c r="L45" s="202"/>
      <c r="M45" s="509"/>
      <c r="N45" s="303"/>
      <c r="O45" s="303"/>
      <c r="P45" s="512"/>
      <c r="Q45" s="512"/>
      <c r="R45" s="513"/>
      <c r="S45" s="528"/>
      <c r="T45" s="529"/>
      <c r="U45" s="529"/>
      <c r="V45" s="530"/>
      <c r="W45" s="461"/>
      <c r="X45" s="462"/>
      <c r="Y45" s="462"/>
      <c r="Z45" s="462"/>
      <c r="AA45" s="514"/>
      <c r="AB45" s="515"/>
      <c r="AC45" s="515"/>
      <c r="AD45" s="497"/>
      <c r="AE45" s="498"/>
      <c r="AF45" s="498"/>
      <c r="AG45" s="498"/>
      <c r="AH45" s="499"/>
      <c r="AI45" s="509"/>
      <c r="AJ45" s="516"/>
      <c r="AM45" s="56">
        <v>40</v>
      </c>
      <c r="AN45" s="57" t="s">
        <v>583</v>
      </c>
      <c r="AO45" s="58">
        <v>0</v>
      </c>
    </row>
    <row r="46" spans="2:59" ht="13.5" customHeight="1">
      <c r="B46" s="521" t="s">
        <v>66</v>
      </c>
      <c r="C46" s="522"/>
      <c r="D46" s="522"/>
      <c r="E46" s="522"/>
      <c r="F46" s="522"/>
      <c r="G46" s="522"/>
      <c r="H46" s="522"/>
      <c r="I46" s="522"/>
      <c r="J46" s="522"/>
      <c r="K46" s="522"/>
      <c r="L46" s="522"/>
      <c r="M46" s="522"/>
      <c r="N46" s="522"/>
      <c r="O46" s="522"/>
      <c r="P46" s="522"/>
      <c r="Q46" s="522"/>
      <c r="R46" s="522"/>
      <c r="S46" s="522"/>
      <c r="T46" s="522"/>
      <c r="U46" s="522"/>
      <c r="V46" s="522"/>
      <c r="W46" s="522"/>
      <c r="X46" s="522"/>
      <c r="Y46" s="522"/>
      <c r="Z46" s="522"/>
      <c r="AA46" s="522"/>
      <c r="AB46" s="522"/>
      <c r="AC46" s="522"/>
      <c r="AD46" s="517" t="str">
        <f>IF(SUM(AD15:AH45)=0,"",SUM(AD15:AH45))</f>
        <v/>
      </c>
      <c r="AE46" s="518"/>
      <c r="AF46" s="518"/>
      <c r="AG46" s="518"/>
      <c r="AH46" s="518"/>
      <c r="AI46" s="500" t="s">
        <v>228</v>
      </c>
      <c r="AJ46" s="501"/>
      <c r="AM46" s="56">
        <v>41</v>
      </c>
      <c r="AN46" s="57" t="s">
        <v>584</v>
      </c>
      <c r="AO46" s="58">
        <v>2.4800000000000001E-4</v>
      </c>
    </row>
    <row r="47" spans="2:59" ht="9.75" customHeight="1" thickBot="1">
      <c r="B47" s="523"/>
      <c r="C47" s="524"/>
      <c r="D47" s="524"/>
      <c r="E47" s="524"/>
      <c r="F47" s="524"/>
      <c r="G47" s="524"/>
      <c r="H47" s="524"/>
      <c r="I47" s="524"/>
      <c r="J47" s="524"/>
      <c r="K47" s="524"/>
      <c r="L47" s="524"/>
      <c r="M47" s="524"/>
      <c r="N47" s="524"/>
      <c r="O47" s="524"/>
      <c r="P47" s="524"/>
      <c r="Q47" s="524"/>
      <c r="R47" s="524"/>
      <c r="S47" s="524"/>
      <c r="T47" s="524"/>
      <c r="U47" s="524"/>
      <c r="V47" s="524"/>
      <c r="W47" s="524"/>
      <c r="X47" s="524"/>
      <c r="Y47" s="524"/>
      <c r="Z47" s="524"/>
      <c r="AA47" s="524"/>
      <c r="AB47" s="524"/>
      <c r="AC47" s="524"/>
      <c r="AD47" s="519"/>
      <c r="AE47" s="520"/>
      <c r="AF47" s="520"/>
      <c r="AG47" s="520"/>
      <c r="AH47" s="520"/>
      <c r="AI47" s="502"/>
      <c r="AJ47" s="503"/>
      <c r="AM47" s="56">
        <v>42</v>
      </c>
      <c r="AN47" s="57" t="s">
        <v>585</v>
      </c>
      <c r="AO47" s="58">
        <v>0</v>
      </c>
    </row>
    <row r="48" spans="2:59" ht="13.5" customHeight="1">
      <c r="B48" s="11"/>
      <c r="C48" s="11"/>
      <c r="D48" s="11"/>
      <c r="E48" s="11"/>
      <c r="F48" s="11"/>
      <c r="G48" s="11"/>
      <c r="H48" s="11"/>
      <c r="I48" s="11"/>
      <c r="J48" s="11"/>
      <c r="K48" s="11"/>
      <c r="L48" s="11"/>
      <c r="M48" s="11"/>
      <c r="N48" s="11"/>
      <c r="O48" s="11"/>
      <c r="P48" s="11"/>
      <c r="Q48" s="11"/>
      <c r="R48" s="14"/>
      <c r="S48" s="14"/>
      <c r="T48" s="14"/>
      <c r="U48" s="14"/>
      <c r="V48" s="14"/>
      <c r="W48" s="14"/>
      <c r="X48" s="11"/>
      <c r="Y48" s="11"/>
      <c r="Z48" s="11"/>
      <c r="AA48" s="14"/>
      <c r="AB48" s="14"/>
      <c r="AC48" s="14"/>
      <c r="AD48" s="14"/>
      <c r="AE48" s="14"/>
      <c r="AF48" s="14"/>
      <c r="AG48" s="14"/>
      <c r="AH48" s="8"/>
      <c r="AI48" s="8"/>
      <c r="AJ48" s="8"/>
      <c r="AK48" s="11"/>
      <c r="AL48" s="11"/>
      <c r="AM48" s="56">
        <v>43</v>
      </c>
      <c r="AN48" s="57" t="s">
        <v>586</v>
      </c>
      <c r="AO48" s="58">
        <v>0</v>
      </c>
      <c r="AP48" s="11"/>
      <c r="AQ48" s="11"/>
      <c r="AR48" s="11"/>
      <c r="AS48" s="11"/>
      <c r="AT48" s="11"/>
      <c r="AU48" s="11"/>
      <c r="AV48" s="11"/>
      <c r="AW48" s="11"/>
      <c r="AX48" s="11"/>
      <c r="AY48" s="11"/>
      <c r="AZ48" s="11"/>
      <c r="BA48" s="11"/>
      <c r="BB48" s="11"/>
      <c r="BC48" s="11"/>
      <c r="BD48" s="11"/>
      <c r="BE48" s="11"/>
      <c r="BF48" s="11"/>
      <c r="BG48" s="11"/>
    </row>
    <row r="49" spans="2:59" ht="13.5" customHeight="1">
      <c r="B49" s="11" t="s">
        <v>220</v>
      </c>
      <c r="C49" s="11">
        <v>1</v>
      </c>
      <c r="D49" s="313" t="s">
        <v>271</v>
      </c>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11"/>
      <c r="AL49" s="11"/>
      <c r="AM49" s="56">
        <v>44</v>
      </c>
      <c r="AN49" s="57" t="s">
        <v>587</v>
      </c>
      <c r="AO49" s="58">
        <v>0</v>
      </c>
      <c r="AP49" s="11"/>
      <c r="AQ49" s="11"/>
      <c r="AR49" s="11"/>
      <c r="AS49" s="11"/>
      <c r="AT49" s="11"/>
      <c r="AU49" s="11"/>
      <c r="AV49" s="11"/>
      <c r="AW49" s="11"/>
      <c r="AX49" s="11"/>
      <c r="AY49" s="11"/>
      <c r="AZ49" s="11"/>
      <c r="BA49" s="11"/>
      <c r="BB49" s="11"/>
      <c r="BC49" s="11"/>
      <c r="BD49" s="11"/>
      <c r="BE49" s="11"/>
      <c r="BF49" s="11"/>
      <c r="BG49" s="11"/>
    </row>
    <row r="50" spans="2:59" ht="13.5" customHeight="1">
      <c r="B50" s="11"/>
      <c r="C50" s="11">
        <v>2</v>
      </c>
      <c r="D50" s="313" t="s">
        <v>221</v>
      </c>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11"/>
      <c r="AL50" s="11"/>
      <c r="AM50" s="56">
        <v>45</v>
      </c>
      <c r="AN50" s="57" t="s">
        <v>588</v>
      </c>
      <c r="AO50" s="58">
        <v>2.4800000000000001E-4</v>
      </c>
      <c r="AP50" s="11"/>
      <c r="AQ50" s="11"/>
      <c r="AR50" s="11"/>
      <c r="AS50" s="11"/>
      <c r="AT50" s="11"/>
      <c r="AU50" s="11"/>
      <c r="AV50" s="11"/>
      <c r="AW50" s="11"/>
      <c r="AX50" s="11"/>
      <c r="AY50" s="11"/>
      <c r="AZ50" s="11"/>
      <c r="BA50" s="11"/>
      <c r="BB50" s="11"/>
      <c r="BC50" s="11"/>
      <c r="BD50" s="11"/>
      <c r="BE50" s="11"/>
      <c r="BF50" s="11"/>
      <c r="BG50" s="11"/>
    </row>
    <row r="51" spans="2:59" ht="13.5" customHeight="1">
      <c r="B51" s="11"/>
      <c r="C51" s="1">
        <v>3</v>
      </c>
      <c r="D51" s="587" t="s">
        <v>392</v>
      </c>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11"/>
      <c r="AL51" s="11"/>
      <c r="AM51" s="56">
        <v>46</v>
      </c>
      <c r="AN51" s="57" t="s">
        <v>589</v>
      </c>
      <c r="AO51" s="58">
        <v>1.6100000000000001E-4</v>
      </c>
      <c r="AP51" s="11"/>
      <c r="AQ51" s="11"/>
      <c r="AR51" s="11"/>
      <c r="AS51" s="11"/>
      <c r="AT51" s="11"/>
      <c r="AU51" s="11"/>
      <c r="AV51" s="11"/>
      <c r="AW51" s="11"/>
      <c r="AX51" s="11"/>
      <c r="AY51" s="11"/>
      <c r="AZ51" s="11"/>
      <c r="BA51" s="11"/>
      <c r="BB51" s="11"/>
      <c r="BC51" s="11"/>
      <c r="BD51" s="11"/>
      <c r="BE51" s="11"/>
      <c r="BF51" s="11"/>
      <c r="BG51" s="11"/>
    </row>
    <row r="52" spans="2:59" ht="13.5" customHeight="1">
      <c r="B52" s="11"/>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11"/>
      <c r="AL52" s="11"/>
      <c r="AM52" s="56">
        <v>47</v>
      </c>
      <c r="AN52" s="57" t="s">
        <v>590</v>
      </c>
      <c r="AO52" s="58">
        <v>3.8900000000000002E-4</v>
      </c>
      <c r="AP52" s="11"/>
      <c r="AQ52" s="11"/>
      <c r="AR52" s="11"/>
      <c r="AS52" s="11"/>
      <c r="AT52" s="11"/>
      <c r="AU52" s="11"/>
      <c r="AV52" s="11"/>
      <c r="AW52" s="11"/>
      <c r="AX52" s="11"/>
      <c r="AY52" s="11"/>
      <c r="AZ52" s="11"/>
      <c r="BA52" s="11"/>
      <c r="BB52" s="11"/>
      <c r="BC52" s="11"/>
      <c r="BD52" s="11"/>
      <c r="BE52" s="11"/>
      <c r="BF52" s="11"/>
      <c r="BG52" s="11"/>
    </row>
    <row r="53" spans="2:59" ht="13.5" customHeight="1">
      <c r="B53" s="11"/>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11"/>
      <c r="AL53" s="11"/>
      <c r="AM53" s="56">
        <v>48</v>
      </c>
      <c r="AN53" s="57" t="s">
        <v>591</v>
      </c>
      <c r="AO53" s="58">
        <v>3.9500000000000001E-4</v>
      </c>
      <c r="AP53" s="11"/>
      <c r="AQ53" s="11"/>
      <c r="AR53" s="11"/>
      <c r="AS53" s="11"/>
      <c r="AT53" s="11"/>
      <c r="AU53" s="11"/>
      <c r="AV53" s="11"/>
      <c r="AW53" s="11"/>
      <c r="AX53" s="11"/>
      <c r="AY53" s="11"/>
      <c r="AZ53" s="11"/>
      <c r="BA53" s="11"/>
      <c r="BB53" s="11"/>
      <c r="BC53" s="11"/>
      <c r="BD53" s="11"/>
      <c r="BE53" s="11"/>
      <c r="BF53" s="11"/>
      <c r="BG53" s="11"/>
    </row>
    <row r="54" spans="2:59" ht="13.5" customHeight="1">
      <c r="B54" s="11"/>
      <c r="H54" s="586" t="s">
        <v>393</v>
      </c>
      <c r="I54" s="586"/>
      <c r="J54" s="586"/>
      <c r="K54" s="586"/>
      <c r="L54" s="586"/>
      <c r="M54" s="586"/>
      <c r="N54" s="586"/>
      <c r="O54" s="586"/>
      <c r="P54" s="586"/>
      <c r="Q54" s="586" t="s">
        <v>397</v>
      </c>
      <c r="R54" s="586"/>
      <c r="S54" s="586"/>
      <c r="T54" s="586"/>
      <c r="U54" s="586"/>
      <c r="V54" s="586"/>
      <c r="W54" s="586"/>
      <c r="X54" s="586"/>
      <c r="Y54" s="586"/>
      <c r="Z54" s="586"/>
      <c r="AA54" s="586"/>
      <c r="AB54" s="586"/>
      <c r="AC54" s="586"/>
      <c r="AD54" s="586"/>
      <c r="AM54" s="56">
        <v>49</v>
      </c>
      <c r="AN54" s="57" t="s">
        <v>592</v>
      </c>
      <c r="AO54" s="58">
        <v>5.0000000000000001E-4</v>
      </c>
      <c r="BE54" s="11"/>
      <c r="BF54" s="11"/>
      <c r="BG54" s="11"/>
    </row>
    <row r="55" spans="2:59" ht="13.5" customHeight="1">
      <c r="B55" s="11"/>
      <c r="H55" s="586" t="s">
        <v>394</v>
      </c>
      <c r="I55" s="586"/>
      <c r="J55" s="586"/>
      <c r="K55" s="586"/>
      <c r="L55" s="586"/>
      <c r="M55" s="586"/>
      <c r="N55" s="586"/>
      <c r="O55" s="586"/>
      <c r="P55" s="586"/>
      <c r="Q55" s="586" t="s">
        <v>398</v>
      </c>
      <c r="R55" s="586"/>
      <c r="S55" s="586"/>
      <c r="T55" s="586"/>
      <c r="U55" s="586"/>
      <c r="V55" s="586"/>
      <c r="W55" s="586"/>
      <c r="X55" s="586"/>
      <c r="Y55" s="586"/>
      <c r="Z55" s="586"/>
      <c r="AA55" s="586"/>
      <c r="AB55" s="586"/>
      <c r="AC55" s="586"/>
      <c r="AD55" s="586"/>
      <c r="AM55" s="56">
        <v>50</v>
      </c>
      <c r="AN55" s="57" t="s">
        <v>593</v>
      </c>
      <c r="AO55" s="58">
        <v>0</v>
      </c>
      <c r="BE55" s="11"/>
      <c r="BF55" s="11"/>
      <c r="BG55" s="11"/>
    </row>
    <row r="56" spans="2:59" ht="13.5" customHeight="1">
      <c r="B56" s="11"/>
      <c r="H56" s="586" t="s">
        <v>395</v>
      </c>
      <c r="I56" s="586"/>
      <c r="J56" s="586"/>
      <c r="K56" s="586"/>
      <c r="L56" s="586"/>
      <c r="M56" s="586"/>
      <c r="N56" s="586"/>
      <c r="O56" s="586"/>
      <c r="P56" s="586"/>
      <c r="Q56" s="586" t="s">
        <v>399</v>
      </c>
      <c r="R56" s="586"/>
      <c r="S56" s="586"/>
      <c r="T56" s="586"/>
      <c r="U56" s="586"/>
      <c r="V56" s="586"/>
      <c r="W56" s="586"/>
      <c r="X56" s="586"/>
      <c r="Y56" s="586"/>
      <c r="Z56" s="586"/>
      <c r="AA56" s="586"/>
      <c r="AB56" s="586"/>
      <c r="AC56" s="586"/>
      <c r="AD56" s="586"/>
      <c r="AM56" s="56">
        <v>51</v>
      </c>
      <c r="AN56" s="57" t="s">
        <v>594</v>
      </c>
      <c r="AO56" s="58">
        <v>4.2299999999999998E-4</v>
      </c>
      <c r="BE56" s="11"/>
      <c r="BF56" s="11"/>
      <c r="BG56" s="11"/>
    </row>
    <row r="57" spans="2:59" ht="13.5" customHeight="1">
      <c r="B57" s="11"/>
      <c r="H57" s="586" t="s">
        <v>396</v>
      </c>
      <c r="I57" s="586"/>
      <c r="J57" s="586"/>
      <c r="K57" s="586"/>
      <c r="L57" s="586"/>
      <c r="M57" s="586"/>
      <c r="N57" s="586"/>
      <c r="O57" s="586"/>
      <c r="P57" s="586"/>
      <c r="Q57" s="586" t="s">
        <v>400</v>
      </c>
      <c r="R57" s="586"/>
      <c r="S57" s="586"/>
      <c r="T57" s="586"/>
      <c r="U57" s="586"/>
      <c r="V57" s="586"/>
      <c r="W57" s="586"/>
      <c r="X57" s="586"/>
      <c r="Y57" s="586"/>
      <c r="Z57" s="586"/>
      <c r="AA57" s="586"/>
      <c r="AB57" s="586"/>
      <c r="AC57" s="586"/>
      <c r="AD57" s="586"/>
      <c r="AM57" s="56">
        <v>52</v>
      </c>
      <c r="AN57" s="57" t="s">
        <v>595</v>
      </c>
      <c r="AO57" s="58">
        <v>4.0299999999999998E-4</v>
      </c>
      <c r="BE57" s="11"/>
      <c r="BF57" s="11"/>
      <c r="BG57" s="11"/>
    </row>
    <row r="58" spans="2:59" ht="13.5" customHeight="1">
      <c r="B58" s="11"/>
      <c r="D58" s="602" t="s">
        <v>402</v>
      </c>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2"/>
      <c r="AD58" s="602"/>
      <c r="AE58" s="602"/>
      <c r="AF58" s="602"/>
      <c r="AG58" s="602"/>
      <c r="AH58" s="602"/>
      <c r="AI58" s="602"/>
      <c r="AJ58" s="602"/>
      <c r="AM58" s="56">
        <v>53</v>
      </c>
      <c r="AN58" s="57" t="s">
        <v>596</v>
      </c>
      <c r="AO58" s="58">
        <v>0</v>
      </c>
      <c r="BE58" s="11"/>
      <c r="BF58" s="11"/>
      <c r="BG58" s="11"/>
    </row>
    <row r="59" spans="2:59" ht="13.5" customHeight="1">
      <c r="B59" s="11"/>
      <c r="C59" s="11">
        <v>4</v>
      </c>
      <c r="D59" s="406" t="s">
        <v>359</v>
      </c>
      <c r="E59" s="406"/>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406"/>
      <c r="AJ59" s="406"/>
      <c r="AK59" s="11"/>
      <c r="AL59" s="11"/>
      <c r="AM59" s="56">
        <v>54</v>
      </c>
      <c r="AN59" s="57" t="s">
        <v>597</v>
      </c>
      <c r="AO59" s="58">
        <v>4.6500000000000003E-4</v>
      </c>
      <c r="AP59" s="11"/>
      <c r="AQ59" s="11"/>
      <c r="AR59" s="11"/>
      <c r="AS59" s="11"/>
      <c r="AT59" s="11"/>
      <c r="AU59" s="11"/>
      <c r="AV59" s="11"/>
      <c r="AW59" s="11"/>
      <c r="AX59" s="11"/>
      <c r="AY59" s="11"/>
      <c r="AZ59" s="11"/>
      <c r="BA59" s="11"/>
      <c r="BB59" s="11"/>
      <c r="BC59" s="11"/>
      <c r="BD59" s="11"/>
      <c r="BE59" s="11"/>
      <c r="BF59" s="11"/>
      <c r="BG59" s="11"/>
    </row>
    <row r="60" spans="2:59" ht="13.5" customHeight="1">
      <c r="B60" s="11"/>
      <c r="C60" s="11"/>
      <c r="D60" s="406"/>
      <c r="E60" s="406"/>
      <c r="F60" s="406"/>
      <c r="G60" s="406"/>
      <c r="H60" s="406"/>
      <c r="I60" s="406"/>
      <c r="J60" s="406"/>
      <c r="K60" s="406"/>
      <c r="L60" s="406"/>
      <c r="M60" s="406"/>
      <c r="N60" s="406"/>
      <c r="O60" s="406"/>
      <c r="P60" s="406"/>
      <c r="Q60" s="406"/>
      <c r="R60" s="406"/>
      <c r="S60" s="406"/>
      <c r="T60" s="406"/>
      <c r="U60" s="406"/>
      <c r="V60" s="406"/>
      <c r="W60" s="406"/>
      <c r="X60" s="406"/>
      <c r="Y60" s="406"/>
      <c r="Z60" s="406"/>
      <c r="AA60" s="406"/>
      <c r="AB60" s="406"/>
      <c r="AC60" s="406"/>
      <c r="AD60" s="406"/>
      <c r="AE60" s="406"/>
      <c r="AF60" s="406"/>
      <c r="AG60" s="406"/>
      <c r="AH60" s="406"/>
      <c r="AI60" s="406"/>
      <c r="AJ60" s="406"/>
      <c r="AK60" s="11"/>
      <c r="AL60" s="11"/>
      <c r="AM60" s="56">
        <v>55</v>
      </c>
      <c r="AN60" s="57" t="s">
        <v>598</v>
      </c>
      <c r="AO60" s="58">
        <v>4.84E-4</v>
      </c>
      <c r="AP60" s="11"/>
      <c r="AQ60" s="11"/>
      <c r="AR60" s="11"/>
      <c r="AS60" s="11"/>
      <c r="AT60" s="11"/>
      <c r="AU60" s="11"/>
      <c r="AV60" s="11"/>
      <c r="AW60" s="11"/>
      <c r="AX60" s="11"/>
      <c r="AY60" s="11"/>
      <c r="AZ60" s="11"/>
      <c r="BA60" s="11"/>
      <c r="BB60" s="11"/>
      <c r="BC60" s="11"/>
      <c r="BD60" s="11"/>
      <c r="BE60" s="11"/>
      <c r="BF60" s="11"/>
      <c r="BG60" s="11"/>
    </row>
    <row r="61" spans="2:59" ht="9" customHeight="1">
      <c r="B61" s="11"/>
      <c r="AI61" s="8"/>
      <c r="AJ61" s="8"/>
      <c r="AK61" s="11"/>
      <c r="AL61" s="11"/>
      <c r="AM61" s="56">
        <v>56</v>
      </c>
      <c r="AN61" s="57" t="s">
        <v>599</v>
      </c>
      <c r="AO61" s="58">
        <v>0</v>
      </c>
      <c r="AP61" s="11"/>
      <c r="AQ61" s="11"/>
      <c r="AR61" s="11"/>
      <c r="AS61" s="11"/>
      <c r="AT61" s="11"/>
      <c r="AU61" s="11"/>
      <c r="AV61" s="11"/>
      <c r="AW61" s="11"/>
      <c r="AX61" s="11"/>
      <c r="AY61" s="11"/>
      <c r="AZ61" s="11"/>
      <c r="BA61" s="11"/>
      <c r="BB61" s="11"/>
      <c r="BC61" s="11"/>
      <c r="BD61" s="11"/>
      <c r="BE61" s="11"/>
      <c r="BF61" s="11"/>
      <c r="BG61" s="11"/>
    </row>
    <row r="62" spans="2:59" ht="13.5" customHeight="1" thickBot="1">
      <c r="B62" s="11" t="s">
        <v>312</v>
      </c>
      <c r="C62" s="11"/>
      <c r="D62" s="11"/>
      <c r="E62" s="11"/>
      <c r="F62" s="11"/>
      <c r="G62" s="11"/>
      <c r="H62" s="11"/>
      <c r="I62" s="11"/>
      <c r="J62" s="11"/>
      <c r="K62" s="601" t="s">
        <v>280</v>
      </c>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11"/>
      <c r="AL62" s="11"/>
      <c r="AM62" s="56">
        <v>57</v>
      </c>
      <c r="AN62" s="57" t="s">
        <v>600</v>
      </c>
      <c r="AO62" s="58">
        <v>4.9799999999999996E-4</v>
      </c>
      <c r="AP62" s="11"/>
      <c r="AQ62" s="11"/>
      <c r="AR62" s="11"/>
      <c r="AS62" s="11"/>
      <c r="AT62" s="11"/>
      <c r="AU62" s="11"/>
      <c r="AV62" s="11"/>
      <c r="AW62" s="11"/>
      <c r="AX62" s="11"/>
      <c r="AY62" s="11"/>
      <c r="AZ62" s="11"/>
      <c r="BA62" s="11"/>
      <c r="BB62" s="11"/>
      <c r="BC62" s="11"/>
      <c r="BD62" s="11"/>
      <c r="BE62" s="11"/>
      <c r="BF62" s="11"/>
      <c r="BG62" s="11"/>
    </row>
    <row r="63" spans="2:59" ht="16.5" customHeight="1">
      <c r="B63" s="622" t="s">
        <v>265</v>
      </c>
      <c r="C63" s="458"/>
      <c r="D63" s="458"/>
      <c r="E63" s="465"/>
      <c r="F63" s="624" t="str">
        <f>IF(計画提出書!AB31="","",計画提出書!AB31)</f>
        <v/>
      </c>
      <c r="G63" s="625"/>
      <c r="H63" s="625"/>
      <c r="I63" s="458" t="s">
        <v>264</v>
      </c>
      <c r="J63" s="588"/>
      <c r="K63" s="457" t="s">
        <v>401</v>
      </c>
      <c r="L63" s="458"/>
      <c r="M63" s="458"/>
      <c r="N63" s="458"/>
      <c r="O63" s="458"/>
      <c r="P63" s="458"/>
      <c r="Q63" s="458"/>
      <c r="R63" s="458"/>
      <c r="S63" s="593"/>
      <c r="T63" s="590"/>
      <c r="U63" s="591"/>
      <c r="V63" s="592"/>
      <c r="W63" s="35" t="s">
        <v>264</v>
      </c>
      <c r="X63" s="35"/>
      <c r="Y63" s="35"/>
      <c r="Z63" s="35"/>
      <c r="AA63" s="35"/>
      <c r="AB63" s="35"/>
      <c r="AC63" s="35"/>
      <c r="AD63" s="35"/>
      <c r="AE63" s="35"/>
      <c r="AF63" s="35"/>
      <c r="AG63" s="35"/>
      <c r="AH63" s="35"/>
      <c r="AI63" s="35"/>
      <c r="AJ63" s="36"/>
      <c r="AK63" s="11"/>
      <c r="AL63" s="11"/>
      <c r="AM63" s="56">
        <v>58</v>
      </c>
      <c r="AN63" s="57" t="s">
        <v>601</v>
      </c>
      <c r="AO63" s="58">
        <v>5.0600000000000005E-4</v>
      </c>
      <c r="BB63" s="11"/>
      <c r="BC63" s="11"/>
      <c r="BD63" s="11"/>
      <c r="BE63" s="11"/>
      <c r="BF63" s="11"/>
      <c r="BG63" s="11"/>
    </row>
    <row r="64" spans="2:59" ht="16.5" customHeight="1" thickBot="1">
      <c r="B64" s="623"/>
      <c r="C64" s="462"/>
      <c r="D64" s="462"/>
      <c r="E64" s="469"/>
      <c r="F64" s="626"/>
      <c r="G64" s="627"/>
      <c r="H64" s="627"/>
      <c r="I64" s="462"/>
      <c r="J64" s="589"/>
      <c r="K64" s="446" t="s">
        <v>1763</v>
      </c>
      <c r="L64" s="447"/>
      <c r="M64" s="447"/>
      <c r="N64" s="447"/>
      <c r="O64" s="447"/>
      <c r="P64" s="64"/>
      <c r="Q64" s="64" t="s">
        <v>1764</v>
      </c>
      <c r="R64" s="612"/>
      <c r="S64" s="613"/>
      <c r="T64" s="66" t="s">
        <v>509</v>
      </c>
      <c r="U64" s="63"/>
      <c r="V64" s="65" t="s">
        <v>511</v>
      </c>
      <c r="W64" s="614"/>
      <c r="X64" s="613"/>
      <c r="Y64" s="66" t="s">
        <v>509</v>
      </c>
      <c r="Z64" s="63"/>
      <c r="AA64" s="65" t="s">
        <v>510</v>
      </c>
      <c r="AB64" s="614"/>
      <c r="AC64" s="613"/>
      <c r="AD64" s="66" t="s">
        <v>509</v>
      </c>
      <c r="AE64" s="66"/>
      <c r="AF64" s="67" t="s">
        <v>508</v>
      </c>
      <c r="AG64" s="614"/>
      <c r="AH64" s="613"/>
      <c r="AI64" s="53" t="s">
        <v>512</v>
      </c>
      <c r="AJ64" s="68" t="s">
        <v>513</v>
      </c>
      <c r="AK64" s="11"/>
      <c r="AL64" s="11"/>
      <c r="AM64" s="56">
        <v>59</v>
      </c>
      <c r="AN64" s="57" t="s">
        <v>602</v>
      </c>
      <c r="AO64" s="58">
        <v>0</v>
      </c>
      <c r="AP64" s="11"/>
      <c r="AQ64" s="11"/>
      <c r="AR64" s="11"/>
      <c r="AS64" s="11"/>
      <c r="AT64" s="11"/>
      <c r="AU64" s="11"/>
      <c r="AV64" s="11"/>
      <c r="AW64" s="11"/>
      <c r="AX64" s="11"/>
      <c r="AY64" s="11"/>
      <c r="AZ64" s="11"/>
      <c r="BA64" s="11"/>
      <c r="BB64" s="11"/>
      <c r="BC64" s="11"/>
      <c r="BD64" s="11"/>
      <c r="BE64" s="11"/>
      <c r="BF64" s="11"/>
      <c r="BG64" s="11"/>
    </row>
    <row r="65" spans="2:41" ht="9" customHeight="1">
      <c r="B65" s="615" t="s">
        <v>1765</v>
      </c>
      <c r="C65" s="615"/>
      <c r="D65" s="615"/>
      <c r="E65" s="615"/>
      <c r="F65" s="615"/>
      <c r="G65" s="615"/>
      <c r="H65" s="615"/>
      <c r="I65" s="615"/>
      <c r="J65" s="615"/>
      <c r="K65" s="615"/>
      <c r="L65" s="615"/>
      <c r="M65" s="615"/>
      <c r="N65" s="615"/>
      <c r="O65" s="615"/>
      <c r="P65" s="615"/>
      <c r="Q65" s="615"/>
      <c r="R65" s="615"/>
      <c r="S65" s="615"/>
      <c r="T65" s="615"/>
      <c r="U65" s="615"/>
      <c r="V65" s="615"/>
      <c r="W65" s="615"/>
      <c r="X65" s="615"/>
      <c r="Y65" s="615"/>
      <c r="Z65" s="615"/>
      <c r="AA65" s="615"/>
      <c r="AB65" s="615"/>
      <c r="AC65" s="615"/>
      <c r="AD65" s="615"/>
      <c r="AE65" s="615"/>
      <c r="AF65" s="615"/>
      <c r="AG65" s="615"/>
      <c r="AH65" s="615"/>
      <c r="AI65" s="615"/>
      <c r="AJ65" s="615"/>
      <c r="AM65" s="56">
        <v>60</v>
      </c>
      <c r="AN65" s="57" t="s">
        <v>603</v>
      </c>
      <c r="AO65" s="58">
        <v>2.1699999999999999E-4</v>
      </c>
    </row>
    <row r="66" spans="2:41" ht="9" customHeight="1">
      <c r="B66" s="616"/>
      <c r="C66" s="616"/>
      <c r="D66" s="616"/>
      <c r="E66" s="616"/>
      <c r="F66" s="616"/>
      <c r="G66" s="616"/>
      <c r="H66" s="616"/>
      <c r="I66" s="616"/>
      <c r="J66" s="616"/>
      <c r="K66" s="616"/>
      <c r="L66" s="616"/>
      <c r="M66" s="616"/>
      <c r="N66" s="616"/>
      <c r="O66" s="616"/>
      <c r="P66" s="616"/>
      <c r="Q66" s="616"/>
      <c r="R66" s="616"/>
      <c r="S66" s="616"/>
      <c r="T66" s="616"/>
      <c r="U66" s="616"/>
      <c r="V66" s="616"/>
      <c r="W66" s="616"/>
      <c r="X66" s="616"/>
      <c r="Y66" s="616"/>
      <c r="Z66" s="616"/>
      <c r="AA66" s="616"/>
      <c r="AB66" s="616"/>
      <c r="AC66" s="616"/>
      <c r="AD66" s="616"/>
      <c r="AE66" s="616"/>
      <c r="AF66" s="616"/>
      <c r="AG66" s="616"/>
      <c r="AH66" s="616"/>
      <c r="AI66" s="616"/>
      <c r="AJ66" s="616"/>
      <c r="AM66" s="56">
        <v>61</v>
      </c>
      <c r="AN66" s="57" t="s">
        <v>604</v>
      </c>
      <c r="AO66" s="58">
        <v>2.8200000000000002E-4</v>
      </c>
    </row>
    <row r="67" spans="2:41" ht="9" customHeight="1">
      <c r="B67" s="616"/>
      <c r="C67" s="616"/>
      <c r="D67" s="616"/>
      <c r="E67" s="616"/>
      <c r="F67" s="616"/>
      <c r="G67" s="616"/>
      <c r="H67" s="616"/>
      <c r="I67" s="616"/>
      <c r="J67" s="616"/>
      <c r="K67" s="616"/>
      <c r="L67" s="616"/>
      <c r="M67" s="616"/>
      <c r="N67" s="616"/>
      <c r="O67" s="616"/>
      <c r="P67" s="616"/>
      <c r="Q67" s="616"/>
      <c r="R67" s="616"/>
      <c r="S67" s="616"/>
      <c r="T67" s="616"/>
      <c r="U67" s="616"/>
      <c r="V67" s="616"/>
      <c r="W67" s="616"/>
      <c r="X67" s="616"/>
      <c r="Y67" s="616"/>
      <c r="Z67" s="616"/>
      <c r="AA67" s="616"/>
      <c r="AB67" s="616"/>
      <c r="AC67" s="616"/>
      <c r="AD67" s="616"/>
      <c r="AE67" s="616"/>
      <c r="AF67" s="616"/>
      <c r="AG67" s="616"/>
      <c r="AH67" s="616"/>
      <c r="AI67" s="616"/>
      <c r="AJ67" s="616"/>
      <c r="AM67" s="56">
        <v>62</v>
      </c>
      <c r="AN67" s="57" t="s">
        <v>605</v>
      </c>
      <c r="AO67" s="58">
        <v>3.0400000000000002E-4</v>
      </c>
    </row>
    <row r="68" spans="2:41">
      <c r="AM68" s="56">
        <v>63</v>
      </c>
      <c r="AN68" s="57" t="s">
        <v>606</v>
      </c>
      <c r="AO68" s="58">
        <v>5.62E-4</v>
      </c>
    </row>
    <row r="69" spans="2:41">
      <c r="AM69" s="56">
        <v>64</v>
      </c>
      <c r="AN69" s="57" t="s">
        <v>607</v>
      </c>
      <c r="AO69" s="58">
        <v>4.8200000000000001E-4</v>
      </c>
    </row>
    <row r="70" spans="2:41">
      <c r="AM70" s="56">
        <v>65</v>
      </c>
      <c r="AN70" s="57" t="s">
        <v>608</v>
      </c>
      <c r="AO70" s="58">
        <v>4.3999999999999999E-5</v>
      </c>
    </row>
    <row r="71" spans="2:41">
      <c r="AM71" s="56">
        <v>66</v>
      </c>
      <c r="AN71" s="57" t="s">
        <v>609</v>
      </c>
      <c r="AO71" s="58">
        <v>2.1000000000000001E-4</v>
      </c>
    </row>
    <row r="72" spans="2:41">
      <c r="AM72" s="56">
        <v>67</v>
      </c>
      <c r="AN72" s="57" t="s">
        <v>610</v>
      </c>
      <c r="AO72" s="58">
        <v>6.02E-4</v>
      </c>
    </row>
    <row r="73" spans="2:41">
      <c r="AM73" s="56">
        <v>68</v>
      </c>
      <c r="AN73" s="57" t="s">
        <v>611</v>
      </c>
      <c r="AO73" s="58">
        <v>2.3900000000000001E-4</v>
      </c>
    </row>
    <row r="74" spans="2:41">
      <c r="AM74" s="56">
        <v>69</v>
      </c>
      <c r="AN74" s="57" t="s">
        <v>612</v>
      </c>
      <c r="AO74" s="58">
        <v>0</v>
      </c>
    </row>
    <row r="75" spans="2:41">
      <c r="AM75" s="56">
        <v>70</v>
      </c>
      <c r="AN75" s="57" t="s">
        <v>613</v>
      </c>
      <c r="AO75" s="58">
        <v>3.9100000000000002E-4</v>
      </c>
    </row>
    <row r="76" spans="2:41">
      <c r="AM76" s="56">
        <v>71</v>
      </c>
      <c r="AN76" s="57" t="s">
        <v>614</v>
      </c>
      <c r="AO76" s="58">
        <v>4.84E-4</v>
      </c>
    </row>
    <row r="77" spans="2:41">
      <c r="AM77" s="56">
        <v>72</v>
      </c>
      <c r="AN77" s="57" t="s">
        <v>615</v>
      </c>
      <c r="AO77" s="58">
        <v>3.3700000000000001E-4</v>
      </c>
    </row>
    <row r="78" spans="2:41">
      <c r="AM78" s="56">
        <v>73</v>
      </c>
      <c r="AN78" s="57" t="s">
        <v>616</v>
      </c>
      <c r="AO78" s="58">
        <v>0</v>
      </c>
    </row>
    <row r="79" spans="2:41">
      <c r="AM79" s="56">
        <v>74</v>
      </c>
      <c r="AN79" s="57" t="s">
        <v>617</v>
      </c>
      <c r="AO79" s="58">
        <v>0</v>
      </c>
    </row>
    <row r="80" spans="2:41">
      <c r="AM80" s="56">
        <v>75</v>
      </c>
      <c r="AN80" s="57" t="s">
        <v>618</v>
      </c>
      <c r="AO80" s="58">
        <v>2.5900000000000001E-4</v>
      </c>
    </row>
    <row r="81" spans="39:41">
      <c r="AM81" s="56">
        <v>76</v>
      </c>
      <c r="AN81" s="57" t="s">
        <v>619</v>
      </c>
      <c r="AO81" s="58">
        <v>2.5999999999999998E-4</v>
      </c>
    </row>
    <row r="82" spans="39:41">
      <c r="AM82" s="56">
        <v>77</v>
      </c>
      <c r="AN82" s="57" t="s">
        <v>620</v>
      </c>
      <c r="AO82" s="58">
        <v>2.2599999999999999E-4</v>
      </c>
    </row>
    <row r="83" spans="39:41">
      <c r="AM83" s="56">
        <v>78</v>
      </c>
      <c r="AN83" s="57" t="s">
        <v>621</v>
      </c>
      <c r="AO83" s="58">
        <v>2.1800000000000001E-4</v>
      </c>
    </row>
    <row r="84" spans="39:41">
      <c r="AM84" s="56">
        <v>79</v>
      </c>
      <c r="AN84" s="57" t="s">
        <v>622</v>
      </c>
      <c r="AO84" s="58">
        <v>3.2000000000000003E-4</v>
      </c>
    </row>
    <row r="85" spans="39:41">
      <c r="AM85" s="56">
        <v>80</v>
      </c>
      <c r="AN85" s="57" t="s">
        <v>623</v>
      </c>
      <c r="AO85" s="58">
        <v>3.7800000000000003E-4</v>
      </c>
    </row>
    <row r="86" spans="39:41">
      <c r="AM86" s="56">
        <v>81</v>
      </c>
      <c r="AN86" s="57" t="s">
        <v>624</v>
      </c>
      <c r="AO86" s="58">
        <v>2.5000000000000001E-4</v>
      </c>
    </row>
    <row r="87" spans="39:41">
      <c r="AM87" s="56">
        <v>82</v>
      </c>
      <c r="AN87" s="57" t="s">
        <v>625</v>
      </c>
      <c r="AO87" s="58">
        <v>3.5E-4</v>
      </c>
    </row>
    <row r="88" spans="39:41">
      <c r="AM88" s="56">
        <v>83</v>
      </c>
      <c r="AN88" s="57" t="s">
        <v>626</v>
      </c>
      <c r="AO88" s="58">
        <v>1.8100000000000001E-4</v>
      </c>
    </row>
    <row r="89" spans="39:41">
      <c r="AM89" s="56">
        <v>84</v>
      </c>
      <c r="AN89" s="57" t="s">
        <v>627</v>
      </c>
      <c r="AO89" s="58">
        <v>2.34E-4</v>
      </c>
    </row>
    <row r="90" spans="39:41">
      <c r="AM90" s="56">
        <v>85</v>
      </c>
      <c r="AN90" s="57" t="s">
        <v>628</v>
      </c>
      <c r="AO90" s="58">
        <v>3.8699999999999997E-4</v>
      </c>
    </row>
    <row r="91" spans="39:41">
      <c r="AM91" s="56">
        <v>86</v>
      </c>
      <c r="AN91" s="57" t="s">
        <v>629</v>
      </c>
      <c r="AO91" s="58">
        <v>6.7999999999999999E-5</v>
      </c>
    </row>
    <row r="92" spans="39:41">
      <c r="AM92" s="56">
        <v>87</v>
      </c>
      <c r="AN92" s="57" t="s">
        <v>630</v>
      </c>
      <c r="AO92" s="58">
        <v>2.12E-4</v>
      </c>
    </row>
    <row r="93" spans="39:41">
      <c r="AM93" s="56">
        <v>88</v>
      </c>
      <c r="AN93" s="57" t="s">
        <v>631</v>
      </c>
      <c r="AO93" s="58">
        <v>1.85E-4</v>
      </c>
    </row>
    <row r="94" spans="39:41">
      <c r="AM94" s="56">
        <v>89</v>
      </c>
      <c r="AN94" s="57" t="s">
        <v>632</v>
      </c>
      <c r="AO94" s="58">
        <v>2.43E-4</v>
      </c>
    </row>
    <row r="95" spans="39:41">
      <c r="AM95" s="56">
        <v>90</v>
      </c>
      <c r="AN95" s="57" t="s">
        <v>633</v>
      </c>
      <c r="AO95" s="58">
        <v>0</v>
      </c>
    </row>
    <row r="96" spans="39:41">
      <c r="AM96" s="56">
        <v>91</v>
      </c>
      <c r="AN96" s="57" t="s">
        <v>634</v>
      </c>
      <c r="AO96" s="58">
        <v>0</v>
      </c>
    </row>
    <row r="97" spans="39:41">
      <c r="AM97" s="56">
        <v>92</v>
      </c>
      <c r="AN97" s="57" t="s">
        <v>635</v>
      </c>
      <c r="AO97" s="58">
        <v>8.0000000000000007E-5</v>
      </c>
    </row>
    <row r="98" spans="39:41">
      <c r="AM98" s="56">
        <v>93</v>
      </c>
      <c r="AN98" s="57" t="s">
        <v>636</v>
      </c>
      <c r="AO98" s="58">
        <v>0</v>
      </c>
    </row>
    <row r="99" spans="39:41">
      <c r="AM99" s="56">
        <v>94</v>
      </c>
      <c r="AN99" s="57" t="s">
        <v>637</v>
      </c>
      <c r="AO99" s="58">
        <v>0</v>
      </c>
    </row>
    <row r="100" spans="39:41">
      <c r="AM100" s="56">
        <v>95</v>
      </c>
      <c r="AN100" s="57" t="s">
        <v>638</v>
      </c>
      <c r="AO100" s="58">
        <v>3.6200000000000002E-4</v>
      </c>
    </row>
    <row r="101" spans="39:41">
      <c r="AM101" s="56">
        <v>96</v>
      </c>
      <c r="AN101" s="57" t="s">
        <v>639</v>
      </c>
      <c r="AO101" s="58">
        <v>1.76E-4</v>
      </c>
    </row>
    <row r="102" spans="39:41">
      <c r="AM102" s="56">
        <v>97</v>
      </c>
      <c r="AN102" s="57" t="s">
        <v>640</v>
      </c>
      <c r="AO102" s="58">
        <v>0</v>
      </c>
    </row>
    <row r="103" spans="39:41">
      <c r="AM103" s="56">
        <v>98</v>
      </c>
      <c r="AN103" s="57" t="s">
        <v>641</v>
      </c>
      <c r="AO103" s="58">
        <v>4.1300000000000001E-4</v>
      </c>
    </row>
    <row r="104" spans="39:41">
      <c r="AM104" s="56">
        <v>99</v>
      </c>
      <c r="AN104" s="57" t="s">
        <v>642</v>
      </c>
      <c r="AO104" s="58">
        <v>1.1919999999999999E-3</v>
      </c>
    </row>
    <row r="105" spans="39:41">
      <c r="AM105" s="56">
        <v>100</v>
      </c>
      <c r="AN105" s="57" t="s">
        <v>643</v>
      </c>
      <c r="AO105" s="58">
        <v>0</v>
      </c>
    </row>
    <row r="106" spans="39:41">
      <c r="AM106" s="56">
        <v>101</v>
      </c>
      <c r="AN106" s="57" t="s">
        <v>644</v>
      </c>
      <c r="AO106" s="58">
        <v>0</v>
      </c>
    </row>
    <row r="107" spans="39:41">
      <c r="AM107" s="56">
        <v>102</v>
      </c>
      <c r="AN107" s="57" t="s">
        <v>645</v>
      </c>
      <c r="AO107" s="58">
        <v>2.0000000000000001E-4</v>
      </c>
    </row>
    <row r="108" spans="39:41">
      <c r="AM108" s="56">
        <v>103</v>
      </c>
      <c r="AN108" s="57" t="s">
        <v>646</v>
      </c>
      <c r="AO108" s="58">
        <v>4.95E-4</v>
      </c>
    </row>
    <row r="109" spans="39:41">
      <c r="AM109" s="56">
        <v>104</v>
      </c>
      <c r="AN109" s="57" t="s">
        <v>647</v>
      </c>
      <c r="AO109" s="58">
        <v>3.1599999999999998E-4</v>
      </c>
    </row>
    <row r="110" spans="39:41">
      <c r="AM110" s="56">
        <v>105</v>
      </c>
      <c r="AN110" s="57" t="s">
        <v>648</v>
      </c>
      <c r="AO110" s="58">
        <v>0</v>
      </c>
    </row>
    <row r="111" spans="39:41">
      <c r="AM111" s="56">
        <v>106</v>
      </c>
      <c r="AN111" s="57" t="s">
        <v>649</v>
      </c>
      <c r="AO111" s="58">
        <v>0</v>
      </c>
    </row>
    <row r="112" spans="39:41">
      <c r="AM112" s="56">
        <v>107</v>
      </c>
      <c r="AN112" s="57" t="s">
        <v>650</v>
      </c>
      <c r="AO112" s="58">
        <v>2.6400000000000002E-4</v>
      </c>
    </row>
    <row r="113" spans="39:41">
      <c r="AM113" s="56">
        <v>108</v>
      </c>
      <c r="AN113" s="57" t="s">
        <v>651</v>
      </c>
      <c r="AO113" s="58">
        <v>1.75E-4</v>
      </c>
    </row>
    <row r="114" spans="39:41">
      <c r="AM114" s="56">
        <v>109</v>
      </c>
      <c r="AN114" s="57" t="s">
        <v>652</v>
      </c>
      <c r="AO114" s="58">
        <v>0</v>
      </c>
    </row>
    <row r="115" spans="39:41">
      <c r="AM115" s="56">
        <v>110</v>
      </c>
      <c r="AN115" s="57" t="s">
        <v>653</v>
      </c>
      <c r="AO115" s="58">
        <v>6.4999999999999994E-5</v>
      </c>
    </row>
    <row r="116" spans="39:41">
      <c r="AM116" s="56">
        <v>111</v>
      </c>
      <c r="AN116" s="57" t="s">
        <v>654</v>
      </c>
      <c r="AO116" s="58">
        <v>0</v>
      </c>
    </row>
    <row r="117" spans="39:41">
      <c r="AM117" s="56">
        <v>112</v>
      </c>
      <c r="AN117" s="57" t="s">
        <v>655</v>
      </c>
      <c r="AO117" s="58">
        <v>0</v>
      </c>
    </row>
    <row r="118" spans="39:41">
      <c r="AM118" s="56">
        <v>113</v>
      </c>
      <c r="AN118" s="57" t="s">
        <v>656</v>
      </c>
      <c r="AO118" s="58">
        <v>0</v>
      </c>
    </row>
    <row r="119" spans="39:41">
      <c r="AM119" s="56">
        <v>114</v>
      </c>
      <c r="AN119" s="57" t="s">
        <v>657</v>
      </c>
      <c r="AO119" s="58">
        <v>0</v>
      </c>
    </row>
    <row r="120" spans="39:41">
      <c r="AM120" s="56">
        <v>115</v>
      </c>
      <c r="AN120" s="57" t="s">
        <v>658</v>
      </c>
      <c r="AO120" s="58">
        <v>4.28E-4</v>
      </c>
    </row>
    <row r="121" spans="39:41">
      <c r="AM121" s="56">
        <v>116</v>
      </c>
      <c r="AN121" s="57" t="s">
        <v>659</v>
      </c>
      <c r="AO121" s="58">
        <v>4.95E-4</v>
      </c>
    </row>
    <row r="122" spans="39:41">
      <c r="AM122" s="56">
        <v>117</v>
      </c>
      <c r="AN122" s="57" t="s">
        <v>660</v>
      </c>
      <c r="AO122" s="58">
        <v>4.3399999999999998E-4</v>
      </c>
    </row>
    <row r="123" spans="39:41">
      <c r="AM123" s="56">
        <v>118</v>
      </c>
      <c r="AN123" s="57" t="s">
        <v>517</v>
      </c>
      <c r="AO123" s="58">
        <v>3.9500000000000001E-4</v>
      </c>
    </row>
    <row r="124" spans="39:41">
      <c r="AM124" s="56">
        <v>119</v>
      </c>
      <c r="AN124" s="57" t="s">
        <v>661</v>
      </c>
      <c r="AO124" s="58">
        <v>0</v>
      </c>
    </row>
    <row r="125" spans="39:41">
      <c r="AM125" s="56">
        <v>120</v>
      </c>
      <c r="AN125" s="57" t="s">
        <v>662</v>
      </c>
      <c r="AO125" s="58">
        <v>1.8900000000000001E-4</v>
      </c>
    </row>
    <row r="126" spans="39:41">
      <c r="AM126" s="56">
        <v>121</v>
      </c>
      <c r="AN126" s="57" t="s">
        <v>663</v>
      </c>
      <c r="AO126" s="58">
        <v>1.2179999999999999E-3</v>
      </c>
    </row>
    <row r="127" spans="39:41">
      <c r="AM127" s="56">
        <v>122</v>
      </c>
      <c r="AN127" s="57" t="s">
        <v>664</v>
      </c>
      <c r="AO127" s="58">
        <v>5.5599999999999996E-4</v>
      </c>
    </row>
    <row r="128" spans="39:41">
      <c r="AM128" s="56">
        <v>123</v>
      </c>
      <c r="AN128" s="57" t="s">
        <v>665</v>
      </c>
      <c r="AO128" s="58">
        <v>4.4700000000000002E-4</v>
      </c>
    </row>
    <row r="129" spans="39:41">
      <c r="AM129" s="56">
        <v>124</v>
      </c>
      <c r="AN129" s="57" t="s">
        <v>666</v>
      </c>
      <c r="AO129" s="58">
        <v>3.8900000000000002E-4</v>
      </c>
    </row>
    <row r="130" spans="39:41">
      <c r="AM130" s="56">
        <v>125</v>
      </c>
      <c r="AN130" s="57" t="s">
        <v>667</v>
      </c>
      <c r="AO130" s="58">
        <v>3.6200000000000002E-4</v>
      </c>
    </row>
    <row r="131" spans="39:41">
      <c r="AM131" s="56">
        <v>126</v>
      </c>
      <c r="AN131" s="57" t="s">
        <v>668</v>
      </c>
      <c r="AO131" s="58">
        <v>3.0600000000000001E-4</v>
      </c>
    </row>
    <row r="132" spans="39:41">
      <c r="AM132" s="56">
        <v>127</v>
      </c>
      <c r="AN132" s="57" t="s">
        <v>669</v>
      </c>
      <c r="AO132" s="58">
        <v>0</v>
      </c>
    </row>
    <row r="133" spans="39:41">
      <c r="AM133" s="56">
        <v>128</v>
      </c>
      <c r="AN133" s="57" t="s">
        <v>670</v>
      </c>
      <c r="AO133" s="58">
        <v>4.7399999999999997E-4</v>
      </c>
    </row>
    <row r="134" spans="39:41">
      <c r="AM134" s="56">
        <v>129</v>
      </c>
      <c r="AN134" s="57" t="s">
        <v>671</v>
      </c>
      <c r="AO134" s="58">
        <v>4.7199999999999998E-4</v>
      </c>
    </row>
    <row r="135" spans="39:41">
      <c r="AM135" s="56">
        <v>130</v>
      </c>
      <c r="AN135" s="57" t="s">
        <v>672</v>
      </c>
      <c r="AO135" s="58">
        <v>4.66E-4</v>
      </c>
    </row>
    <row r="136" spans="39:41">
      <c r="AM136" s="56">
        <v>131</v>
      </c>
      <c r="AN136" s="57" t="s">
        <v>673</v>
      </c>
      <c r="AO136" s="58">
        <v>4.73E-4</v>
      </c>
    </row>
    <row r="137" spans="39:41">
      <c r="AM137" s="56">
        <v>132</v>
      </c>
      <c r="AN137" s="57" t="s">
        <v>674</v>
      </c>
      <c r="AO137" s="58">
        <v>0</v>
      </c>
    </row>
    <row r="138" spans="39:41">
      <c r="AM138" s="56">
        <v>133</v>
      </c>
      <c r="AN138" s="57" t="s">
        <v>675</v>
      </c>
      <c r="AO138" s="58">
        <v>4.5399999999999998E-4</v>
      </c>
    </row>
    <row r="139" spans="39:41">
      <c r="AM139" s="56">
        <v>134</v>
      </c>
      <c r="AN139" s="57" t="s">
        <v>676</v>
      </c>
      <c r="AO139" s="58">
        <v>4.0000000000000002E-4</v>
      </c>
    </row>
    <row r="140" spans="39:41">
      <c r="AM140" s="56">
        <v>135</v>
      </c>
      <c r="AN140" s="57" t="s">
        <v>677</v>
      </c>
      <c r="AO140" s="58">
        <v>2.9599999999999998E-4</v>
      </c>
    </row>
    <row r="141" spans="39:41">
      <c r="AM141" s="56">
        <v>136</v>
      </c>
      <c r="AN141" s="57" t="s">
        <v>678</v>
      </c>
      <c r="AO141" s="58">
        <v>4.4999999999999999E-4</v>
      </c>
    </row>
    <row r="142" spans="39:41">
      <c r="AM142" s="56">
        <v>137</v>
      </c>
      <c r="AN142" s="57" t="s">
        <v>679</v>
      </c>
      <c r="AO142" s="58">
        <v>3.6600000000000001E-4</v>
      </c>
    </row>
    <row r="143" spans="39:41">
      <c r="AM143" s="56">
        <v>138</v>
      </c>
      <c r="AN143" s="57" t="s">
        <v>680</v>
      </c>
      <c r="AO143" s="58">
        <v>0</v>
      </c>
    </row>
    <row r="144" spans="39:41">
      <c r="AM144" s="56">
        <v>139</v>
      </c>
      <c r="AN144" s="57" t="s">
        <v>681</v>
      </c>
      <c r="AO144" s="58">
        <v>0</v>
      </c>
    </row>
    <row r="145" spans="39:41">
      <c r="AM145" s="56">
        <v>140</v>
      </c>
      <c r="AN145" s="57" t="s">
        <v>682</v>
      </c>
      <c r="AO145" s="58">
        <v>4.6999999999999999E-4</v>
      </c>
    </row>
    <row r="146" spans="39:41">
      <c r="AM146" s="56">
        <v>141</v>
      </c>
      <c r="AN146" s="57" t="s">
        <v>683</v>
      </c>
      <c r="AO146" s="58">
        <v>4.6299999999999998E-4</v>
      </c>
    </row>
    <row r="147" spans="39:41">
      <c r="AM147" s="56">
        <v>142</v>
      </c>
      <c r="AN147" s="57" t="s">
        <v>684</v>
      </c>
      <c r="AO147" s="58">
        <v>0</v>
      </c>
    </row>
    <row r="148" spans="39:41">
      <c r="AM148" s="56">
        <v>143</v>
      </c>
      <c r="AN148" s="57" t="s">
        <v>685</v>
      </c>
      <c r="AO148" s="58">
        <v>3.7800000000000003E-4</v>
      </c>
    </row>
    <row r="149" spans="39:41">
      <c r="AM149" s="56">
        <v>144</v>
      </c>
      <c r="AN149" s="57" t="s">
        <v>686</v>
      </c>
      <c r="AO149" s="58">
        <v>2.7399999999999999E-4</v>
      </c>
    </row>
    <row r="150" spans="39:41">
      <c r="AM150" s="56">
        <v>145</v>
      </c>
      <c r="AN150" s="57" t="s">
        <v>687</v>
      </c>
      <c r="AO150" s="58">
        <v>0</v>
      </c>
    </row>
    <row r="151" spans="39:41">
      <c r="AM151" s="56">
        <v>146</v>
      </c>
      <c r="AN151" s="57" t="s">
        <v>688</v>
      </c>
      <c r="AO151" s="58">
        <v>0</v>
      </c>
    </row>
    <row r="152" spans="39:41">
      <c r="AM152" s="56">
        <v>147</v>
      </c>
      <c r="AN152" s="57" t="s">
        <v>689</v>
      </c>
      <c r="AO152" s="58">
        <v>3.59E-4</v>
      </c>
    </row>
    <row r="153" spans="39:41">
      <c r="AM153" s="56">
        <v>148</v>
      </c>
      <c r="AN153" s="57" t="s">
        <v>690</v>
      </c>
      <c r="AO153" s="58">
        <v>4.5600000000000003E-4</v>
      </c>
    </row>
    <row r="154" spans="39:41">
      <c r="AM154" s="56">
        <v>149</v>
      </c>
      <c r="AN154" s="57" t="s">
        <v>691</v>
      </c>
      <c r="AO154" s="58">
        <v>4.55E-4</v>
      </c>
    </row>
    <row r="155" spans="39:41">
      <c r="AM155" s="56">
        <v>150</v>
      </c>
      <c r="AN155" s="57" t="s">
        <v>692</v>
      </c>
      <c r="AO155" s="58">
        <v>2.2699999999999999E-4</v>
      </c>
    </row>
    <row r="156" spans="39:41">
      <c r="AM156" s="56">
        <v>151</v>
      </c>
      <c r="AN156" s="57" t="s">
        <v>693</v>
      </c>
      <c r="AO156" s="58">
        <v>0</v>
      </c>
    </row>
    <row r="157" spans="39:41">
      <c r="AM157" s="56">
        <v>152</v>
      </c>
      <c r="AN157" s="57" t="s">
        <v>694</v>
      </c>
      <c r="AO157" s="58">
        <v>4.4999999999999999E-4</v>
      </c>
    </row>
    <row r="158" spans="39:41">
      <c r="AM158" s="56">
        <v>153</v>
      </c>
      <c r="AN158" s="57" t="s">
        <v>695</v>
      </c>
      <c r="AO158" s="58">
        <v>5.1900000000000004E-4</v>
      </c>
    </row>
    <row r="159" spans="39:41">
      <c r="AM159" s="56">
        <v>154</v>
      </c>
      <c r="AN159" s="57" t="s">
        <v>696</v>
      </c>
      <c r="AO159" s="58">
        <v>0</v>
      </c>
    </row>
    <row r="160" spans="39:41">
      <c r="AM160" s="56">
        <v>155</v>
      </c>
      <c r="AN160" s="57" t="s">
        <v>697</v>
      </c>
      <c r="AO160" s="58">
        <v>0</v>
      </c>
    </row>
    <row r="161" spans="39:41">
      <c r="AM161" s="56">
        <v>156</v>
      </c>
      <c r="AN161" s="57" t="s">
        <v>698</v>
      </c>
      <c r="AO161" s="58">
        <v>0</v>
      </c>
    </row>
    <row r="162" spans="39:41">
      <c r="AM162" s="56">
        <v>157</v>
      </c>
      <c r="AN162" s="57" t="s">
        <v>699</v>
      </c>
      <c r="AO162" s="58">
        <v>0</v>
      </c>
    </row>
    <row r="163" spans="39:41">
      <c r="AM163" s="56">
        <v>158</v>
      </c>
      <c r="AN163" s="57" t="s">
        <v>700</v>
      </c>
      <c r="AO163" s="58">
        <v>4.5899999999999999E-4</v>
      </c>
    </row>
    <row r="164" spans="39:41">
      <c r="AM164" s="56">
        <v>159</v>
      </c>
      <c r="AN164" s="57" t="s">
        <v>701</v>
      </c>
      <c r="AO164" s="58">
        <v>4.4099999999999999E-4</v>
      </c>
    </row>
    <row r="165" spans="39:41">
      <c r="AM165" s="56">
        <v>160</v>
      </c>
      <c r="AN165" s="57" t="s">
        <v>702</v>
      </c>
      <c r="AO165" s="58">
        <v>7.2599999999999997E-4</v>
      </c>
    </row>
    <row r="166" spans="39:41">
      <c r="AM166" s="56">
        <v>161</v>
      </c>
      <c r="AN166" s="57" t="s">
        <v>703</v>
      </c>
      <c r="AO166" s="58">
        <v>0</v>
      </c>
    </row>
    <row r="167" spans="39:41">
      <c r="AM167" s="56">
        <v>162</v>
      </c>
      <c r="AN167" s="57" t="s">
        <v>704</v>
      </c>
      <c r="AO167" s="58">
        <v>1.2799999999999999E-4</v>
      </c>
    </row>
    <row r="168" spans="39:41">
      <c r="AM168" s="56">
        <v>163</v>
      </c>
      <c r="AN168" s="57" t="s">
        <v>705</v>
      </c>
      <c r="AO168" s="58">
        <v>8.5599999999999999E-4</v>
      </c>
    </row>
    <row r="169" spans="39:41">
      <c r="AM169" s="56">
        <v>164</v>
      </c>
      <c r="AN169" s="57" t="s">
        <v>706</v>
      </c>
      <c r="AO169" s="58">
        <v>5.1099999999999995E-4</v>
      </c>
    </row>
    <row r="170" spans="39:41">
      <c r="AM170" s="56">
        <v>165</v>
      </c>
      <c r="AN170" s="57" t="s">
        <v>707</v>
      </c>
      <c r="AO170" s="58">
        <v>3.9899999999999999E-4</v>
      </c>
    </row>
    <row r="171" spans="39:41">
      <c r="AM171" s="56">
        <v>166</v>
      </c>
      <c r="AN171" s="57" t="s">
        <v>708</v>
      </c>
      <c r="AO171" s="58">
        <v>2.99E-4</v>
      </c>
    </row>
    <row r="172" spans="39:41">
      <c r="AM172" s="56">
        <v>167</v>
      </c>
      <c r="AN172" s="57" t="s">
        <v>709</v>
      </c>
      <c r="AO172" s="58">
        <v>1.9900000000000001E-4</v>
      </c>
    </row>
    <row r="173" spans="39:41">
      <c r="AM173" s="56">
        <v>168</v>
      </c>
      <c r="AN173" s="57" t="s">
        <v>710</v>
      </c>
      <c r="AO173" s="58">
        <v>0</v>
      </c>
    </row>
    <row r="174" spans="39:41">
      <c r="AM174" s="56">
        <v>169</v>
      </c>
      <c r="AN174" s="57" t="s">
        <v>711</v>
      </c>
      <c r="AO174" s="58">
        <v>4.4999999999999999E-4</v>
      </c>
    </row>
    <row r="175" spans="39:41">
      <c r="AM175" s="56">
        <v>170</v>
      </c>
      <c r="AN175" s="57" t="s">
        <v>712</v>
      </c>
      <c r="AO175" s="58">
        <v>3.1500000000000001E-4</v>
      </c>
    </row>
    <row r="176" spans="39:41">
      <c r="AM176" s="56">
        <v>171</v>
      </c>
      <c r="AN176" s="57" t="s">
        <v>713</v>
      </c>
      <c r="AO176" s="58">
        <v>2.3499999999999999E-4</v>
      </c>
    </row>
    <row r="177" spans="39:41">
      <c r="AM177" s="56">
        <v>172</v>
      </c>
      <c r="AN177" s="57" t="s">
        <v>714</v>
      </c>
      <c r="AO177" s="58">
        <v>5.8500000000000002E-4</v>
      </c>
    </row>
    <row r="178" spans="39:41">
      <c r="AM178" s="56">
        <v>173</v>
      </c>
      <c r="AN178" s="57" t="s">
        <v>715</v>
      </c>
      <c r="AO178" s="58">
        <v>6.8199999999999999E-4</v>
      </c>
    </row>
    <row r="179" spans="39:41">
      <c r="AM179" s="56">
        <v>174</v>
      </c>
      <c r="AN179" s="57" t="s">
        <v>716</v>
      </c>
      <c r="AO179" s="58">
        <v>4.2900000000000002E-4</v>
      </c>
    </row>
    <row r="180" spans="39:41">
      <c r="AM180" s="56">
        <v>175</v>
      </c>
      <c r="AN180" s="57" t="s">
        <v>717</v>
      </c>
      <c r="AO180" s="58">
        <v>0</v>
      </c>
    </row>
    <row r="181" spans="39:41">
      <c r="AM181" s="56">
        <v>176</v>
      </c>
      <c r="AN181" s="57" t="s">
        <v>718</v>
      </c>
      <c r="AO181" s="58">
        <v>3.5300000000000002E-4</v>
      </c>
    </row>
    <row r="182" spans="39:41">
      <c r="AM182" s="56">
        <v>177</v>
      </c>
      <c r="AN182" s="57" t="s">
        <v>719</v>
      </c>
      <c r="AO182" s="58">
        <v>1.9100000000000001E-4</v>
      </c>
    </row>
    <row r="183" spans="39:41">
      <c r="AM183" s="56">
        <v>178</v>
      </c>
      <c r="AN183" s="57" t="s">
        <v>720</v>
      </c>
      <c r="AO183" s="58">
        <v>0</v>
      </c>
    </row>
    <row r="184" spans="39:41">
      <c r="AM184" s="56">
        <v>179</v>
      </c>
      <c r="AN184" s="57" t="s">
        <v>721</v>
      </c>
      <c r="AO184" s="58">
        <v>4.7899999999999999E-4</v>
      </c>
    </row>
    <row r="185" spans="39:41">
      <c r="AM185" s="56">
        <v>180</v>
      </c>
      <c r="AN185" s="57" t="s">
        <v>722</v>
      </c>
      <c r="AO185" s="58">
        <v>4.35E-4</v>
      </c>
    </row>
    <row r="186" spans="39:41">
      <c r="AM186" s="56">
        <v>181</v>
      </c>
      <c r="AN186" s="57" t="s">
        <v>723</v>
      </c>
      <c r="AO186" s="58">
        <v>0</v>
      </c>
    </row>
    <row r="187" spans="39:41">
      <c r="AM187" s="56">
        <v>182</v>
      </c>
      <c r="AN187" s="57" t="s">
        <v>724</v>
      </c>
      <c r="AO187" s="58">
        <v>0</v>
      </c>
    </row>
    <row r="188" spans="39:41">
      <c r="AM188" s="56">
        <v>183</v>
      </c>
      <c r="AN188" s="57" t="s">
        <v>725</v>
      </c>
      <c r="AO188" s="58">
        <v>2.9799999999999998E-4</v>
      </c>
    </row>
    <row r="189" spans="39:41">
      <c r="AM189" s="56">
        <v>184</v>
      </c>
      <c r="AN189" s="57" t="s">
        <v>726</v>
      </c>
      <c r="AO189" s="58">
        <v>4.3199999999999998E-4</v>
      </c>
    </row>
    <row r="190" spans="39:41">
      <c r="AM190" s="56">
        <v>185</v>
      </c>
      <c r="AN190" s="57" t="s">
        <v>727</v>
      </c>
      <c r="AO190" s="58">
        <v>6.4599999999999998E-4</v>
      </c>
    </row>
    <row r="191" spans="39:41">
      <c r="AM191" s="56">
        <v>186</v>
      </c>
      <c r="AN191" s="57" t="s">
        <v>728</v>
      </c>
      <c r="AO191" s="58">
        <v>0</v>
      </c>
    </row>
    <row r="192" spans="39:41">
      <c r="AM192" s="56">
        <v>187</v>
      </c>
      <c r="AN192" s="57" t="s">
        <v>729</v>
      </c>
      <c r="AO192" s="58">
        <v>4.57E-4</v>
      </c>
    </row>
    <row r="193" spans="39:41">
      <c r="AM193" s="56">
        <v>188</v>
      </c>
      <c r="AN193" s="57" t="s">
        <v>730</v>
      </c>
      <c r="AO193" s="58">
        <v>4.35E-4</v>
      </c>
    </row>
    <row r="194" spans="39:41">
      <c r="AM194" s="56">
        <v>189</v>
      </c>
      <c r="AN194" s="57" t="s">
        <v>731</v>
      </c>
      <c r="AO194" s="58">
        <v>0</v>
      </c>
    </row>
    <row r="195" spans="39:41">
      <c r="AM195" s="56">
        <v>190</v>
      </c>
      <c r="AN195" s="57" t="s">
        <v>732</v>
      </c>
      <c r="AO195" s="58">
        <v>4.5600000000000003E-4</v>
      </c>
    </row>
    <row r="196" spans="39:41">
      <c r="AM196" s="56">
        <v>191</v>
      </c>
      <c r="AN196" s="57" t="s">
        <v>733</v>
      </c>
      <c r="AO196" s="58">
        <v>4.1199999999999999E-4</v>
      </c>
    </row>
    <row r="197" spans="39:41">
      <c r="AM197" s="56">
        <v>192</v>
      </c>
      <c r="AN197" s="57" t="s">
        <v>734</v>
      </c>
      <c r="AO197" s="58">
        <v>0</v>
      </c>
    </row>
    <row r="198" spans="39:41">
      <c r="AM198" s="56">
        <v>193</v>
      </c>
      <c r="AN198" s="57" t="s">
        <v>735</v>
      </c>
      <c r="AO198" s="58">
        <v>4.4499999999999997E-4</v>
      </c>
    </row>
    <row r="199" spans="39:41">
      <c r="AM199" s="56">
        <v>194</v>
      </c>
      <c r="AN199" s="57" t="s">
        <v>736</v>
      </c>
      <c r="AO199" s="58">
        <v>4.4999999999999999E-4</v>
      </c>
    </row>
    <row r="200" spans="39:41">
      <c r="AM200" s="56">
        <v>195</v>
      </c>
      <c r="AN200" s="57" t="s">
        <v>737</v>
      </c>
      <c r="AO200" s="58">
        <v>0</v>
      </c>
    </row>
    <row r="201" spans="39:41">
      <c r="AM201" s="56">
        <v>196</v>
      </c>
      <c r="AN201" s="57" t="s">
        <v>738</v>
      </c>
      <c r="AO201" s="58">
        <v>0</v>
      </c>
    </row>
    <row r="202" spans="39:41">
      <c r="AM202" s="56">
        <v>197</v>
      </c>
      <c r="AN202" s="57" t="s">
        <v>739</v>
      </c>
      <c r="AO202" s="58">
        <v>2.7099999999999997E-4</v>
      </c>
    </row>
    <row r="203" spans="39:41">
      <c r="AM203" s="56">
        <v>198</v>
      </c>
      <c r="AN203" s="57" t="s">
        <v>740</v>
      </c>
      <c r="AO203" s="58">
        <v>0</v>
      </c>
    </row>
    <row r="204" spans="39:41">
      <c r="AM204" s="56">
        <v>199</v>
      </c>
      <c r="AN204" s="57" t="s">
        <v>741</v>
      </c>
      <c r="AO204" s="58">
        <v>3.6999999999999999E-4</v>
      </c>
    </row>
    <row r="205" spans="39:41">
      <c r="AM205" s="56">
        <v>200</v>
      </c>
      <c r="AN205" s="57" t="s">
        <v>742</v>
      </c>
      <c r="AO205" s="58">
        <v>4.44E-4</v>
      </c>
    </row>
    <row r="206" spans="39:41">
      <c r="AM206" s="56">
        <v>201</v>
      </c>
      <c r="AN206" s="57" t="s">
        <v>743</v>
      </c>
      <c r="AO206" s="58">
        <v>4.6799999999999999E-4</v>
      </c>
    </row>
    <row r="207" spans="39:41">
      <c r="AM207" s="56">
        <v>202</v>
      </c>
      <c r="AN207" s="57" t="s">
        <v>744</v>
      </c>
      <c r="AO207" s="58">
        <v>0</v>
      </c>
    </row>
    <row r="208" spans="39:41">
      <c r="AM208" s="56">
        <v>203</v>
      </c>
      <c r="AN208" s="57" t="s">
        <v>745</v>
      </c>
      <c r="AO208" s="58">
        <v>4.4799999999999999E-4</v>
      </c>
    </row>
    <row r="209" spans="39:41">
      <c r="AM209" s="56">
        <v>204</v>
      </c>
      <c r="AN209" s="57" t="s">
        <v>746</v>
      </c>
      <c r="AO209" s="58">
        <v>4.3899999999999999E-4</v>
      </c>
    </row>
    <row r="210" spans="39:41">
      <c r="AM210" s="56">
        <v>205</v>
      </c>
      <c r="AN210" s="57" t="s">
        <v>747</v>
      </c>
      <c r="AO210" s="58">
        <v>0</v>
      </c>
    </row>
    <row r="211" spans="39:41">
      <c r="AM211" s="56">
        <v>206</v>
      </c>
      <c r="AN211" s="57" t="s">
        <v>748</v>
      </c>
      <c r="AO211" s="58">
        <v>0</v>
      </c>
    </row>
    <row r="212" spans="39:41">
      <c r="AM212" s="56">
        <v>207</v>
      </c>
      <c r="AN212" s="57" t="s">
        <v>749</v>
      </c>
      <c r="AO212" s="58">
        <v>3.9800000000000002E-4</v>
      </c>
    </row>
    <row r="213" spans="39:41">
      <c r="AM213" s="56">
        <v>208</v>
      </c>
      <c r="AN213" s="57" t="s">
        <v>750</v>
      </c>
      <c r="AO213" s="58">
        <v>3.7300000000000001E-4</v>
      </c>
    </row>
    <row r="214" spans="39:41">
      <c r="AM214" s="56">
        <v>209</v>
      </c>
      <c r="AN214" s="57" t="s">
        <v>751</v>
      </c>
      <c r="AO214" s="58">
        <v>4.4200000000000001E-4</v>
      </c>
    </row>
    <row r="215" spans="39:41">
      <c r="AM215" s="56">
        <v>210</v>
      </c>
      <c r="AN215" s="57" t="s">
        <v>752</v>
      </c>
      <c r="AO215" s="58">
        <v>3.7800000000000003E-4</v>
      </c>
    </row>
    <row r="216" spans="39:41">
      <c r="AM216" s="56">
        <v>211</v>
      </c>
      <c r="AN216" s="57" t="s">
        <v>753</v>
      </c>
      <c r="AO216" s="58">
        <v>5.5199999999999997E-4</v>
      </c>
    </row>
    <row r="217" spans="39:41">
      <c r="AM217" s="56">
        <v>212</v>
      </c>
      <c r="AN217" s="57" t="s">
        <v>754</v>
      </c>
      <c r="AO217" s="58">
        <v>3.88E-4</v>
      </c>
    </row>
    <row r="218" spans="39:41">
      <c r="AM218" s="56">
        <v>213</v>
      </c>
      <c r="AN218" s="57" t="s">
        <v>755</v>
      </c>
      <c r="AO218" s="58">
        <v>0</v>
      </c>
    </row>
    <row r="219" spans="39:41">
      <c r="AM219" s="56">
        <v>214</v>
      </c>
      <c r="AN219" s="57" t="s">
        <v>756</v>
      </c>
      <c r="AO219" s="58">
        <v>4.5600000000000003E-4</v>
      </c>
    </row>
    <row r="220" spans="39:41">
      <c r="AM220" s="56">
        <v>215</v>
      </c>
      <c r="AN220" s="57" t="s">
        <v>757</v>
      </c>
      <c r="AO220" s="58">
        <v>3.0800000000000001E-4</v>
      </c>
    </row>
    <row r="221" spans="39:41">
      <c r="AM221" s="56">
        <v>216</v>
      </c>
      <c r="AN221" s="57" t="s">
        <v>758</v>
      </c>
      <c r="AO221" s="58">
        <v>0</v>
      </c>
    </row>
    <row r="222" spans="39:41">
      <c r="AM222" s="56">
        <v>217</v>
      </c>
      <c r="AN222" s="57" t="s">
        <v>759</v>
      </c>
      <c r="AO222" s="58">
        <v>0</v>
      </c>
    </row>
    <row r="223" spans="39:41">
      <c r="AM223" s="56">
        <v>218</v>
      </c>
      <c r="AN223" s="57" t="s">
        <v>760</v>
      </c>
      <c r="AO223" s="58">
        <v>0</v>
      </c>
    </row>
    <row r="224" spans="39:41">
      <c r="AM224" s="56">
        <v>219</v>
      </c>
      <c r="AN224" s="57" t="s">
        <v>761</v>
      </c>
      <c r="AO224" s="58">
        <v>4.08E-4</v>
      </c>
    </row>
    <row r="225" spans="39:41">
      <c r="AM225" s="56">
        <v>220</v>
      </c>
      <c r="AN225" s="57" t="s">
        <v>762</v>
      </c>
      <c r="AO225" s="58">
        <v>3.2299999999999999E-4</v>
      </c>
    </row>
    <row r="226" spans="39:41">
      <c r="AM226" s="56">
        <v>221</v>
      </c>
      <c r="AN226" s="57" t="s">
        <v>763</v>
      </c>
      <c r="AO226" s="58">
        <v>0</v>
      </c>
    </row>
    <row r="227" spans="39:41">
      <c r="AM227" s="56">
        <v>222</v>
      </c>
      <c r="AN227" s="57" t="s">
        <v>764</v>
      </c>
      <c r="AO227" s="58">
        <v>0</v>
      </c>
    </row>
    <row r="228" spans="39:41">
      <c r="AM228" s="56">
        <v>223</v>
      </c>
      <c r="AN228" s="57" t="s">
        <v>765</v>
      </c>
      <c r="AO228" s="58">
        <v>0</v>
      </c>
    </row>
    <row r="229" spans="39:41">
      <c r="AM229" s="56">
        <v>224</v>
      </c>
      <c r="AN229" s="57" t="s">
        <v>766</v>
      </c>
      <c r="AO229" s="58">
        <v>0</v>
      </c>
    </row>
    <row r="230" spans="39:41">
      <c r="AM230" s="56">
        <v>225</v>
      </c>
      <c r="AN230" s="57" t="s">
        <v>767</v>
      </c>
      <c r="AO230" s="58">
        <v>0</v>
      </c>
    </row>
    <row r="231" spans="39:41">
      <c r="AM231" s="56">
        <v>226</v>
      </c>
      <c r="AN231" s="57" t="s">
        <v>768</v>
      </c>
      <c r="AO231" s="58">
        <v>0</v>
      </c>
    </row>
    <row r="232" spans="39:41">
      <c r="AM232" s="56">
        <v>227</v>
      </c>
      <c r="AN232" s="57" t="s">
        <v>769</v>
      </c>
      <c r="AO232" s="58">
        <v>0</v>
      </c>
    </row>
    <row r="233" spans="39:41">
      <c r="AM233" s="56">
        <v>228</v>
      </c>
      <c r="AN233" s="57" t="s">
        <v>770</v>
      </c>
      <c r="AO233" s="58">
        <v>0</v>
      </c>
    </row>
    <row r="234" spans="39:41">
      <c r="AM234" s="56">
        <v>229</v>
      </c>
      <c r="AN234" s="57" t="s">
        <v>771</v>
      </c>
      <c r="AO234" s="58">
        <v>0</v>
      </c>
    </row>
    <row r="235" spans="39:41">
      <c r="AM235" s="56">
        <v>230</v>
      </c>
      <c r="AN235" s="57" t="s">
        <v>772</v>
      </c>
      <c r="AO235" s="58">
        <v>4.1599999999999997E-4</v>
      </c>
    </row>
    <row r="236" spans="39:41">
      <c r="AM236" s="56">
        <v>231</v>
      </c>
      <c r="AN236" s="57" t="s">
        <v>773</v>
      </c>
      <c r="AO236" s="58">
        <v>4.26E-4</v>
      </c>
    </row>
    <row r="237" spans="39:41">
      <c r="AM237" s="56">
        <v>232</v>
      </c>
      <c r="AN237" s="57" t="s">
        <v>774</v>
      </c>
      <c r="AO237" s="58">
        <v>0</v>
      </c>
    </row>
    <row r="238" spans="39:41">
      <c r="AM238" s="56">
        <v>233</v>
      </c>
      <c r="AN238" s="57" t="s">
        <v>775</v>
      </c>
      <c r="AO238" s="58">
        <v>1.5899999999999999E-4</v>
      </c>
    </row>
    <row r="239" spans="39:41">
      <c r="AM239" s="56">
        <v>234</v>
      </c>
      <c r="AN239" s="57" t="s">
        <v>776</v>
      </c>
      <c r="AO239" s="58">
        <v>2.4699999999999999E-4</v>
      </c>
    </row>
    <row r="240" spans="39:41">
      <c r="AM240" s="56">
        <v>235</v>
      </c>
      <c r="AN240" s="57" t="s">
        <v>777</v>
      </c>
      <c r="AO240" s="58">
        <v>3.1599999999999998E-4</v>
      </c>
    </row>
    <row r="241" spans="39:41">
      <c r="AM241" s="56">
        <v>236</v>
      </c>
      <c r="AN241" s="57" t="s">
        <v>778</v>
      </c>
      <c r="AO241" s="58">
        <v>8.2700000000000004E-4</v>
      </c>
    </row>
    <row r="242" spans="39:41">
      <c r="AM242" s="56">
        <v>237</v>
      </c>
      <c r="AN242" s="57" t="s">
        <v>779</v>
      </c>
      <c r="AO242" s="58">
        <v>0</v>
      </c>
    </row>
    <row r="243" spans="39:41">
      <c r="AM243" s="56">
        <v>238</v>
      </c>
      <c r="AN243" s="57" t="s">
        <v>780</v>
      </c>
      <c r="AO243" s="58" t="s">
        <v>498</v>
      </c>
    </row>
    <row r="244" spans="39:41">
      <c r="AM244" s="56">
        <v>239</v>
      </c>
      <c r="AN244" s="57" t="s">
        <v>781</v>
      </c>
      <c r="AO244" s="58" t="s">
        <v>499</v>
      </c>
    </row>
    <row r="245" spans="39:41">
      <c r="AM245" s="56">
        <v>240</v>
      </c>
      <c r="AN245" s="57" t="s">
        <v>782</v>
      </c>
      <c r="AO245" s="58">
        <v>0</v>
      </c>
    </row>
    <row r="246" spans="39:41">
      <c r="AM246" s="56">
        <v>241</v>
      </c>
      <c r="AN246" s="57" t="s">
        <v>783</v>
      </c>
      <c r="AO246" s="58">
        <v>0</v>
      </c>
    </row>
    <row r="247" spans="39:41">
      <c r="AM247" s="56">
        <v>242</v>
      </c>
      <c r="AN247" s="57" t="s">
        <v>784</v>
      </c>
      <c r="AO247" s="58">
        <v>5.62E-4</v>
      </c>
    </row>
    <row r="248" spans="39:41">
      <c r="AM248" s="56">
        <v>243</v>
      </c>
      <c r="AN248" s="57" t="s">
        <v>785</v>
      </c>
      <c r="AO248" s="58">
        <v>5.7300000000000005E-4</v>
      </c>
    </row>
    <row r="249" spans="39:41">
      <c r="AM249" s="56">
        <v>244</v>
      </c>
      <c r="AN249" s="57" t="s">
        <v>786</v>
      </c>
      <c r="AO249" s="58">
        <v>4.57E-4</v>
      </c>
    </row>
    <row r="250" spans="39:41">
      <c r="AM250" s="56">
        <v>245</v>
      </c>
      <c r="AN250" s="57" t="s">
        <v>787</v>
      </c>
      <c r="AO250" s="58">
        <v>0</v>
      </c>
    </row>
    <row r="251" spans="39:41">
      <c r="AM251" s="56">
        <v>246</v>
      </c>
      <c r="AN251" s="57" t="s">
        <v>788</v>
      </c>
      <c r="AO251" s="58">
        <v>4.2000000000000002E-4</v>
      </c>
    </row>
    <row r="252" spans="39:41">
      <c r="AM252" s="56">
        <v>247</v>
      </c>
      <c r="AN252" s="57" t="s">
        <v>789</v>
      </c>
      <c r="AO252" s="58">
        <v>5.5800000000000001E-4</v>
      </c>
    </row>
    <row r="253" spans="39:41">
      <c r="AM253" s="56">
        <v>248</v>
      </c>
      <c r="AN253" s="57" t="s">
        <v>790</v>
      </c>
      <c r="AO253" s="58">
        <v>5.4900000000000001E-4</v>
      </c>
    </row>
    <row r="254" spans="39:41">
      <c r="AM254" s="56">
        <v>249</v>
      </c>
      <c r="AN254" s="57" t="s">
        <v>791</v>
      </c>
      <c r="AO254" s="58">
        <v>0</v>
      </c>
    </row>
    <row r="255" spans="39:41">
      <c r="AM255" s="56">
        <v>250</v>
      </c>
      <c r="AN255" s="57" t="s">
        <v>792</v>
      </c>
      <c r="AO255" s="58">
        <v>0</v>
      </c>
    </row>
    <row r="256" spans="39:41">
      <c r="AM256" s="56">
        <v>251</v>
      </c>
      <c r="AN256" s="57" t="s">
        <v>793</v>
      </c>
      <c r="AO256" s="58">
        <v>1E-4</v>
      </c>
    </row>
    <row r="257" spans="39:41">
      <c r="AM257" s="56">
        <v>252</v>
      </c>
      <c r="AN257" s="57" t="s">
        <v>794</v>
      </c>
      <c r="AO257" s="58">
        <v>2.5000000000000001E-4</v>
      </c>
    </row>
    <row r="258" spans="39:41">
      <c r="AM258" s="56">
        <v>253</v>
      </c>
      <c r="AN258" s="57" t="s">
        <v>795</v>
      </c>
      <c r="AO258" s="58">
        <v>0</v>
      </c>
    </row>
    <row r="259" spans="39:41">
      <c r="AM259" s="56">
        <v>254</v>
      </c>
      <c r="AN259" s="57" t="s">
        <v>796</v>
      </c>
      <c r="AO259" s="58">
        <v>6.2E-4</v>
      </c>
    </row>
    <row r="260" spans="39:41">
      <c r="AM260" s="56">
        <v>255</v>
      </c>
      <c r="AN260" s="57" t="s">
        <v>797</v>
      </c>
      <c r="AO260" s="58">
        <v>6.5300000000000004E-4</v>
      </c>
    </row>
    <row r="261" spans="39:41">
      <c r="AM261" s="56">
        <v>256</v>
      </c>
      <c r="AN261" s="57" t="s">
        <v>798</v>
      </c>
      <c r="AO261" s="58">
        <v>0</v>
      </c>
    </row>
    <row r="262" spans="39:41">
      <c r="AM262" s="56">
        <v>257</v>
      </c>
      <c r="AN262" s="57" t="s">
        <v>799</v>
      </c>
      <c r="AO262" s="58">
        <v>4.0400000000000001E-4</v>
      </c>
    </row>
    <row r="263" spans="39:41">
      <c r="AM263" s="56">
        <v>258</v>
      </c>
      <c r="AN263" s="57" t="s">
        <v>800</v>
      </c>
      <c r="AO263" s="58">
        <v>4.6799999999999999E-4</v>
      </c>
    </row>
    <row r="264" spans="39:41">
      <c r="AM264" s="56">
        <v>259</v>
      </c>
      <c r="AN264" s="57" t="s">
        <v>801</v>
      </c>
      <c r="AO264" s="58">
        <v>7.7700000000000002E-4</v>
      </c>
    </row>
    <row r="265" spans="39:41">
      <c r="AM265" s="56">
        <v>260</v>
      </c>
      <c r="AN265" s="57" t="s">
        <v>802</v>
      </c>
      <c r="AO265" s="58">
        <v>7.4600000000000003E-4</v>
      </c>
    </row>
    <row r="266" spans="39:41">
      <c r="AM266" s="56">
        <v>261</v>
      </c>
      <c r="AN266" s="57" t="s">
        <v>803</v>
      </c>
      <c r="AO266" s="58">
        <v>0</v>
      </c>
    </row>
    <row r="267" spans="39:41">
      <c r="AM267" s="56">
        <v>262</v>
      </c>
      <c r="AN267" s="57" t="s">
        <v>804</v>
      </c>
      <c r="AO267" s="58">
        <v>3.7800000000000003E-4</v>
      </c>
    </row>
    <row r="268" spans="39:41">
      <c r="AM268" s="56">
        <v>263</v>
      </c>
      <c r="AN268" s="57" t="s">
        <v>805</v>
      </c>
      <c r="AO268" s="58">
        <v>4.55E-4</v>
      </c>
    </row>
    <row r="269" spans="39:41">
      <c r="AM269" s="56">
        <v>264</v>
      </c>
      <c r="AN269" s="57" t="s">
        <v>806</v>
      </c>
      <c r="AO269" s="58">
        <v>3.0899999999999998E-4</v>
      </c>
    </row>
    <row r="270" spans="39:41">
      <c r="AM270" s="56">
        <v>265</v>
      </c>
      <c r="AN270" s="57" t="s">
        <v>807</v>
      </c>
      <c r="AO270" s="58">
        <v>0</v>
      </c>
    </row>
    <row r="271" spans="39:41">
      <c r="AM271" s="56">
        <v>266</v>
      </c>
      <c r="AN271" s="57" t="s">
        <v>808</v>
      </c>
      <c r="AO271" s="58">
        <v>5.7200000000000003E-4</v>
      </c>
    </row>
    <row r="272" spans="39:41">
      <c r="AM272" s="56">
        <v>267</v>
      </c>
      <c r="AN272" s="57" t="s">
        <v>809</v>
      </c>
      <c r="AO272" s="58">
        <v>4.5899999999999999E-4</v>
      </c>
    </row>
    <row r="273" spans="39:41">
      <c r="AM273" s="56">
        <v>268</v>
      </c>
      <c r="AN273" s="57" t="s">
        <v>810</v>
      </c>
      <c r="AO273" s="58">
        <v>4.0499999999999998E-4</v>
      </c>
    </row>
    <row r="274" spans="39:41">
      <c r="AM274" s="56">
        <v>269</v>
      </c>
      <c r="AN274" s="57" t="s">
        <v>811</v>
      </c>
      <c r="AO274" s="58">
        <v>4.4799999999999999E-4</v>
      </c>
    </row>
    <row r="275" spans="39:41">
      <c r="AM275" s="56">
        <v>270</v>
      </c>
      <c r="AN275" s="57" t="s">
        <v>812</v>
      </c>
      <c r="AO275" s="58">
        <v>3.2000000000000003E-4</v>
      </c>
    </row>
    <row r="276" spans="39:41">
      <c r="AM276" s="56">
        <v>271</v>
      </c>
      <c r="AN276" s="57" t="s">
        <v>813</v>
      </c>
      <c r="AO276" s="58">
        <v>0</v>
      </c>
    </row>
    <row r="277" spans="39:41">
      <c r="AM277" s="56">
        <v>272</v>
      </c>
      <c r="AN277" s="57" t="s">
        <v>814</v>
      </c>
      <c r="AO277" s="58">
        <v>4.5899999999999999E-4</v>
      </c>
    </row>
    <row r="278" spans="39:41">
      <c r="AM278" s="56">
        <v>273</v>
      </c>
      <c r="AN278" s="57" t="s">
        <v>815</v>
      </c>
      <c r="AO278" s="58">
        <v>4.17E-4</v>
      </c>
    </row>
    <row r="279" spans="39:41">
      <c r="AM279" s="56">
        <v>274</v>
      </c>
      <c r="AN279" s="57" t="s">
        <v>816</v>
      </c>
      <c r="AO279" s="58">
        <v>0</v>
      </c>
    </row>
    <row r="280" spans="39:41">
      <c r="AM280" s="56">
        <v>275</v>
      </c>
      <c r="AN280" s="57" t="s">
        <v>817</v>
      </c>
      <c r="AO280" s="58">
        <v>2.63E-4</v>
      </c>
    </row>
    <row r="281" spans="39:41">
      <c r="AM281" s="56">
        <v>276</v>
      </c>
      <c r="AN281" s="57" t="s">
        <v>818</v>
      </c>
      <c r="AO281" s="58">
        <v>3.77E-4</v>
      </c>
    </row>
    <row r="282" spans="39:41">
      <c r="AM282" s="56">
        <v>277</v>
      </c>
      <c r="AN282" s="57" t="s">
        <v>819</v>
      </c>
      <c r="AO282" s="58">
        <v>4.8700000000000002E-4</v>
      </c>
    </row>
    <row r="283" spans="39:41">
      <c r="AM283" s="56">
        <v>278</v>
      </c>
      <c r="AN283" s="57" t="s">
        <v>820</v>
      </c>
      <c r="AO283" s="58">
        <v>2.9E-4</v>
      </c>
    </row>
    <row r="284" spans="39:41">
      <c r="AM284" s="56">
        <v>279</v>
      </c>
      <c r="AN284" s="57" t="s">
        <v>821</v>
      </c>
      <c r="AO284" s="58">
        <v>3.8999999999999999E-4</v>
      </c>
    </row>
    <row r="285" spans="39:41">
      <c r="AM285" s="56">
        <v>280</v>
      </c>
      <c r="AN285" s="57" t="s">
        <v>822</v>
      </c>
      <c r="AO285" s="58">
        <v>4.8999999999999998E-4</v>
      </c>
    </row>
    <row r="286" spans="39:41">
      <c r="AM286" s="56">
        <v>281</v>
      </c>
      <c r="AN286" s="57" t="s">
        <v>823</v>
      </c>
      <c r="AO286" s="58">
        <v>2.6600000000000001E-4</v>
      </c>
    </row>
    <row r="287" spans="39:41">
      <c r="AM287" s="56">
        <v>282</v>
      </c>
      <c r="AN287" s="57" t="s">
        <v>824</v>
      </c>
      <c r="AO287" s="58">
        <v>5.9900000000000003E-4</v>
      </c>
    </row>
    <row r="288" spans="39:41">
      <c r="AM288" s="56">
        <v>283</v>
      </c>
      <c r="AN288" s="57" t="s">
        <v>825</v>
      </c>
      <c r="AO288" s="58">
        <v>0</v>
      </c>
    </row>
    <row r="289" spans="39:41">
      <c r="AM289" s="56">
        <v>284</v>
      </c>
      <c r="AN289" s="57" t="s">
        <v>826</v>
      </c>
      <c r="AO289" s="58">
        <v>3.7599999999999998E-4</v>
      </c>
    </row>
    <row r="290" spans="39:41">
      <c r="AM290" s="56">
        <v>285</v>
      </c>
      <c r="AN290" s="57" t="s">
        <v>827</v>
      </c>
      <c r="AO290" s="58">
        <v>3.7500000000000001E-4</v>
      </c>
    </row>
    <row r="291" spans="39:41">
      <c r="AM291" s="56">
        <v>286</v>
      </c>
      <c r="AN291" s="57" t="s">
        <v>828</v>
      </c>
      <c r="AO291" s="58">
        <v>3.7800000000000003E-4</v>
      </c>
    </row>
    <row r="292" spans="39:41">
      <c r="AM292" s="56">
        <v>287</v>
      </c>
      <c r="AN292" s="57" t="s">
        <v>829</v>
      </c>
      <c r="AO292" s="58">
        <v>3.79E-4</v>
      </c>
    </row>
    <row r="293" spans="39:41">
      <c r="AM293" s="56">
        <v>288</v>
      </c>
      <c r="AN293" s="57" t="s">
        <v>830</v>
      </c>
      <c r="AO293" s="58">
        <v>3.8000000000000002E-4</v>
      </c>
    </row>
    <row r="294" spans="39:41">
      <c r="AM294" s="56">
        <v>289</v>
      </c>
      <c r="AN294" s="57" t="s">
        <v>831</v>
      </c>
      <c r="AO294" s="58">
        <v>1.6200000000000001E-4</v>
      </c>
    </row>
    <row r="295" spans="39:41">
      <c r="AM295" s="56">
        <v>290</v>
      </c>
      <c r="AN295" s="57" t="s">
        <v>832</v>
      </c>
      <c r="AO295" s="58">
        <v>3.6999999999999999E-4</v>
      </c>
    </row>
    <row r="296" spans="39:41">
      <c r="AM296" s="56">
        <v>291</v>
      </c>
      <c r="AN296" s="57" t="s">
        <v>833</v>
      </c>
      <c r="AO296" s="58">
        <v>3.8000000000000002E-4</v>
      </c>
    </row>
    <row r="297" spans="39:41">
      <c r="AM297" s="56">
        <v>292</v>
      </c>
      <c r="AN297" s="57" t="s">
        <v>834</v>
      </c>
      <c r="AO297" s="58">
        <v>3.8000000000000002E-4</v>
      </c>
    </row>
    <row r="298" spans="39:41">
      <c r="AM298" s="56">
        <v>293</v>
      </c>
      <c r="AN298" s="57" t="s">
        <v>835</v>
      </c>
      <c r="AO298" s="58">
        <v>3.8099999999999999E-4</v>
      </c>
    </row>
    <row r="299" spans="39:41">
      <c r="AM299" s="56">
        <v>294</v>
      </c>
      <c r="AN299" s="57" t="s">
        <v>836</v>
      </c>
      <c r="AO299" s="58">
        <v>3.8000000000000002E-4</v>
      </c>
    </row>
    <row r="300" spans="39:41">
      <c r="AM300" s="56">
        <v>295</v>
      </c>
      <c r="AN300" s="57" t="s">
        <v>837</v>
      </c>
      <c r="AO300" s="58">
        <v>4.0900000000000002E-4</v>
      </c>
    </row>
    <row r="301" spans="39:41">
      <c r="AM301" s="56">
        <v>296</v>
      </c>
      <c r="AN301" s="57" t="s">
        <v>838</v>
      </c>
      <c r="AO301" s="58">
        <v>3.8499999999999998E-4</v>
      </c>
    </row>
    <row r="302" spans="39:41">
      <c r="AM302" s="56">
        <v>297</v>
      </c>
      <c r="AN302" s="57" t="s">
        <v>839</v>
      </c>
      <c r="AO302" s="58">
        <v>0</v>
      </c>
    </row>
    <row r="303" spans="39:41">
      <c r="AM303" s="56">
        <v>298</v>
      </c>
      <c r="AN303" s="57" t="s">
        <v>840</v>
      </c>
      <c r="AO303" s="58">
        <v>2.9999999999999997E-4</v>
      </c>
    </row>
    <row r="304" spans="39:41">
      <c r="AM304" s="56">
        <v>299</v>
      </c>
      <c r="AN304" s="57" t="s">
        <v>841</v>
      </c>
      <c r="AO304" s="58">
        <v>4.5600000000000003E-4</v>
      </c>
    </row>
    <row r="305" spans="39:41">
      <c r="AM305" s="56">
        <v>300</v>
      </c>
      <c r="AN305" s="57" t="s">
        <v>842</v>
      </c>
      <c r="AO305" s="58">
        <v>5.2400000000000005E-4</v>
      </c>
    </row>
    <row r="306" spans="39:41">
      <c r="AM306" s="56">
        <v>301</v>
      </c>
      <c r="AN306" s="57" t="s">
        <v>843</v>
      </c>
      <c r="AO306" s="58">
        <v>3.9199999999999999E-4</v>
      </c>
    </row>
    <row r="307" spans="39:41">
      <c r="AM307" s="56">
        <v>302</v>
      </c>
      <c r="AN307" s="57" t="s">
        <v>844</v>
      </c>
      <c r="AO307" s="58">
        <v>5.5599999999999996E-4</v>
      </c>
    </row>
    <row r="308" spans="39:41">
      <c r="AM308" s="56">
        <v>303</v>
      </c>
      <c r="AN308" s="57" t="s">
        <v>845</v>
      </c>
      <c r="AO308" s="58">
        <v>0</v>
      </c>
    </row>
    <row r="309" spans="39:41">
      <c r="AM309" s="56">
        <v>304</v>
      </c>
      <c r="AN309" s="57" t="s">
        <v>846</v>
      </c>
      <c r="AO309" s="58">
        <v>0</v>
      </c>
    </row>
    <row r="310" spans="39:41">
      <c r="AM310" s="56">
        <v>305</v>
      </c>
      <c r="AN310" s="57" t="s">
        <v>847</v>
      </c>
      <c r="AO310" s="58">
        <v>2.9700000000000001E-4</v>
      </c>
    </row>
    <row r="311" spans="39:41">
      <c r="AM311" s="56">
        <v>306</v>
      </c>
      <c r="AN311" s="57" t="s">
        <v>848</v>
      </c>
      <c r="AO311" s="58">
        <v>5.04E-4</v>
      </c>
    </row>
    <row r="312" spans="39:41">
      <c r="AM312" s="56">
        <v>307</v>
      </c>
      <c r="AN312" s="57" t="s">
        <v>849</v>
      </c>
      <c r="AO312" s="58">
        <v>4.3800000000000002E-4</v>
      </c>
    </row>
    <row r="313" spans="39:41">
      <c r="AM313" s="56">
        <v>308</v>
      </c>
      <c r="AN313" s="57" t="s">
        <v>518</v>
      </c>
      <c r="AO313" s="58">
        <v>0</v>
      </c>
    </row>
    <row r="314" spans="39:41">
      <c r="AM314" s="56">
        <v>309</v>
      </c>
      <c r="AN314" s="57" t="s">
        <v>850</v>
      </c>
      <c r="AO314" s="58">
        <v>4.0299999999999998E-4</v>
      </c>
    </row>
    <row r="315" spans="39:41">
      <c r="AM315" s="56">
        <v>310</v>
      </c>
      <c r="AN315" s="57" t="s">
        <v>851</v>
      </c>
      <c r="AO315" s="58">
        <v>3.2200000000000002E-4</v>
      </c>
    </row>
    <row r="316" spans="39:41">
      <c r="AM316" s="56">
        <v>311</v>
      </c>
      <c r="AN316" s="57" t="s">
        <v>852</v>
      </c>
      <c r="AO316" s="58">
        <v>5.9400000000000002E-4</v>
      </c>
    </row>
    <row r="317" spans="39:41">
      <c r="AM317" s="56">
        <v>312</v>
      </c>
      <c r="AN317" s="57" t="s">
        <v>853</v>
      </c>
      <c r="AO317" s="58">
        <v>6.0800000000000003E-4</v>
      </c>
    </row>
    <row r="318" spans="39:41">
      <c r="AM318" s="56">
        <v>313</v>
      </c>
      <c r="AN318" s="57" t="s">
        <v>854</v>
      </c>
      <c r="AO318" s="58">
        <v>0</v>
      </c>
    </row>
    <row r="319" spans="39:41">
      <c r="AM319" s="56">
        <v>314</v>
      </c>
      <c r="AN319" s="57" t="s">
        <v>855</v>
      </c>
      <c r="AO319" s="58">
        <v>4.3800000000000002E-4</v>
      </c>
    </row>
    <row r="320" spans="39:41">
      <c r="AM320" s="56">
        <v>315</v>
      </c>
      <c r="AN320" s="57" t="s">
        <v>856</v>
      </c>
      <c r="AO320" s="58">
        <v>4.7600000000000002E-4</v>
      </c>
    </row>
    <row r="321" spans="39:41">
      <c r="AM321" s="56">
        <v>316</v>
      </c>
      <c r="AN321" s="57" t="s">
        <v>857</v>
      </c>
      <c r="AO321" s="58">
        <v>0</v>
      </c>
    </row>
    <row r="322" spans="39:41">
      <c r="AM322" s="56">
        <v>317</v>
      </c>
      <c r="AN322" s="57" t="s">
        <v>858</v>
      </c>
      <c r="AO322" s="58">
        <v>4.2099999999999999E-4</v>
      </c>
    </row>
    <row r="323" spans="39:41">
      <c r="AM323" s="56">
        <v>318</v>
      </c>
      <c r="AN323" s="57" t="s">
        <v>859</v>
      </c>
      <c r="AO323" s="58">
        <v>4.95E-4</v>
      </c>
    </row>
    <row r="324" spans="39:41">
      <c r="AM324" s="56">
        <v>319</v>
      </c>
      <c r="AN324" s="57" t="s">
        <v>860</v>
      </c>
      <c r="AO324" s="58">
        <v>0</v>
      </c>
    </row>
    <row r="325" spans="39:41">
      <c r="AM325" s="56">
        <v>320</v>
      </c>
      <c r="AN325" s="57" t="s">
        <v>861</v>
      </c>
      <c r="AO325" s="58">
        <v>4.66E-4</v>
      </c>
    </row>
    <row r="326" spans="39:41">
      <c r="AM326" s="56">
        <v>321</v>
      </c>
      <c r="AN326" s="57" t="s">
        <v>862</v>
      </c>
      <c r="AO326" s="58">
        <v>4.9899999999999999E-4</v>
      </c>
    </row>
    <row r="327" spans="39:41">
      <c r="AM327" s="56">
        <v>322</v>
      </c>
      <c r="AN327" s="57" t="s">
        <v>863</v>
      </c>
      <c r="AO327" s="58">
        <v>0</v>
      </c>
    </row>
    <row r="328" spans="39:41">
      <c r="AM328" s="56">
        <v>323</v>
      </c>
      <c r="AN328" s="57" t="s">
        <v>864</v>
      </c>
      <c r="AO328" s="58">
        <v>4.2000000000000002E-4</v>
      </c>
    </row>
    <row r="329" spans="39:41">
      <c r="AM329" s="56">
        <v>324</v>
      </c>
      <c r="AN329" s="57" t="s">
        <v>865</v>
      </c>
      <c r="AO329" s="58">
        <v>4.9399999999999997E-4</v>
      </c>
    </row>
    <row r="330" spans="39:41">
      <c r="AM330" s="56">
        <v>325</v>
      </c>
      <c r="AN330" s="57" t="s">
        <v>866</v>
      </c>
      <c r="AO330" s="58">
        <v>0</v>
      </c>
    </row>
    <row r="331" spans="39:41">
      <c r="AM331" s="56">
        <v>326</v>
      </c>
      <c r="AN331" s="57" t="s">
        <v>867</v>
      </c>
      <c r="AO331" s="58">
        <v>4.6200000000000001E-4</v>
      </c>
    </row>
    <row r="332" spans="39:41">
      <c r="AM332" s="56">
        <v>327</v>
      </c>
      <c r="AN332" s="57" t="s">
        <v>868</v>
      </c>
      <c r="AO332" s="58">
        <v>4.9399999999999997E-4</v>
      </c>
    </row>
    <row r="333" spans="39:41">
      <c r="AM333" s="56">
        <v>328</v>
      </c>
      <c r="AN333" s="57" t="s">
        <v>869</v>
      </c>
      <c r="AO333" s="58">
        <v>0</v>
      </c>
    </row>
    <row r="334" spans="39:41">
      <c r="AM334" s="56">
        <v>329</v>
      </c>
      <c r="AN334" s="57" t="s">
        <v>870</v>
      </c>
      <c r="AO334" s="58">
        <v>4.2999999999999999E-4</v>
      </c>
    </row>
    <row r="335" spans="39:41">
      <c r="AM335" s="56">
        <v>330</v>
      </c>
      <c r="AN335" s="57" t="s">
        <v>871</v>
      </c>
      <c r="AO335" s="58">
        <v>4.66E-4</v>
      </c>
    </row>
    <row r="336" spans="39:41">
      <c r="AM336" s="56">
        <v>331</v>
      </c>
      <c r="AN336" s="57" t="s">
        <v>872</v>
      </c>
      <c r="AO336" s="58">
        <v>0</v>
      </c>
    </row>
    <row r="337" spans="39:41">
      <c r="AM337" s="56">
        <v>332</v>
      </c>
      <c r="AN337" s="57" t="s">
        <v>873</v>
      </c>
      <c r="AO337" s="58">
        <v>4.6200000000000001E-4</v>
      </c>
    </row>
    <row r="338" spans="39:41">
      <c r="AM338" s="56">
        <v>333</v>
      </c>
      <c r="AN338" s="57" t="s">
        <v>874</v>
      </c>
      <c r="AO338" s="58">
        <v>4.9399999999999997E-4</v>
      </c>
    </row>
    <row r="339" spans="39:41">
      <c r="AM339" s="56">
        <v>334</v>
      </c>
      <c r="AN339" s="57" t="s">
        <v>875</v>
      </c>
      <c r="AO339" s="58">
        <v>2.6800000000000001E-4</v>
      </c>
    </row>
    <row r="340" spans="39:41">
      <c r="AM340" s="56">
        <v>335</v>
      </c>
      <c r="AN340" s="57" t="s">
        <v>876</v>
      </c>
      <c r="AO340" s="58">
        <v>4.0900000000000002E-4</v>
      </c>
    </row>
    <row r="341" spans="39:41">
      <c r="AM341" s="56">
        <v>336</v>
      </c>
      <c r="AN341" s="57" t="s">
        <v>877</v>
      </c>
      <c r="AO341" s="58">
        <v>0</v>
      </c>
    </row>
    <row r="342" spans="39:41">
      <c r="AM342" s="56">
        <v>337</v>
      </c>
      <c r="AN342" s="57" t="s">
        <v>878</v>
      </c>
      <c r="AO342" s="58">
        <v>2.92E-4</v>
      </c>
    </row>
    <row r="343" spans="39:41">
      <c r="AM343" s="56">
        <v>338</v>
      </c>
      <c r="AN343" s="57" t="s">
        <v>879</v>
      </c>
      <c r="AO343" s="58">
        <v>3.48E-4</v>
      </c>
    </row>
    <row r="344" spans="39:41">
      <c r="AM344" s="56">
        <v>339</v>
      </c>
      <c r="AN344" s="57" t="s">
        <v>880</v>
      </c>
      <c r="AO344" s="58">
        <v>2.5000000000000001E-4</v>
      </c>
    </row>
    <row r="345" spans="39:41">
      <c r="AM345" s="56">
        <v>340</v>
      </c>
      <c r="AN345" s="57" t="s">
        <v>881</v>
      </c>
      <c r="AO345" s="58">
        <v>3.7800000000000003E-4</v>
      </c>
    </row>
    <row r="346" spans="39:41">
      <c r="AM346" s="56">
        <v>341</v>
      </c>
      <c r="AN346" s="57" t="s">
        <v>882</v>
      </c>
      <c r="AO346" s="58">
        <v>0</v>
      </c>
    </row>
    <row r="347" spans="39:41">
      <c r="AM347" s="56">
        <v>342</v>
      </c>
      <c r="AN347" s="57" t="s">
        <v>883</v>
      </c>
      <c r="AO347" s="58">
        <v>0</v>
      </c>
    </row>
    <row r="348" spans="39:41">
      <c r="AM348" s="56">
        <v>343</v>
      </c>
      <c r="AN348" s="57" t="s">
        <v>884</v>
      </c>
      <c r="AO348" s="58">
        <v>0</v>
      </c>
    </row>
    <row r="349" spans="39:41">
      <c r="AM349" s="56">
        <v>344</v>
      </c>
      <c r="AN349" s="57" t="s">
        <v>885</v>
      </c>
      <c r="AO349" s="58">
        <v>0</v>
      </c>
    </row>
    <row r="350" spans="39:41">
      <c r="AM350" s="56">
        <v>345</v>
      </c>
      <c r="AN350" s="57" t="s">
        <v>886</v>
      </c>
      <c r="AO350" s="58">
        <v>3.6600000000000001E-4</v>
      </c>
    </row>
    <row r="351" spans="39:41">
      <c r="AM351" s="56">
        <v>346</v>
      </c>
      <c r="AN351" s="57" t="s">
        <v>887</v>
      </c>
      <c r="AO351" s="58">
        <v>0</v>
      </c>
    </row>
    <row r="352" spans="39:41">
      <c r="AM352" s="56">
        <v>347</v>
      </c>
      <c r="AN352" s="57" t="s">
        <v>888</v>
      </c>
      <c r="AO352" s="58">
        <v>0</v>
      </c>
    </row>
    <row r="353" spans="39:41">
      <c r="AM353" s="56">
        <v>348</v>
      </c>
      <c r="AN353" s="57" t="s">
        <v>889</v>
      </c>
      <c r="AO353" s="58">
        <v>4.9799999999999996E-4</v>
      </c>
    </row>
    <row r="354" spans="39:41">
      <c r="AM354" s="56">
        <v>349</v>
      </c>
      <c r="AN354" s="57" t="s">
        <v>890</v>
      </c>
      <c r="AO354" s="58">
        <v>4.2999999999999999E-4</v>
      </c>
    </row>
    <row r="355" spans="39:41">
      <c r="AM355" s="56">
        <v>350</v>
      </c>
      <c r="AN355" s="57" t="s">
        <v>891</v>
      </c>
      <c r="AO355" s="58">
        <v>3.88E-4</v>
      </c>
    </row>
    <row r="356" spans="39:41">
      <c r="AM356" s="56">
        <v>351</v>
      </c>
      <c r="AN356" s="57" t="s">
        <v>519</v>
      </c>
      <c r="AO356" s="58">
        <v>4.5100000000000001E-4</v>
      </c>
    </row>
    <row r="357" spans="39:41">
      <c r="AM357" s="56">
        <v>352</v>
      </c>
      <c r="AN357" s="57" t="s">
        <v>892</v>
      </c>
      <c r="AO357" s="58">
        <v>3.8299999999999999E-4</v>
      </c>
    </row>
    <row r="358" spans="39:41">
      <c r="AM358" s="56">
        <v>353</v>
      </c>
      <c r="AN358" s="57" t="s">
        <v>893</v>
      </c>
      <c r="AO358" s="58">
        <v>0</v>
      </c>
    </row>
    <row r="359" spans="39:41">
      <c r="AM359" s="56">
        <v>354</v>
      </c>
      <c r="AN359" s="57" t="s">
        <v>894</v>
      </c>
      <c r="AO359" s="58">
        <v>0</v>
      </c>
    </row>
    <row r="360" spans="39:41">
      <c r="AM360" s="56">
        <v>355</v>
      </c>
      <c r="AN360" s="57" t="s">
        <v>895</v>
      </c>
      <c r="AO360" s="58">
        <v>0</v>
      </c>
    </row>
    <row r="361" spans="39:41">
      <c r="AM361" s="56">
        <v>356</v>
      </c>
      <c r="AN361" s="57" t="s">
        <v>896</v>
      </c>
      <c r="AO361" s="58">
        <v>1.3300000000000001E-4</v>
      </c>
    </row>
    <row r="362" spans="39:41">
      <c r="AM362" s="56">
        <v>357</v>
      </c>
      <c r="AN362" s="57" t="s">
        <v>897</v>
      </c>
      <c r="AO362" s="58">
        <v>0</v>
      </c>
    </row>
    <row r="363" spans="39:41">
      <c r="AM363" s="56">
        <v>358</v>
      </c>
      <c r="AN363" s="57" t="s">
        <v>898</v>
      </c>
      <c r="AO363" s="58">
        <v>2.2900000000000001E-4</v>
      </c>
    </row>
    <row r="364" spans="39:41">
      <c r="AM364" s="56">
        <v>359</v>
      </c>
      <c r="AN364" s="57" t="s">
        <v>899</v>
      </c>
      <c r="AO364" s="58">
        <v>2.0000000000000002E-5</v>
      </c>
    </row>
    <row r="365" spans="39:41">
      <c r="AM365" s="56">
        <v>360</v>
      </c>
      <c r="AN365" s="57" t="s">
        <v>900</v>
      </c>
      <c r="AO365" s="58">
        <v>0</v>
      </c>
    </row>
    <row r="366" spans="39:41">
      <c r="AM366" s="56">
        <v>361</v>
      </c>
      <c r="AN366" s="57" t="s">
        <v>901</v>
      </c>
      <c r="AO366" s="58">
        <v>5.4000000000000001E-4</v>
      </c>
    </row>
    <row r="367" spans="39:41">
      <c r="AM367" s="56">
        <v>362</v>
      </c>
      <c r="AN367" s="57" t="s">
        <v>902</v>
      </c>
      <c r="AO367" s="58">
        <v>4.3600000000000003E-4</v>
      </c>
    </row>
    <row r="368" spans="39:41">
      <c r="AM368" s="56">
        <v>363</v>
      </c>
      <c r="AN368" s="57" t="s">
        <v>903</v>
      </c>
      <c r="AO368" s="58">
        <v>3.1700000000000001E-4</v>
      </c>
    </row>
    <row r="369" spans="39:41">
      <c r="AM369" s="56">
        <v>364</v>
      </c>
      <c r="AN369" s="57" t="s">
        <v>904</v>
      </c>
      <c r="AO369" s="58">
        <v>0</v>
      </c>
    </row>
    <row r="370" spans="39:41">
      <c r="AM370" s="56">
        <v>365</v>
      </c>
      <c r="AN370" s="57" t="s">
        <v>905</v>
      </c>
      <c r="AO370" s="58">
        <v>1.25E-4</v>
      </c>
    </row>
    <row r="371" spans="39:41">
      <c r="AM371" s="56">
        <v>366</v>
      </c>
      <c r="AN371" s="57" t="s">
        <v>906</v>
      </c>
      <c r="AO371" s="58">
        <v>1.6899999999999999E-4</v>
      </c>
    </row>
    <row r="372" spans="39:41">
      <c r="AM372" s="56">
        <v>367</v>
      </c>
      <c r="AN372" s="57" t="s">
        <v>907</v>
      </c>
      <c r="AO372" s="58">
        <v>2.5700000000000001E-4</v>
      </c>
    </row>
    <row r="373" spans="39:41">
      <c r="AM373" s="56">
        <v>368</v>
      </c>
      <c r="AN373" s="57" t="s">
        <v>908</v>
      </c>
      <c r="AO373" s="58">
        <v>3.01E-4</v>
      </c>
    </row>
    <row r="374" spans="39:41">
      <c r="AM374" s="56">
        <v>369</v>
      </c>
      <c r="AN374" s="57" t="s">
        <v>909</v>
      </c>
      <c r="AO374" s="58">
        <v>3.7800000000000003E-4</v>
      </c>
    </row>
    <row r="375" spans="39:41">
      <c r="AM375" s="56">
        <v>370</v>
      </c>
      <c r="AN375" s="57" t="s">
        <v>910</v>
      </c>
      <c r="AO375" s="58">
        <v>0</v>
      </c>
    </row>
    <row r="376" spans="39:41">
      <c r="AM376" s="56">
        <v>371</v>
      </c>
      <c r="AN376" s="57" t="s">
        <v>911</v>
      </c>
      <c r="AO376" s="58">
        <v>0</v>
      </c>
    </row>
    <row r="377" spans="39:41">
      <c r="AM377" s="56">
        <v>372</v>
      </c>
      <c r="AN377" s="57" t="s">
        <v>912</v>
      </c>
      <c r="AO377" s="58">
        <v>6.0800000000000003E-4</v>
      </c>
    </row>
    <row r="378" spans="39:41">
      <c r="AM378" s="56">
        <v>373</v>
      </c>
      <c r="AN378" s="57" t="s">
        <v>913</v>
      </c>
      <c r="AO378" s="58">
        <v>5.4600000000000004E-4</v>
      </c>
    </row>
    <row r="379" spans="39:41">
      <c r="AM379" s="56">
        <v>374</v>
      </c>
      <c r="AN379" s="57" t="s">
        <v>914</v>
      </c>
      <c r="AO379" s="58">
        <v>5.1699999999999999E-4</v>
      </c>
    </row>
    <row r="380" spans="39:41">
      <c r="AM380" s="56">
        <v>375</v>
      </c>
      <c r="AN380" s="57" t="s">
        <v>915</v>
      </c>
      <c r="AO380" s="58">
        <v>0</v>
      </c>
    </row>
    <row r="381" spans="39:41">
      <c r="AM381" s="56">
        <v>376</v>
      </c>
      <c r="AN381" s="57" t="s">
        <v>916</v>
      </c>
      <c r="AO381" s="58">
        <v>0</v>
      </c>
    </row>
    <row r="382" spans="39:41">
      <c r="AM382" s="56">
        <v>377</v>
      </c>
      <c r="AN382" s="57" t="s">
        <v>917</v>
      </c>
      <c r="AO382" s="58">
        <v>2.1100000000000001E-4</v>
      </c>
    </row>
    <row r="383" spans="39:41">
      <c r="AM383" s="56">
        <v>378</v>
      </c>
      <c r="AN383" s="57" t="s">
        <v>918</v>
      </c>
      <c r="AO383" s="58">
        <v>1.5300000000000001E-4</v>
      </c>
    </row>
    <row r="384" spans="39:41">
      <c r="AM384" s="56">
        <v>379</v>
      </c>
      <c r="AN384" s="57" t="s">
        <v>919</v>
      </c>
      <c r="AO384" s="58">
        <v>0</v>
      </c>
    </row>
    <row r="385" spans="39:41">
      <c r="AM385" s="56">
        <v>380</v>
      </c>
      <c r="AN385" s="57" t="s">
        <v>920</v>
      </c>
      <c r="AO385" s="58">
        <v>4.5399999999999998E-4</v>
      </c>
    </row>
    <row r="386" spans="39:41">
      <c r="AM386" s="56">
        <v>381</v>
      </c>
      <c r="AN386" s="57" t="s">
        <v>921</v>
      </c>
      <c r="AO386" s="58">
        <v>3.0600000000000001E-4</v>
      </c>
    </row>
    <row r="387" spans="39:41">
      <c r="AM387" s="56">
        <v>382</v>
      </c>
      <c r="AN387" s="57" t="s">
        <v>922</v>
      </c>
      <c r="AO387" s="58">
        <v>0</v>
      </c>
    </row>
    <row r="388" spans="39:41">
      <c r="AM388" s="56">
        <v>383</v>
      </c>
      <c r="AN388" s="57" t="s">
        <v>923</v>
      </c>
      <c r="AO388" s="58">
        <v>0</v>
      </c>
    </row>
    <row r="389" spans="39:41">
      <c r="AM389" s="56">
        <v>384</v>
      </c>
      <c r="AN389" s="57" t="s">
        <v>924</v>
      </c>
      <c r="AO389" s="58">
        <v>6.4700000000000001E-4</v>
      </c>
    </row>
    <row r="390" spans="39:41">
      <c r="AM390" s="56">
        <v>385</v>
      </c>
      <c r="AN390" s="57" t="s">
        <v>925</v>
      </c>
      <c r="AO390" s="58">
        <v>4.1899999999999999E-4</v>
      </c>
    </row>
    <row r="391" spans="39:41">
      <c r="AM391" s="56">
        <v>386</v>
      </c>
      <c r="AN391" s="57" t="s">
        <v>926</v>
      </c>
      <c r="AO391" s="58">
        <v>4.3800000000000002E-4</v>
      </c>
    </row>
    <row r="392" spans="39:41">
      <c r="AM392" s="56">
        <v>387</v>
      </c>
      <c r="AN392" s="57" t="s">
        <v>927</v>
      </c>
      <c r="AO392" s="58">
        <v>0</v>
      </c>
    </row>
    <row r="393" spans="39:41">
      <c r="AM393" s="56">
        <v>388</v>
      </c>
      <c r="AN393" s="57" t="s">
        <v>928</v>
      </c>
      <c r="AO393" s="58">
        <v>5.5900000000000004E-4</v>
      </c>
    </row>
    <row r="394" spans="39:41">
      <c r="AM394" s="56">
        <v>389</v>
      </c>
      <c r="AN394" s="57" t="s">
        <v>929</v>
      </c>
      <c r="AO394" s="58">
        <v>4.73E-4</v>
      </c>
    </row>
    <row r="395" spans="39:41">
      <c r="AM395" s="56">
        <v>390</v>
      </c>
      <c r="AN395" s="57" t="s">
        <v>930</v>
      </c>
      <c r="AO395" s="58">
        <v>0</v>
      </c>
    </row>
    <row r="396" spans="39:41">
      <c r="AM396" s="56">
        <v>391</v>
      </c>
      <c r="AN396" s="57" t="s">
        <v>931</v>
      </c>
      <c r="AO396" s="58">
        <v>0</v>
      </c>
    </row>
    <row r="397" spans="39:41">
      <c r="AM397" s="56">
        <v>392</v>
      </c>
      <c r="AN397" s="57" t="s">
        <v>932</v>
      </c>
      <c r="AO397" s="58">
        <v>4.3600000000000003E-4</v>
      </c>
    </row>
    <row r="398" spans="39:41">
      <c r="AM398" s="56">
        <v>393</v>
      </c>
      <c r="AN398" s="57" t="s">
        <v>933</v>
      </c>
      <c r="AO398" s="58">
        <v>3.9599999999999998E-4</v>
      </c>
    </row>
    <row r="399" spans="39:41">
      <c r="AM399" s="56">
        <v>394</v>
      </c>
      <c r="AN399" s="57" t="s">
        <v>934</v>
      </c>
      <c r="AO399" s="58">
        <v>0</v>
      </c>
    </row>
    <row r="400" spans="39:41">
      <c r="AM400" s="56">
        <v>395</v>
      </c>
      <c r="AN400" s="57" t="s">
        <v>935</v>
      </c>
      <c r="AO400" s="58">
        <v>2.0599999999999999E-4</v>
      </c>
    </row>
    <row r="401" spans="39:41">
      <c r="AM401" s="56">
        <v>396</v>
      </c>
      <c r="AN401" s="57" t="s">
        <v>936</v>
      </c>
      <c r="AO401" s="58">
        <v>2.31E-4</v>
      </c>
    </row>
    <row r="402" spans="39:41">
      <c r="AM402" s="56">
        <v>397</v>
      </c>
      <c r="AN402" s="57" t="s">
        <v>937</v>
      </c>
      <c r="AO402" s="58">
        <v>0</v>
      </c>
    </row>
    <row r="403" spans="39:41">
      <c r="AM403" s="56">
        <v>398</v>
      </c>
      <c r="AN403" s="57" t="s">
        <v>938</v>
      </c>
      <c r="AO403" s="58">
        <v>4.5600000000000003E-4</v>
      </c>
    </row>
    <row r="404" spans="39:41">
      <c r="AM404" s="56">
        <v>399</v>
      </c>
      <c r="AN404" s="57" t="s">
        <v>939</v>
      </c>
      <c r="AO404" s="58">
        <v>3.0600000000000001E-4</v>
      </c>
    </row>
    <row r="405" spans="39:41">
      <c r="AM405" s="56">
        <v>400</v>
      </c>
      <c r="AN405" s="57" t="s">
        <v>940</v>
      </c>
      <c r="AO405" s="58">
        <v>0</v>
      </c>
    </row>
    <row r="406" spans="39:41">
      <c r="AM406" s="56">
        <v>401</v>
      </c>
      <c r="AN406" s="57" t="s">
        <v>941</v>
      </c>
      <c r="AO406" s="58">
        <v>0</v>
      </c>
    </row>
    <row r="407" spans="39:41">
      <c r="AM407" s="56">
        <v>402</v>
      </c>
      <c r="AN407" s="57" t="s">
        <v>942</v>
      </c>
      <c r="AO407" s="58">
        <v>0</v>
      </c>
    </row>
    <row r="408" spans="39:41">
      <c r="AM408" s="56">
        <v>403</v>
      </c>
      <c r="AN408" s="57" t="s">
        <v>943</v>
      </c>
      <c r="AO408" s="58">
        <v>0</v>
      </c>
    </row>
    <row r="409" spans="39:41">
      <c r="AM409" s="56">
        <v>404</v>
      </c>
      <c r="AN409" s="57" t="s">
        <v>944</v>
      </c>
      <c r="AO409" s="58">
        <v>5.7700000000000004E-4</v>
      </c>
    </row>
    <row r="410" spans="39:41">
      <c r="AM410" s="56">
        <v>405</v>
      </c>
      <c r="AN410" s="57" t="s">
        <v>945</v>
      </c>
      <c r="AO410" s="58">
        <v>2.2599999999999999E-4</v>
      </c>
    </row>
    <row r="411" spans="39:41">
      <c r="AM411" s="56">
        <v>406</v>
      </c>
      <c r="AN411" s="57" t="s">
        <v>946</v>
      </c>
      <c r="AO411" s="58">
        <v>4.57E-4</v>
      </c>
    </row>
    <row r="412" spans="39:41">
      <c r="AM412" s="56">
        <v>407</v>
      </c>
      <c r="AN412" s="57" t="s">
        <v>947</v>
      </c>
      <c r="AO412" s="58">
        <v>0</v>
      </c>
    </row>
    <row r="413" spans="39:41">
      <c r="AM413" s="56">
        <v>408</v>
      </c>
      <c r="AN413" s="57" t="s">
        <v>948</v>
      </c>
      <c r="AO413" s="58">
        <v>5.1500000000000005E-4</v>
      </c>
    </row>
    <row r="414" spans="39:41">
      <c r="AM414" s="56">
        <v>409</v>
      </c>
      <c r="AN414" s="57" t="s">
        <v>949</v>
      </c>
      <c r="AO414" s="58">
        <v>4.6200000000000001E-4</v>
      </c>
    </row>
    <row r="415" spans="39:41">
      <c r="AM415" s="56">
        <v>410</v>
      </c>
      <c r="AN415" s="57" t="s">
        <v>950</v>
      </c>
      <c r="AO415" s="58">
        <v>0</v>
      </c>
    </row>
    <row r="416" spans="39:41">
      <c r="AM416" s="56">
        <v>411</v>
      </c>
      <c r="AN416" s="57" t="s">
        <v>951</v>
      </c>
      <c r="AO416" s="58">
        <v>4.6799999999999999E-4</v>
      </c>
    </row>
    <row r="417" spans="39:41">
      <c r="AM417" s="56">
        <v>412</v>
      </c>
      <c r="AN417" s="57" t="s">
        <v>952</v>
      </c>
      <c r="AO417" s="58">
        <v>5.0000000000000001E-4</v>
      </c>
    </row>
    <row r="418" spans="39:41">
      <c r="AM418" s="56">
        <v>413</v>
      </c>
      <c r="AN418" s="57" t="s">
        <v>953</v>
      </c>
      <c r="AO418" s="58">
        <v>0</v>
      </c>
    </row>
    <row r="419" spans="39:41">
      <c r="AM419" s="56">
        <v>414</v>
      </c>
      <c r="AN419" s="57" t="s">
        <v>954</v>
      </c>
      <c r="AO419" s="58">
        <v>4.6999999999999999E-4</v>
      </c>
    </row>
    <row r="420" spans="39:41">
      <c r="AM420" s="56">
        <v>415</v>
      </c>
      <c r="AN420" s="57" t="s">
        <v>955</v>
      </c>
      <c r="AO420" s="58">
        <v>5.0299999999999997E-4</v>
      </c>
    </row>
    <row r="421" spans="39:41">
      <c r="AM421" s="56">
        <v>416</v>
      </c>
      <c r="AN421" s="57" t="s">
        <v>956</v>
      </c>
      <c r="AO421" s="58">
        <v>0</v>
      </c>
    </row>
    <row r="422" spans="39:41">
      <c r="AM422" s="56">
        <v>417</v>
      </c>
      <c r="AN422" s="57" t="s">
        <v>957</v>
      </c>
      <c r="AO422" s="58">
        <v>4.15E-4</v>
      </c>
    </row>
    <row r="423" spans="39:41">
      <c r="AM423" s="56">
        <v>418</v>
      </c>
      <c r="AN423" s="57" t="s">
        <v>958</v>
      </c>
      <c r="AO423" s="58">
        <v>5.71E-4</v>
      </c>
    </row>
    <row r="424" spans="39:41">
      <c r="AM424" s="56">
        <v>419</v>
      </c>
      <c r="AN424" s="57" t="s">
        <v>959</v>
      </c>
      <c r="AO424" s="58">
        <v>0</v>
      </c>
    </row>
    <row r="425" spans="39:41">
      <c r="AM425" s="56">
        <v>420</v>
      </c>
      <c r="AN425" s="57" t="s">
        <v>960</v>
      </c>
      <c r="AO425" s="58">
        <v>4.2999999999999999E-4</v>
      </c>
    </row>
    <row r="426" spans="39:41">
      <c r="AM426" s="56">
        <v>421</v>
      </c>
      <c r="AN426" s="57" t="s">
        <v>961</v>
      </c>
      <c r="AO426" s="58">
        <v>4.3600000000000003E-4</v>
      </c>
    </row>
    <row r="427" spans="39:41">
      <c r="AM427" s="56">
        <v>422</v>
      </c>
      <c r="AN427" s="57" t="s">
        <v>962</v>
      </c>
      <c r="AO427" s="58">
        <v>0</v>
      </c>
    </row>
    <row r="428" spans="39:41">
      <c r="AM428" s="56">
        <v>423</v>
      </c>
      <c r="AN428" s="57" t="s">
        <v>963</v>
      </c>
      <c r="AO428" s="58">
        <v>4.0200000000000001E-4</v>
      </c>
    </row>
    <row r="429" spans="39:41">
      <c r="AM429" s="56">
        <v>424</v>
      </c>
      <c r="AN429" s="57" t="s">
        <v>964</v>
      </c>
      <c r="AO429" s="58">
        <v>4.2400000000000001E-4</v>
      </c>
    </row>
    <row r="430" spans="39:41">
      <c r="AM430" s="56">
        <v>425</v>
      </c>
      <c r="AN430" s="57" t="s">
        <v>965</v>
      </c>
      <c r="AO430" s="58">
        <v>0</v>
      </c>
    </row>
    <row r="431" spans="39:41">
      <c r="AM431" s="56">
        <v>426</v>
      </c>
      <c r="AN431" s="57" t="s">
        <v>966</v>
      </c>
      <c r="AO431" s="58">
        <v>3.7800000000000003E-4</v>
      </c>
    </row>
    <row r="432" spans="39:41">
      <c r="AM432" s="56">
        <v>427</v>
      </c>
      <c r="AN432" s="57" t="s">
        <v>967</v>
      </c>
      <c r="AO432" s="58">
        <v>0</v>
      </c>
    </row>
    <row r="433" spans="39:41">
      <c r="AM433" s="56">
        <v>428</v>
      </c>
      <c r="AN433" s="57" t="s">
        <v>968</v>
      </c>
      <c r="AO433" s="58">
        <v>0</v>
      </c>
    </row>
    <row r="434" spans="39:41">
      <c r="AM434" s="56">
        <v>429</v>
      </c>
      <c r="AN434" s="57" t="s">
        <v>969</v>
      </c>
      <c r="AO434" s="58">
        <v>0</v>
      </c>
    </row>
    <row r="435" spans="39:41">
      <c r="AM435" s="56">
        <v>430</v>
      </c>
      <c r="AN435" s="57" t="s">
        <v>970</v>
      </c>
      <c r="AO435" s="58">
        <v>0</v>
      </c>
    </row>
    <row r="436" spans="39:41">
      <c r="AM436" s="56">
        <v>431</v>
      </c>
      <c r="AN436" s="57" t="s">
        <v>971</v>
      </c>
      <c r="AO436" s="58">
        <v>0</v>
      </c>
    </row>
    <row r="437" spans="39:41">
      <c r="AM437" s="56">
        <v>432</v>
      </c>
      <c r="AN437" s="57" t="s">
        <v>972</v>
      </c>
      <c r="AO437" s="58">
        <v>1E-4</v>
      </c>
    </row>
    <row r="438" spans="39:41">
      <c r="AM438" s="56">
        <v>433</v>
      </c>
      <c r="AN438" s="57" t="s">
        <v>973</v>
      </c>
      <c r="AO438" s="58">
        <v>2.9999999999999997E-4</v>
      </c>
    </row>
    <row r="439" spans="39:41">
      <c r="AM439" s="56">
        <v>434</v>
      </c>
      <c r="AN439" s="57" t="s">
        <v>974</v>
      </c>
      <c r="AO439" s="58">
        <v>4.0000000000000002E-4</v>
      </c>
    </row>
    <row r="440" spans="39:41">
      <c r="AM440" s="56">
        <v>435</v>
      </c>
      <c r="AN440" s="57" t="s">
        <v>975</v>
      </c>
      <c r="AO440" s="58">
        <v>5.8399999999999999E-4</v>
      </c>
    </row>
    <row r="441" spans="39:41">
      <c r="AM441" s="56">
        <v>436</v>
      </c>
      <c r="AN441" s="57" t="s">
        <v>976</v>
      </c>
      <c r="AO441" s="58">
        <v>5.1500000000000005E-4</v>
      </c>
    </row>
    <row r="442" spans="39:41">
      <c r="AM442" s="56">
        <v>437</v>
      </c>
      <c r="AN442" s="57" t="s">
        <v>977</v>
      </c>
      <c r="AO442" s="58">
        <v>4.4999999999999999E-4</v>
      </c>
    </row>
    <row r="443" spans="39:41">
      <c r="AM443" s="56">
        <v>438</v>
      </c>
      <c r="AN443" s="57" t="s">
        <v>978</v>
      </c>
      <c r="AO443" s="58">
        <v>0</v>
      </c>
    </row>
    <row r="444" spans="39:41">
      <c r="AM444" s="56">
        <v>439</v>
      </c>
      <c r="AN444" s="57" t="s">
        <v>979</v>
      </c>
      <c r="AO444" s="58">
        <v>3.77E-4</v>
      </c>
    </row>
    <row r="445" spans="39:41">
      <c r="AM445" s="56">
        <v>440</v>
      </c>
      <c r="AN445" s="57" t="s">
        <v>980</v>
      </c>
      <c r="AO445" s="58">
        <v>3.9899999999999999E-4</v>
      </c>
    </row>
    <row r="446" spans="39:41">
      <c r="AM446" s="56">
        <v>441</v>
      </c>
      <c r="AN446" s="57" t="s">
        <v>981</v>
      </c>
      <c r="AO446" s="58">
        <v>1.219E-3</v>
      </c>
    </row>
    <row r="447" spans="39:41">
      <c r="AM447" s="56">
        <v>442</v>
      </c>
      <c r="AN447" s="57" t="s">
        <v>982</v>
      </c>
      <c r="AO447" s="58">
        <v>2.6600000000000001E-4</v>
      </c>
    </row>
    <row r="448" spans="39:41">
      <c r="AM448" s="56">
        <v>443</v>
      </c>
      <c r="AN448" s="57" t="s">
        <v>983</v>
      </c>
      <c r="AO448" s="58">
        <v>0</v>
      </c>
    </row>
    <row r="449" spans="39:41">
      <c r="AM449" s="56">
        <v>444</v>
      </c>
      <c r="AN449" s="57" t="s">
        <v>984</v>
      </c>
      <c r="AO449" s="58">
        <v>5.1199999999999998E-4</v>
      </c>
    </row>
    <row r="450" spans="39:41">
      <c r="AM450" s="56">
        <v>445</v>
      </c>
      <c r="AN450" s="57" t="s">
        <v>985</v>
      </c>
      <c r="AO450" s="58">
        <v>4.6500000000000003E-4</v>
      </c>
    </row>
    <row r="451" spans="39:41">
      <c r="AM451" s="56">
        <v>446</v>
      </c>
      <c r="AN451" s="57" t="s">
        <v>520</v>
      </c>
      <c r="AO451" s="58">
        <v>3.7800000000000003E-4</v>
      </c>
    </row>
    <row r="452" spans="39:41">
      <c r="AM452" s="56">
        <v>447</v>
      </c>
      <c r="AN452" s="57" t="s">
        <v>986</v>
      </c>
      <c r="AO452" s="58">
        <v>3.6200000000000002E-4</v>
      </c>
    </row>
    <row r="453" spans="39:41">
      <c r="AM453" s="56">
        <v>448</v>
      </c>
      <c r="AN453" s="57" t="s">
        <v>987</v>
      </c>
      <c r="AO453" s="58">
        <v>3.6000000000000002E-4</v>
      </c>
    </row>
    <row r="454" spans="39:41">
      <c r="AM454" s="56">
        <v>449</v>
      </c>
      <c r="AN454" s="57" t="s">
        <v>988</v>
      </c>
      <c r="AO454" s="58">
        <v>4.57E-4</v>
      </c>
    </row>
    <row r="455" spans="39:41">
      <c r="AM455" s="56">
        <v>450</v>
      </c>
      <c r="AN455" s="57" t="s">
        <v>989</v>
      </c>
      <c r="AO455" s="58">
        <v>4.57E-4</v>
      </c>
    </row>
    <row r="456" spans="39:41">
      <c r="AM456" s="56">
        <v>451</v>
      </c>
      <c r="AN456" s="57" t="s">
        <v>990</v>
      </c>
      <c r="AO456" s="58">
        <v>0</v>
      </c>
    </row>
    <row r="457" spans="39:41">
      <c r="AM457" s="56">
        <v>452</v>
      </c>
      <c r="AN457" s="57" t="s">
        <v>991</v>
      </c>
      <c r="AO457" s="58">
        <v>4.1599999999999997E-4</v>
      </c>
    </row>
    <row r="458" spans="39:41">
      <c r="AM458" s="56">
        <v>453</v>
      </c>
      <c r="AN458" s="57" t="s">
        <v>992</v>
      </c>
      <c r="AO458" s="58">
        <v>4.26E-4</v>
      </c>
    </row>
    <row r="459" spans="39:41">
      <c r="AM459" s="56">
        <v>454</v>
      </c>
      <c r="AN459" s="57" t="s">
        <v>993</v>
      </c>
      <c r="AO459" s="58">
        <v>2.2599999999999999E-4</v>
      </c>
    </row>
    <row r="460" spans="39:41">
      <c r="AM460" s="56">
        <v>455</v>
      </c>
      <c r="AN460" s="57" t="s">
        <v>994</v>
      </c>
      <c r="AO460" s="58">
        <v>4.3100000000000001E-4</v>
      </c>
    </row>
    <row r="461" spans="39:41">
      <c r="AM461" s="56">
        <v>456</v>
      </c>
      <c r="AN461" s="57" t="s">
        <v>995</v>
      </c>
      <c r="AO461" s="58">
        <v>4.2400000000000001E-4</v>
      </c>
    </row>
    <row r="462" spans="39:41">
      <c r="AM462" s="56">
        <v>457</v>
      </c>
      <c r="AN462" s="57" t="s">
        <v>996</v>
      </c>
      <c r="AO462" s="58">
        <v>4.57E-4</v>
      </c>
    </row>
    <row r="463" spans="39:41">
      <c r="AM463" s="56">
        <v>458</v>
      </c>
      <c r="AN463" s="57" t="s">
        <v>997</v>
      </c>
      <c r="AO463" s="58">
        <v>4.57E-4</v>
      </c>
    </row>
    <row r="464" spans="39:41">
      <c r="AM464" s="56">
        <v>459</v>
      </c>
      <c r="AN464" s="57" t="s">
        <v>998</v>
      </c>
      <c r="AO464" s="58">
        <v>0</v>
      </c>
    </row>
    <row r="465" spans="39:41">
      <c r="AM465" s="56">
        <v>460</v>
      </c>
      <c r="AN465" s="57" t="s">
        <v>999</v>
      </c>
      <c r="AO465" s="58">
        <v>3.6099999999999999E-4</v>
      </c>
    </row>
    <row r="466" spans="39:41">
      <c r="AM466" s="56">
        <v>461</v>
      </c>
      <c r="AN466" s="57" t="s">
        <v>1000</v>
      </c>
      <c r="AO466" s="58">
        <v>3.7500000000000001E-4</v>
      </c>
    </row>
    <row r="467" spans="39:41">
      <c r="AM467" s="56">
        <v>462</v>
      </c>
      <c r="AN467" s="57" t="s">
        <v>1001</v>
      </c>
      <c r="AO467" s="58">
        <v>5.1199999999999998E-4</v>
      </c>
    </row>
    <row r="468" spans="39:41">
      <c r="AM468" s="56">
        <v>463</v>
      </c>
      <c r="AN468" s="57" t="s">
        <v>1002</v>
      </c>
      <c r="AO468" s="58">
        <v>4.57E-4</v>
      </c>
    </row>
    <row r="469" spans="39:41">
      <c r="AM469" s="56">
        <v>464</v>
      </c>
      <c r="AN469" s="57" t="s">
        <v>1003</v>
      </c>
      <c r="AO469" s="58">
        <v>4.57E-4</v>
      </c>
    </row>
    <row r="470" spans="39:41">
      <c r="AM470" s="56">
        <v>465</v>
      </c>
      <c r="AN470" s="57" t="s">
        <v>1004</v>
      </c>
      <c r="AO470" s="58">
        <v>0</v>
      </c>
    </row>
    <row r="471" spans="39:41">
      <c r="AM471" s="56">
        <v>466</v>
      </c>
      <c r="AN471" s="57" t="s">
        <v>1005</v>
      </c>
      <c r="AO471" s="58">
        <v>4.46E-4</v>
      </c>
    </row>
    <row r="472" spans="39:41">
      <c r="AM472" s="56">
        <v>467</v>
      </c>
      <c r="AN472" s="57" t="s">
        <v>1006</v>
      </c>
      <c r="AO472" s="58">
        <v>8.3600000000000005E-4</v>
      </c>
    </row>
    <row r="473" spans="39:41">
      <c r="AM473" s="56">
        <v>468</v>
      </c>
      <c r="AN473" s="57" t="s">
        <v>1007</v>
      </c>
      <c r="AO473" s="58">
        <v>0</v>
      </c>
    </row>
    <row r="474" spans="39:41">
      <c r="AM474" s="56">
        <v>469</v>
      </c>
      <c r="AN474" s="57" t="s">
        <v>1008</v>
      </c>
      <c r="AO474" s="58">
        <v>2.13E-4</v>
      </c>
    </row>
    <row r="475" spans="39:41">
      <c r="AM475" s="56">
        <v>470</v>
      </c>
      <c r="AN475" s="57" t="s">
        <v>1009</v>
      </c>
      <c r="AO475" s="58">
        <v>2.9799999999999998E-4</v>
      </c>
    </row>
    <row r="476" spans="39:41">
      <c r="AM476" s="56">
        <v>471</v>
      </c>
      <c r="AN476" s="57" t="s">
        <v>1010</v>
      </c>
      <c r="AO476" s="58">
        <v>3.19E-4</v>
      </c>
    </row>
    <row r="477" spans="39:41">
      <c r="AM477" s="56">
        <v>472</v>
      </c>
      <c r="AN477" s="57" t="s">
        <v>1011</v>
      </c>
      <c r="AO477" s="58">
        <v>3.8299999999999999E-4</v>
      </c>
    </row>
    <row r="478" spans="39:41">
      <c r="AM478" s="56">
        <v>473</v>
      </c>
      <c r="AN478" s="57" t="s">
        <v>1012</v>
      </c>
      <c r="AO478" s="58">
        <v>3.6099999999999999E-4</v>
      </c>
    </row>
    <row r="479" spans="39:41">
      <c r="AM479" s="56">
        <v>474</v>
      </c>
      <c r="AN479" s="57" t="s">
        <v>1013</v>
      </c>
      <c r="AO479" s="58">
        <v>3.4000000000000002E-4</v>
      </c>
    </row>
    <row r="480" spans="39:41">
      <c r="AM480" s="56">
        <v>475</v>
      </c>
      <c r="AN480" s="57" t="s">
        <v>1014</v>
      </c>
      <c r="AO480" s="58">
        <v>2.7599999999999999E-4</v>
      </c>
    </row>
    <row r="481" spans="39:41">
      <c r="AM481" s="56">
        <v>476</v>
      </c>
      <c r="AN481" s="57" t="s">
        <v>1015</v>
      </c>
      <c r="AO481" s="58">
        <v>1.7000000000000001E-4</v>
      </c>
    </row>
    <row r="482" spans="39:41">
      <c r="AM482" s="56">
        <v>477</v>
      </c>
      <c r="AN482" s="57" t="s">
        <v>1016</v>
      </c>
      <c r="AO482" s="58">
        <v>4.0400000000000001E-4</v>
      </c>
    </row>
    <row r="483" spans="39:41">
      <c r="AM483" s="56">
        <v>478</v>
      </c>
      <c r="AN483" s="57" t="s">
        <v>1017</v>
      </c>
      <c r="AO483" s="58">
        <v>5.4100000000000003E-4</v>
      </c>
    </row>
    <row r="484" spans="39:41">
      <c r="AM484" s="56">
        <v>479</v>
      </c>
      <c r="AN484" s="57" t="s">
        <v>1018</v>
      </c>
      <c r="AO484" s="58">
        <v>4.3100000000000001E-4</v>
      </c>
    </row>
    <row r="485" spans="39:41">
      <c r="AM485" s="56">
        <v>480</v>
      </c>
      <c r="AN485" s="57" t="s">
        <v>1019</v>
      </c>
      <c r="AO485" s="58">
        <v>1.65E-4</v>
      </c>
    </row>
    <row r="486" spans="39:41">
      <c r="AM486" s="56">
        <v>481</v>
      </c>
      <c r="AN486" s="57" t="s">
        <v>1020</v>
      </c>
      <c r="AO486" s="58">
        <v>0</v>
      </c>
    </row>
    <row r="487" spans="39:41">
      <c r="AM487" s="56">
        <v>482</v>
      </c>
      <c r="AN487" s="57" t="s">
        <v>1021</v>
      </c>
      <c r="AO487" s="58">
        <v>7.2300000000000001E-4</v>
      </c>
    </row>
    <row r="488" spans="39:41">
      <c r="AM488" s="56">
        <v>483</v>
      </c>
      <c r="AN488" s="57" t="s">
        <v>1022</v>
      </c>
      <c r="AO488" s="58">
        <v>1.9900000000000001E-4</v>
      </c>
    </row>
    <row r="489" spans="39:41">
      <c r="AM489" s="56">
        <v>484</v>
      </c>
      <c r="AN489" s="57" t="s">
        <v>1023</v>
      </c>
      <c r="AO489" s="58">
        <v>5.1599999999999997E-4</v>
      </c>
    </row>
    <row r="490" spans="39:41">
      <c r="AM490" s="56">
        <v>485</v>
      </c>
      <c r="AN490" s="57" t="s">
        <v>1024</v>
      </c>
      <c r="AO490" s="58">
        <v>4.4999999999999999E-4</v>
      </c>
    </row>
    <row r="491" spans="39:41">
      <c r="AM491" s="56">
        <v>486</v>
      </c>
      <c r="AN491" s="57" t="s">
        <v>1025</v>
      </c>
      <c r="AO491" s="58">
        <v>0</v>
      </c>
    </row>
    <row r="492" spans="39:41">
      <c r="AM492" s="56">
        <v>487</v>
      </c>
      <c r="AN492" s="57" t="s">
        <v>1026</v>
      </c>
      <c r="AO492" s="58">
        <v>4.2400000000000001E-4</v>
      </c>
    </row>
    <row r="493" spans="39:41">
      <c r="AM493" s="56">
        <v>488</v>
      </c>
      <c r="AN493" s="57" t="s">
        <v>1027</v>
      </c>
      <c r="AO493" s="58">
        <v>4.46E-4</v>
      </c>
    </row>
    <row r="494" spans="39:41">
      <c r="AM494" s="56">
        <v>489</v>
      </c>
      <c r="AN494" s="57" t="s">
        <v>1028</v>
      </c>
      <c r="AO494" s="58">
        <v>4.75E-4</v>
      </c>
    </row>
    <row r="495" spans="39:41">
      <c r="AM495" s="56">
        <v>490</v>
      </c>
      <c r="AN495" s="57" t="s">
        <v>1029</v>
      </c>
      <c r="AO495" s="58">
        <v>0</v>
      </c>
    </row>
    <row r="496" spans="39:41">
      <c r="AM496" s="56">
        <v>491</v>
      </c>
      <c r="AN496" s="57" t="s">
        <v>1030</v>
      </c>
      <c r="AO496" s="58">
        <v>4.5199999999999998E-4</v>
      </c>
    </row>
    <row r="497" spans="39:41">
      <c r="AM497" s="56">
        <v>492</v>
      </c>
      <c r="AN497" s="57" t="s">
        <v>1031</v>
      </c>
      <c r="AO497" s="58">
        <v>5.6400000000000005E-4</v>
      </c>
    </row>
    <row r="498" spans="39:41">
      <c r="AM498" s="56">
        <v>493</v>
      </c>
      <c r="AN498" s="57" t="s">
        <v>1032</v>
      </c>
      <c r="AO498" s="58">
        <v>0</v>
      </c>
    </row>
    <row r="499" spans="39:41">
      <c r="AM499" s="56">
        <v>494</v>
      </c>
      <c r="AN499" s="57" t="s">
        <v>1033</v>
      </c>
      <c r="AO499" s="58">
        <v>2.99E-4</v>
      </c>
    </row>
    <row r="500" spans="39:41">
      <c r="AM500" s="56">
        <v>495</v>
      </c>
      <c r="AN500" s="57" t="s">
        <v>1034</v>
      </c>
      <c r="AO500" s="58" t="s">
        <v>498</v>
      </c>
    </row>
    <row r="501" spans="39:41">
      <c r="AM501" s="56">
        <v>496</v>
      </c>
      <c r="AN501" s="57" t="s">
        <v>1035</v>
      </c>
      <c r="AO501" s="58" t="s">
        <v>499</v>
      </c>
    </row>
    <row r="502" spans="39:41">
      <c r="AM502" s="56">
        <v>497</v>
      </c>
      <c r="AN502" s="57" t="s">
        <v>1036</v>
      </c>
      <c r="AO502" s="58">
        <v>2.7999999999999998E-4</v>
      </c>
    </row>
    <row r="503" spans="39:41">
      <c r="AM503" s="56">
        <v>498</v>
      </c>
      <c r="AN503" s="57" t="s">
        <v>1037</v>
      </c>
      <c r="AO503" s="58">
        <v>0</v>
      </c>
    </row>
    <row r="504" spans="39:41">
      <c r="AM504" s="56">
        <v>499</v>
      </c>
      <c r="AN504" s="57" t="s">
        <v>1038</v>
      </c>
      <c r="AO504" s="58">
        <v>0</v>
      </c>
    </row>
    <row r="505" spans="39:41">
      <c r="AM505" s="56">
        <v>500</v>
      </c>
      <c r="AN505" s="57" t="s">
        <v>1039</v>
      </c>
      <c r="AO505" s="58">
        <v>5.9500000000000004E-4</v>
      </c>
    </row>
    <row r="506" spans="39:41">
      <c r="AM506" s="56">
        <v>501</v>
      </c>
      <c r="AN506" s="57" t="s">
        <v>1040</v>
      </c>
      <c r="AO506" s="58">
        <v>4.0900000000000002E-4</v>
      </c>
    </row>
    <row r="507" spans="39:41">
      <c r="AM507" s="56">
        <v>502</v>
      </c>
      <c r="AN507" s="57" t="s">
        <v>1041</v>
      </c>
      <c r="AO507" s="58">
        <v>3.3199999999999999E-4</v>
      </c>
    </row>
    <row r="508" spans="39:41">
      <c r="AM508" s="56">
        <v>503</v>
      </c>
      <c r="AN508" s="57" t="s">
        <v>1042</v>
      </c>
      <c r="AO508" s="58">
        <v>0</v>
      </c>
    </row>
    <row r="509" spans="39:41">
      <c r="AM509" s="56">
        <v>504</v>
      </c>
      <c r="AN509" s="57" t="s">
        <v>1043</v>
      </c>
      <c r="AO509" s="58">
        <v>4.3800000000000002E-4</v>
      </c>
    </row>
    <row r="510" spans="39:41">
      <c r="AM510" s="56">
        <v>505</v>
      </c>
      <c r="AN510" s="57" t="s">
        <v>1044</v>
      </c>
      <c r="AO510" s="58">
        <v>4.6299999999999998E-4</v>
      </c>
    </row>
    <row r="511" spans="39:41">
      <c r="AM511" s="56">
        <v>506</v>
      </c>
      <c r="AN511" s="57" t="s">
        <v>1045</v>
      </c>
      <c r="AO511" s="58">
        <v>4.5199999999999998E-4</v>
      </c>
    </row>
    <row r="512" spans="39:41">
      <c r="AM512" s="56">
        <v>507</v>
      </c>
      <c r="AN512" s="57" t="s">
        <v>1046</v>
      </c>
      <c r="AO512" s="58">
        <v>0</v>
      </c>
    </row>
    <row r="513" spans="39:41">
      <c r="AM513" s="56">
        <v>508</v>
      </c>
      <c r="AN513" s="57" t="s">
        <v>1047</v>
      </c>
      <c r="AO513" s="58">
        <v>1.83E-4</v>
      </c>
    </row>
    <row r="514" spans="39:41">
      <c r="AM514" s="56">
        <v>509</v>
      </c>
      <c r="AN514" s="57" t="s">
        <v>1048</v>
      </c>
      <c r="AO514" s="58">
        <v>2.4800000000000001E-4</v>
      </c>
    </row>
    <row r="515" spans="39:41">
      <c r="AM515" s="56">
        <v>510</v>
      </c>
      <c r="AN515" s="57" t="s">
        <v>1049</v>
      </c>
      <c r="AO515" s="58">
        <v>5.6400000000000005E-4</v>
      </c>
    </row>
    <row r="516" spans="39:41">
      <c r="AM516" s="56">
        <v>511</v>
      </c>
      <c r="AN516" s="57" t="s">
        <v>1050</v>
      </c>
      <c r="AO516" s="58">
        <v>4.4799999999999999E-4</v>
      </c>
    </row>
    <row r="517" spans="39:41">
      <c r="AM517" s="56">
        <v>512</v>
      </c>
      <c r="AN517" s="57" t="s">
        <v>1051</v>
      </c>
      <c r="AO517" s="58">
        <v>0</v>
      </c>
    </row>
    <row r="518" spans="39:41">
      <c r="AM518" s="56">
        <v>513</v>
      </c>
      <c r="AN518" s="57" t="s">
        <v>1052</v>
      </c>
      <c r="AO518" s="58">
        <v>4.3600000000000003E-4</v>
      </c>
    </row>
    <row r="519" spans="39:41">
      <c r="AM519" s="56">
        <v>514</v>
      </c>
      <c r="AN519" s="57" t="s">
        <v>1053</v>
      </c>
      <c r="AO519" s="58">
        <v>3.8299999999999999E-4</v>
      </c>
    </row>
    <row r="520" spans="39:41">
      <c r="AM520" s="56">
        <v>515</v>
      </c>
      <c r="AN520" s="57" t="s">
        <v>1054</v>
      </c>
      <c r="AO520" s="58">
        <v>2.9399999999999999E-4</v>
      </c>
    </row>
    <row r="521" spans="39:41">
      <c r="AM521" s="56">
        <v>516</v>
      </c>
      <c r="AN521" s="57" t="s">
        <v>1055</v>
      </c>
      <c r="AO521" s="58">
        <v>3.3300000000000002E-4</v>
      </c>
    </row>
    <row r="522" spans="39:41">
      <c r="AM522" s="56">
        <v>517</v>
      </c>
      <c r="AN522" s="57" t="s">
        <v>1056</v>
      </c>
      <c r="AO522" s="58">
        <v>3.5500000000000001E-4</v>
      </c>
    </row>
    <row r="523" spans="39:41">
      <c r="AM523" s="56">
        <v>518</v>
      </c>
      <c r="AN523" s="57" t="s">
        <v>1057</v>
      </c>
      <c r="AO523" s="58">
        <v>4.2299999999999998E-4</v>
      </c>
    </row>
    <row r="524" spans="39:41">
      <c r="AM524" s="56">
        <v>519</v>
      </c>
      <c r="AN524" s="57" t="s">
        <v>1058</v>
      </c>
      <c r="AO524" s="58">
        <v>4.9399999999999997E-4</v>
      </c>
    </row>
    <row r="525" spans="39:41">
      <c r="AM525" s="56">
        <v>520</v>
      </c>
      <c r="AN525" s="57" t="s">
        <v>1059</v>
      </c>
      <c r="AO525" s="58">
        <v>3.8499999999999998E-4</v>
      </c>
    </row>
    <row r="526" spans="39:41">
      <c r="AM526" s="56">
        <v>521</v>
      </c>
      <c r="AN526" s="57" t="s">
        <v>1060</v>
      </c>
      <c r="AO526" s="58">
        <v>0</v>
      </c>
    </row>
    <row r="527" spans="39:41">
      <c r="AM527" s="56">
        <v>522</v>
      </c>
      <c r="AN527" s="57" t="s">
        <v>1061</v>
      </c>
      <c r="AO527" s="58">
        <v>4.8999999999999998E-4</v>
      </c>
    </row>
    <row r="528" spans="39:41">
      <c r="AM528" s="56">
        <v>523</v>
      </c>
      <c r="AN528" s="57" t="s">
        <v>1062</v>
      </c>
      <c r="AO528" s="58">
        <v>3.7199999999999999E-4</v>
      </c>
    </row>
    <row r="529" spans="39:41">
      <c r="AM529" s="56">
        <v>524</v>
      </c>
      <c r="AN529" s="57" t="s">
        <v>1063</v>
      </c>
      <c r="AO529" s="58">
        <v>0</v>
      </c>
    </row>
    <row r="530" spans="39:41">
      <c r="AM530" s="56">
        <v>525</v>
      </c>
      <c r="AN530" s="57" t="s">
        <v>1064</v>
      </c>
      <c r="AO530" s="58">
        <v>4.4700000000000002E-4</v>
      </c>
    </row>
    <row r="531" spans="39:41">
      <c r="AM531" s="56">
        <v>526</v>
      </c>
      <c r="AN531" s="57" t="s">
        <v>1065</v>
      </c>
      <c r="AO531" s="58">
        <v>4.7199999999999998E-4</v>
      </c>
    </row>
    <row r="532" spans="39:41">
      <c r="AM532" s="56">
        <v>527</v>
      </c>
      <c r="AN532" s="57" t="s">
        <v>1066</v>
      </c>
      <c r="AO532" s="58">
        <v>3.8400000000000001E-4</v>
      </c>
    </row>
    <row r="533" spans="39:41">
      <c r="AM533" s="56">
        <v>528</v>
      </c>
      <c r="AN533" s="57" t="s">
        <v>1067</v>
      </c>
      <c r="AO533" s="58">
        <v>4.3100000000000001E-4</v>
      </c>
    </row>
    <row r="534" spans="39:41">
      <c r="AM534" s="56">
        <v>529</v>
      </c>
      <c r="AN534" s="57" t="s">
        <v>1068</v>
      </c>
      <c r="AO534" s="58">
        <v>4.57E-4</v>
      </c>
    </row>
    <row r="535" spans="39:41">
      <c r="AM535" s="56">
        <v>530</v>
      </c>
      <c r="AN535" s="57" t="s">
        <v>1069</v>
      </c>
      <c r="AO535" s="58">
        <v>0</v>
      </c>
    </row>
    <row r="536" spans="39:41">
      <c r="AM536" s="56">
        <v>531</v>
      </c>
      <c r="AN536" s="57" t="s">
        <v>1070</v>
      </c>
      <c r="AO536" s="58">
        <v>0</v>
      </c>
    </row>
    <row r="537" spans="39:41">
      <c r="AM537" s="56">
        <v>532</v>
      </c>
      <c r="AN537" s="57" t="s">
        <v>1071</v>
      </c>
      <c r="AO537" s="58">
        <v>9.5600000000000004E-4</v>
      </c>
    </row>
    <row r="538" spans="39:41">
      <c r="AM538" s="56">
        <v>533</v>
      </c>
      <c r="AN538" s="57" t="s">
        <v>1072</v>
      </c>
      <c r="AO538" s="58">
        <v>4.28E-4</v>
      </c>
    </row>
    <row r="539" spans="39:41">
      <c r="AM539" s="56">
        <v>534</v>
      </c>
      <c r="AN539" s="57" t="s">
        <v>1073</v>
      </c>
      <c r="AO539" s="58">
        <v>0</v>
      </c>
    </row>
    <row r="540" spans="39:41">
      <c r="AM540" s="56">
        <v>535</v>
      </c>
      <c r="AN540" s="57" t="s">
        <v>1074</v>
      </c>
      <c r="AO540" s="58">
        <v>2.43E-4</v>
      </c>
    </row>
    <row r="541" spans="39:41">
      <c r="AM541" s="56">
        <v>536</v>
      </c>
      <c r="AN541" s="57" t="s">
        <v>1075</v>
      </c>
      <c r="AO541" s="58">
        <v>4.1599999999999997E-4</v>
      </c>
    </row>
    <row r="542" spans="39:41">
      <c r="AM542" s="56">
        <v>537</v>
      </c>
      <c r="AN542" s="57" t="s">
        <v>1076</v>
      </c>
      <c r="AO542" s="58">
        <v>0</v>
      </c>
    </row>
    <row r="543" spans="39:41">
      <c r="AM543" s="56">
        <v>538</v>
      </c>
      <c r="AN543" s="57" t="s">
        <v>1077</v>
      </c>
      <c r="AO543" s="58">
        <v>4.3300000000000001E-4</v>
      </c>
    </row>
    <row r="544" spans="39:41">
      <c r="AM544" s="56">
        <v>539</v>
      </c>
      <c r="AN544" s="57" t="s">
        <v>1078</v>
      </c>
      <c r="AO544" s="58">
        <v>2.12E-4</v>
      </c>
    </row>
    <row r="545" spans="39:41">
      <c r="AM545" s="56">
        <v>540</v>
      </c>
      <c r="AN545" s="57" t="s">
        <v>1079</v>
      </c>
      <c r="AO545" s="58">
        <v>4.7399999999999997E-4</v>
      </c>
    </row>
    <row r="546" spans="39:41">
      <c r="AM546" s="56">
        <v>541</v>
      </c>
      <c r="AN546" s="57" t="s">
        <v>1080</v>
      </c>
      <c r="AO546" s="58">
        <v>4.3199999999999998E-4</v>
      </c>
    </row>
    <row r="547" spans="39:41">
      <c r="AM547" s="56">
        <v>542</v>
      </c>
      <c r="AN547" s="57" t="s">
        <v>1081</v>
      </c>
      <c r="AO547" s="58">
        <v>0</v>
      </c>
    </row>
    <row r="548" spans="39:41">
      <c r="AM548" s="56">
        <v>543</v>
      </c>
      <c r="AN548" s="57" t="s">
        <v>1082</v>
      </c>
      <c r="AO548" s="58">
        <v>3.97E-4</v>
      </c>
    </row>
    <row r="549" spans="39:41">
      <c r="AM549" s="56">
        <v>544</v>
      </c>
      <c r="AN549" s="57" t="s">
        <v>1083</v>
      </c>
      <c r="AO549" s="58">
        <v>3.39E-4</v>
      </c>
    </row>
    <row r="550" spans="39:41">
      <c r="AM550" s="56">
        <v>545</v>
      </c>
      <c r="AN550" s="57" t="s">
        <v>1084</v>
      </c>
      <c r="AO550" s="58">
        <v>4.57E-4</v>
      </c>
    </row>
    <row r="551" spans="39:41">
      <c r="AM551" s="56">
        <v>546</v>
      </c>
      <c r="AN551" s="57" t="s">
        <v>1085</v>
      </c>
      <c r="AO551" s="58">
        <v>4.1199999999999999E-4</v>
      </c>
    </row>
    <row r="552" spans="39:41">
      <c r="AM552" s="56">
        <v>547</v>
      </c>
      <c r="AN552" s="57" t="s">
        <v>1086</v>
      </c>
      <c r="AO552" s="58">
        <v>4.1300000000000001E-4</v>
      </c>
    </row>
    <row r="553" spans="39:41">
      <c r="AM553" s="56">
        <v>548</v>
      </c>
      <c r="AN553" s="57" t="s">
        <v>1087</v>
      </c>
      <c r="AO553" s="58">
        <v>0</v>
      </c>
    </row>
    <row r="554" spans="39:41">
      <c r="AM554" s="56">
        <v>549</v>
      </c>
      <c r="AN554" s="57" t="s">
        <v>1088</v>
      </c>
      <c r="AO554" s="58">
        <v>2.6899999999999998E-4</v>
      </c>
    </row>
    <row r="555" spans="39:41">
      <c r="AM555" s="56">
        <v>550</v>
      </c>
      <c r="AN555" s="57" t="s">
        <v>1089</v>
      </c>
      <c r="AO555" s="58">
        <v>4.8799999999999999E-4</v>
      </c>
    </row>
    <row r="556" spans="39:41">
      <c r="AM556" s="56">
        <v>551</v>
      </c>
      <c r="AN556" s="57" t="s">
        <v>1090</v>
      </c>
      <c r="AO556" s="58">
        <v>5.3600000000000002E-4</v>
      </c>
    </row>
    <row r="557" spans="39:41">
      <c r="AM557" s="56">
        <v>552</v>
      </c>
      <c r="AN557" s="57" t="s">
        <v>1091</v>
      </c>
      <c r="AO557" s="58">
        <v>4.9100000000000001E-4</v>
      </c>
    </row>
    <row r="558" spans="39:41">
      <c r="AM558" s="56">
        <v>553</v>
      </c>
      <c r="AN558" s="57" t="s">
        <v>1092</v>
      </c>
      <c r="AO558" s="58">
        <v>2.6499999999999999E-4</v>
      </c>
    </row>
    <row r="559" spans="39:41">
      <c r="AM559" s="56">
        <v>554</v>
      </c>
      <c r="AN559" s="57" t="s">
        <v>1093</v>
      </c>
      <c r="AO559" s="58">
        <v>3.4299999999999999E-4</v>
      </c>
    </row>
    <row r="560" spans="39:41">
      <c r="AM560" s="56">
        <v>555</v>
      </c>
      <c r="AN560" s="57" t="s">
        <v>1094</v>
      </c>
      <c r="AO560" s="58">
        <v>3.7599999999999998E-4</v>
      </c>
    </row>
    <row r="561" spans="39:41">
      <c r="AM561" s="56">
        <v>556</v>
      </c>
      <c r="AN561" s="57" t="s">
        <v>1095</v>
      </c>
      <c r="AO561" s="58">
        <v>0</v>
      </c>
    </row>
    <row r="562" spans="39:41">
      <c r="AM562" s="56">
        <v>557</v>
      </c>
      <c r="AN562" s="57" t="s">
        <v>1096</v>
      </c>
      <c r="AO562" s="58">
        <v>4.73E-4</v>
      </c>
    </row>
    <row r="563" spans="39:41">
      <c r="AM563" s="56">
        <v>558</v>
      </c>
      <c r="AN563" s="57" t="s">
        <v>1097</v>
      </c>
      <c r="AO563" s="58">
        <v>4.8000000000000001E-4</v>
      </c>
    </row>
    <row r="564" spans="39:41">
      <c r="AM564" s="56">
        <v>559</v>
      </c>
      <c r="AN564" s="57" t="s">
        <v>1098</v>
      </c>
      <c r="AO564" s="58">
        <v>0</v>
      </c>
    </row>
    <row r="565" spans="39:41">
      <c r="AM565" s="56">
        <v>560</v>
      </c>
      <c r="AN565" s="57" t="s">
        <v>1099</v>
      </c>
      <c r="AO565" s="58">
        <v>4.26E-4</v>
      </c>
    </row>
    <row r="566" spans="39:41">
      <c r="AM566" s="56">
        <v>561</v>
      </c>
      <c r="AN566" s="57" t="s">
        <v>1100</v>
      </c>
      <c r="AO566" s="58">
        <v>5.4699999999999996E-4</v>
      </c>
    </row>
    <row r="567" spans="39:41">
      <c r="AM567" s="56">
        <v>562</v>
      </c>
      <c r="AN567" s="57" t="s">
        <v>1101</v>
      </c>
      <c r="AO567" s="58">
        <v>0</v>
      </c>
    </row>
    <row r="568" spans="39:41">
      <c r="AM568" s="56">
        <v>563</v>
      </c>
      <c r="AN568" s="57" t="s">
        <v>1102</v>
      </c>
      <c r="AO568" s="58">
        <v>4.6700000000000002E-4</v>
      </c>
    </row>
    <row r="569" spans="39:41">
      <c r="AM569" s="56">
        <v>564</v>
      </c>
      <c r="AN569" s="57" t="s">
        <v>1103</v>
      </c>
      <c r="AO569" s="58">
        <v>5.0100000000000003E-4</v>
      </c>
    </row>
    <row r="570" spans="39:41">
      <c r="AM570" s="56">
        <v>565</v>
      </c>
      <c r="AN570" s="57" t="s">
        <v>1104</v>
      </c>
      <c r="AO570" s="58">
        <v>6.0099999999999997E-4</v>
      </c>
    </row>
    <row r="571" spans="39:41">
      <c r="AM571" s="56">
        <v>566</v>
      </c>
      <c r="AN571" s="57" t="s">
        <v>1105</v>
      </c>
      <c r="AO571" s="58">
        <v>4.2000000000000002E-4</v>
      </c>
    </row>
    <row r="572" spans="39:41">
      <c r="AM572" s="56">
        <v>567</v>
      </c>
      <c r="AN572" s="57" t="s">
        <v>1106</v>
      </c>
      <c r="AO572" s="58">
        <v>6.0000000000000002E-6</v>
      </c>
    </row>
    <row r="573" spans="39:41">
      <c r="AM573" s="56">
        <v>568</v>
      </c>
      <c r="AN573" s="57" t="s">
        <v>1107</v>
      </c>
      <c r="AO573" s="58">
        <v>4.86E-4</v>
      </c>
    </row>
    <row r="574" spans="39:41">
      <c r="AM574" s="56">
        <v>569</v>
      </c>
      <c r="AN574" s="57" t="s">
        <v>1108</v>
      </c>
      <c r="AO574" s="58">
        <v>0</v>
      </c>
    </row>
    <row r="575" spans="39:41">
      <c r="AM575" s="56">
        <v>570</v>
      </c>
      <c r="AN575" s="57" t="s">
        <v>1109</v>
      </c>
      <c r="AO575" s="58">
        <v>5.8699999999999996E-4</v>
      </c>
    </row>
    <row r="576" spans="39:41">
      <c r="AM576" s="56">
        <v>571</v>
      </c>
      <c r="AN576" s="57" t="s">
        <v>1110</v>
      </c>
      <c r="AO576" s="58">
        <v>5.0100000000000003E-4</v>
      </c>
    </row>
    <row r="577" spans="39:41">
      <c r="AM577" s="56">
        <v>572</v>
      </c>
      <c r="AN577" s="57" t="s">
        <v>1111</v>
      </c>
      <c r="AO577" s="58">
        <v>0</v>
      </c>
    </row>
    <row r="578" spans="39:41">
      <c r="AM578" s="56">
        <v>573</v>
      </c>
      <c r="AN578" s="57" t="s">
        <v>1112</v>
      </c>
      <c r="AO578" s="58">
        <v>6.1399999999999996E-4</v>
      </c>
    </row>
    <row r="579" spans="39:41">
      <c r="AM579" s="56">
        <v>574</v>
      </c>
      <c r="AN579" s="57" t="s">
        <v>1113</v>
      </c>
      <c r="AO579" s="58">
        <v>0</v>
      </c>
    </row>
    <row r="580" spans="39:41">
      <c r="AM580" s="56">
        <v>575</v>
      </c>
      <c r="AN580" s="57" t="s">
        <v>1114</v>
      </c>
      <c r="AO580" s="58">
        <v>9.1699999999999995E-4</v>
      </c>
    </row>
    <row r="581" spans="39:41">
      <c r="AM581" s="56">
        <v>576</v>
      </c>
      <c r="AN581" s="57" t="s">
        <v>1115</v>
      </c>
      <c r="AO581" s="58">
        <v>0</v>
      </c>
    </row>
    <row r="582" spans="39:41">
      <c r="AM582" s="56">
        <v>577</v>
      </c>
      <c r="AN582" s="57" t="s">
        <v>1116</v>
      </c>
      <c r="AO582" s="58">
        <v>9.3300000000000002E-4</v>
      </c>
    </row>
    <row r="583" spans="39:41">
      <c r="AM583" s="56">
        <v>578</v>
      </c>
      <c r="AN583" s="57" t="s">
        <v>1117</v>
      </c>
      <c r="AO583" s="58">
        <v>5.2700000000000002E-4</v>
      </c>
    </row>
    <row r="584" spans="39:41">
      <c r="AM584" s="56">
        <v>579</v>
      </c>
      <c r="AN584" s="57" t="s">
        <v>521</v>
      </c>
      <c r="AO584" s="58">
        <v>3.7800000000000003E-4</v>
      </c>
    </row>
    <row r="585" spans="39:41">
      <c r="AM585" s="56">
        <v>580</v>
      </c>
      <c r="AN585" s="57" t="s">
        <v>1118</v>
      </c>
      <c r="AO585" s="58">
        <v>5.7600000000000001E-4</v>
      </c>
    </row>
    <row r="586" spans="39:41">
      <c r="AM586" s="56">
        <v>581</v>
      </c>
      <c r="AN586" s="57" t="s">
        <v>1119</v>
      </c>
      <c r="AO586" s="58">
        <v>5.5500000000000005E-4</v>
      </c>
    </row>
    <row r="587" spans="39:41">
      <c r="AM587" s="56">
        <v>582</v>
      </c>
      <c r="AN587" s="57" t="s">
        <v>1120</v>
      </c>
      <c r="AO587" s="58">
        <v>0</v>
      </c>
    </row>
    <row r="588" spans="39:41">
      <c r="AM588" s="56">
        <v>583</v>
      </c>
      <c r="AN588" s="57" t="s">
        <v>1121</v>
      </c>
      <c r="AO588" s="58">
        <v>2.12E-4</v>
      </c>
    </row>
    <row r="589" spans="39:41">
      <c r="AM589" s="56">
        <v>584</v>
      </c>
      <c r="AN589" s="57" t="s">
        <v>1122</v>
      </c>
      <c r="AO589" s="58">
        <v>1.73E-4</v>
      </c>
    </row>
    <row r="590" spans="39:41">
      <c r="AM590" s="56">
        <v>585</v>
      </c>
      <c r="AN590" s="57" t="s">
        <v>1123</v>
      </c>
      <c r="AO590" s="58">
        <v>0</v>
      </c>
    </row>
    <row r="591" spans="39:41">
      <c r="AM591" s="56">
        <v>586</v>
      </c>
      <c r="AN591" s="57" t="s">
        <v>1124</v>
      </c>
      <c r="AO591" s="58">
        <v>5.4000000000000001E-4</v>
      </c>
    </row>
    <row r="592" spans="39:41">
      <c r="AM592" s="56">
        <v>587</v>
      </c>
      <c r="AN592" s="57" t="s">
        <v>1125</v>
      </c>
      <c r="AO592" s="58">
        <v>5.4500000000000002E-4</v>
      </c>
    </row>
    <row r="593" spans="39:41">
      <c r="AM593" s="56">
        <v>588</v>
      </c>
      <c r="AN593" s="57" t="s">
        <v>1126</v>
      </c>
      <c r="AO593" s="58">
        <v>4.37E-4</v>
      </c>
    </row>
    <row r="594" spans="39:41">
      <c r="AM594" s="56">
        <v>589</v>
      </c>
      <c r="AN594" s="57" t="s">
        <v>1127</v>
      </c>
      <c r="AO594" s="58">
        <v>5.4100000000000003E-4</v>
      </c>
    </row>
    <row r="595" spans="39:41">
      <c r="AM595" s="56">
        <v>590</v>
      </c>
      <c r="AN595" s="57" t="s">
        <v>1128</v>
      </c>
      <c r="AO595" s="58">
        <v>3.8299999999999999E-4</v>
      </c>
    </row>
    <row r="596" spans="39:41">
      <c r="AM596" s="56">
        <v>591</v>
      </c>
      <c r="AN596" s="57" t="s">
        <v>1129</v>
      </c>
      <c r="AO596" s="58">
        <v>3.3100000000000002E-4</v>
      </c>
    </row>
    <row r="597" spans="39:41">
      <c r="AM597" s="56">
        <v>592</v>
      </c>
      <c r="AN597" s="57" t="s">
        <v>1130</v>
      </c>
      <c r="AO597" s="58">
        <v>4.0900000000000002E-4</v>
      </c>
    </row>
    <row r="598" spans="39:41">
      <c r="AM598" s="56">
        <v>593</v>
      </c>
      <c r="AN598" s="57" t="s">
        <v>1131</v>
      </c>
      <c r="AO598" s="58">
        <v>4.1300000000000001E-4</v>
      </c>
    </row>
    <row r="599" spans="39:41">
      <c r="AM599" s="56">
        <v>594</v>
      </c>
      <c r="AN599" s="57" t="s">
        <v>1132</v>
      </c>
      <c r="AO599" s="58">
        <v>0</v>
      </c>
    </row>
    <row r="600" spans="39:41">
      <c r="AM600" s="56">
        <v>595</v>
      </c>
      <c r="AN600" s="57" t="s">
        <v>1133</v>
      </c>
      <c r="AO600" s="58">
        <v>2.7399999999999999E-4</v>
      </c>
    </row>
    <row r="601" spans="39:41">
      <c r="AM601" s="56">
        <v>596</v>
      </c>
      <c r="AN601" s="57" t="s">
        <v>1134</v>
      </c>
      <c r="AO601" s="58">
        <v>4.2000000000000002E-4</v>
      </c>
    </row>
    <row r="602" spans="39:41">
      <c r="AM602" s="56">
        <v>597</v>
      </c>
      <c r="AN602" s="57" t="s">
        <v>1135</v>
      </c>
      <c r="AO602" s="58">
        <v>5.0299999999999997E-4</v>
      </c>
    </row>
    <row r="603" spans="39:41">
      <c r="AM603" s="56">
        <v>598</v>
      </c>
      <c r="AN603" s="57" t="s">
        <v>1136</v>
      </c>
      <c r="AO603" s="58">
        <v>5.3700000000000004E-4</v>
      </c>
    </row>
    <row r="604" spans="39:41">
      <c r="AM604" s="56">
        <v>599</v>
      </c>
      <c r="AN604" s="57" t="s">
        <v>1137</v>
      </c>
      <c r="AO604" s="58">
        <v>0</v>
      </c>
    </row>
    <row r="605" spans="39:41">
      <c r="AM605" s="56">
        <v>600</v>
      </c>
      <c r="AN605" s="57" t="s">
        <v>1138</v>
      </c>
      <c r="AO605" s="58">
        <v>4.57E-4</v>
      </c>
    </row>
    <row r="606" spans="39:41">
      <c r="AM606" s="56">
        <v>601</v>
      </c>
      <c r="AN606" s="57" t="s">
        <v>1139</v>
      </c>
      <c r="AO606" s="58">
        <v>4.5199999999999998E-4</v>
      </c>
    </row>
    <row r="607" spans="39:41">
      <c r="AM607" s="56">
        <v>602</v>
      </c>
      <c r="AN607" s="57" t="s">
        <v>1140</v>
      </c>
      <c r="AO607" s="58">
        <v>3.7800000000000003E-4</v>
      </c>
    </row>
    <row r="608" spans="39:41">
      <c r="AM608" s="56">
        <v>603</v>
      </c>
      <c r="AN608" s="57" t="s">
        <v>1141</v>
      </c>
      <c r="AO608" s="58">
        <v>3.6699999999999998E-4</v>
      </c>
    </row>
    <row r="609" spans="39:41">
      <c r="AM609" s="56">
        <v>604</v>
      </c>
      <c r="AN609" s="57" t="s">
        <v>1142</v>
      </c>
      <c r="AO609" s="58">
        <v>4.0999999999999999E-4</v>
      </c>
    </row>
    <row r="610" spans="39:41">
      <c r="AM610" s="56">
        <v>605</v>
      </c>
      <c r="AN610" s="57" t="s">
        <v>1143</v>
      </c>
      <c r="AO610" s="58">
        <v>0</v>
      </c>
    </row>
    <row r="611" spans="39:41">
      <c r="AM611" s="56">
        <v>606</v>
      </c>
      <c r="AN611" s="57" t="s">
        <v>1144</v>
      </c>
      <c r="AO611" s="58">
        <v>3.8200000000000002E-4</v>
      </c>
    </row>
    <row r="612" spans="39:41">
      <c r="AM612" s="56">
        <v>607</v>
      </c>
      <c r="AN612" s="57" t="s">
        <v>1145</v>
      </c>
      <c r="AO612" s="58">
        <v>4.4000000000000002E-4</v>
      </c>
    </row>
    <row r="613" spans="39:41">
      <c r="AM613" s="56">
        <v>608</v>
      </c>
      <c r="AN613" s="57" t="s">
        <v>1146</v>
      </c>
      <c r="AO613" s="58">
        <v>4.2299999999999998E-4</v>
      </c>
    </row>
    <row r="614" spans="39:41">
      <c r="AM614" s="56">
        <v>609</v>
      </c>
      <c r="AN614" s="57" t="s">
        <v>1147</v>
      </c>
      <c r="AO614" s="58">
        <v>4.2299999999999998E-4</v>
      </c>
    </row>
    <row r="615" spans="39:41">
      <c r="AM615" s="56">
        <v>610</v>
      </c>
      <c r="AN615" s="57" t="s">
        <v>1148</v>
      </c>
      <c r="AO615" s="58">
        <v>5.2400000000000005E-4</v>
      </c>
    </row>
    <row r="616" spans="39:41">
      <c r="AM616" s="56">
        <v>611</v>
      </c>
      <c r="AN616" s="57" t="s">
        <v>1149</v>
      </c>
      <c r="AO616" s="58">
        <v>5.9500000000000004E-4</v>
      </c>
    </row>
    <row r="617" spans="39:41">
      <c r="AM617" s="56">
        <v>612</v>
      </c>
      <c r="AN617" s="57" t="s">
        <v>1150</v>
      </c>
      <c r="AO617" s="58">
        <v>4.2400000000000001E-4</v>
      </c>
    </row>
    <row r="618" spans="39:41">
      <c r="AM618" s="56">
        <v>613</v>
      </c>
      <c r="AN618" s="57" t="s">
        <v>1151</v>
      </c>
      <c r="AO618" s="58">
        <v>0</v>
      </c>
    </row>
    <row r="619" spans="39:41">
      <c r="AM619" s="56">
        <v>614</v>
      </c>
      <c r="AN619" s="57" t="s">
        <v>1152</v>
      </c>
      <c r="AO619" s="58">
        <v>4.5600000000000003E-4</v>
      </c>
    </row>
    <row r="620" spans="39:41">
      <c r="AM620" s="56">
        <v>615</v>
      </c>
      <c r="AN620" s="57" t="s">
        <v>1153</v>
      </c>
      <c r="AO620" s="58">
        <v>3.0800000000000001E-4</v>
      </c>
    </row>
    <row r="621" spans="39:41">
      <c r="AM621" s="56">
        <v>616</v>
      </c>
      <c r="AN621" s="57" t="s">
        <v>1154</v>
      </c>
      <c r="AO621" s="58">
        <v>0</v>
      </c>
    </row>
    <row r="622" spans="39:41">
      <c r="AM622" s="56">
        <v>617</v>
      </c>
      <c r="AN622" s="57" t="s">
        <v>1155</v>
      </c>
      <c r="AO622" s="58">
        <v>0</v>
      </c>
    </row>
    <row r="623" spans="39:41">
      <c r="AM623" s="56">
        <v>618</v>
      </c>
      <c r="AN623" s="57" t="s">
        <v>1156</v>
      </c>
      <c r="AO623" s="58">
        <v>5.4100000000000003E-4</v>
      </c>
    </row>
    <row r="624" spans="39:41">
      <c r="AM624" s="56">
        <v>619</v>
      </c>
      <c r="AN624" s="57" t="s">
        <v>1157</v>
      </c>
      <c r="AO624" s="58">
        <v>5.3300000000000005E-4</v>
      </c>
    </row>
    <row r="625" spans="39:41">
      <c r="AM625" s="56">
        <v>620</v>
      </c>
      <c r="AN625" s="57" t="s">
        <v>1158</v>
      </c>
      <c r="AO625" s="58">
        <v>0</v>
      </c>
    </row>
    <row r="626" spans="39:41">
      <c r="AM626" s="56">
        <v>621</v>
      </c>
      <c r="AN626" s="57" t="s">
        <v>1159</v>
      </c>
      <c r="AO626" s="58">
        <v>0</v>
      </c>
    </row>
    <row r="627" spans="39:41">
      <c r="AM627" s="56">
        <v>622</v>
      </c>
      <c r="AN627" s="57" t="s">
        <v>1160</v>
      </c>
      <c r="AO627" s="58">
        <v>0</v>
      </c>
    </row>
    <row r="628" spans="39:41">
      <c r="AM628" s="56">
        <v>623</v>
      </c>
      <c r="AN628" s="57" t="s">
        <v>1161</v>
      </c>
      <c r="AO628" s="58">
        <v>4.7100000000000001E-4</v>
      </c>
    </row>
    <row r="629" spans="39:41">
      <c r="AM629" s="56">
        <v>624</v>
      </c>
      <c r="AN629" s="57" t="s">
        <v>1162</v>
      </c>
      <c r="AO629" s="58">
        <v>4.8299999999999998E-4</v>
      </c>
    </row>
    <row r="630" spans="39:41">
      <c r="AM630" s="56">
        <v>625</v>
      </c>
      <c r="AN630" s="57" t="s">
        <v>1163</v>
      </c>
      <c r="AO630" s="58">
        <v>0</v>
      </c>
    </row>
    <row r="631" spans="39:41">
      <c r="AM631" s="56">
        <v>626</v>
      </c>
      <c r="AN631" s="57" t="s">
        <v>1164</v>
      </c>
      <c r="AO631" s="58">
        <v>0</v>
      </c>
    </row>
    <row r="632" spans="39:41">
      <c r="AM632" s="56">
        <v>627</v>
      </c>
      <c r="AN632" s="57" t="s">
        <v>1165</v>
      </c>
      <c r="AO632" s="58">
        <v>0</v>
      </c>
    </row>
    <row r="633" spans="39:41">
      <c r="AM633" s="56">
        <v>628</v>
      </c>
      <c r="AN633" s="57" t="s">
        <v>1166</v>
      </c>
      <c r="AO633" s="58">
        <v>0</v>
      </c>
    </row>
    <row r="634" spans="39:41">
      <c r="AM634" s="56">
        <v>629</v>
      </c>
      <c r="AN634" s="57" t="s">
        <v>1167</v>
      </c>
      <c r="AO634" s="58">
        <v>0</v>
      </c>
    </row>
    <row r="635" spans="39:41">
      <c r="AM635" s="56">
        <v>630</v>
      </c>
      <c r="AN635" s="57" t="s">
        <v>1168</v>
      </c>
      <c r="AO635" s="58">
        <v>0</v>
      </c>
    </row>
    <row r="636" spans="39:41">
      <c r="AM636" s="56">
        <v>631</v>
      </c>
      <c r="AN636" s="57" t="s">
        <v>1169</v>
      </c>
      <c r="AO636" s="58">
        <v>0</v>
      </c>
    </row>
    <row r="637" spans="39:41">
      <c r="AM637" s="56">
        <v>632</v>
      </c>
      <c r="AN637" s="57" t="s">
        <v>1170</v>
      </c>
      <c r="AO637" s="58">
        <v>0</v>
      </c>
    </row>
    <row r="638" spans="39:41">
      <c r="AM638" s="56">
        <v>633</v>
      </c>
      <c r="AN638" s="57" t="s">
        <v>1171</v>
      </c>
      <c r="AO638" s="58">
        <v>0</v>
      </c>
    </row>
    <row r="639" spans="39:41">
      <c r="AM639" s="56">
        <v>634</v>
      </c>
      <c r="AN639" s="57" t="s">
        <v>1172</v>
      </c>
      <c r="AO639" s="58">
        <v>0</v>
      </c>
    </row>
    <row r="640" spans="39:41">
      <c r="AM640" s="56">
        <v>635</v>
      </c>
      <c r="AN640" s="57" t="s">
        <v>1173</v>
      </c>
      <c r="AO640" s="58">
        <v>0</v>
      </c>
    </row>
    <row r="641" spans="39:41">
      <c r="AM641" s="56">
        <v>636</v>
      </c>
      <c r="AN641" s="57" t="s">
        <v>1174</v>
      </c>
      <c r="AO641" s="58">
        <v>3.8999999999999999E-4</v>
      </c>
    </row>
    <row r="642" spans="39:41">
      <c r="AM642" s="56">
        <v>637</v>
      </c>
      <c r="AN642" s="57" t="s">
        <v>1175</v>
      </c>
      <c r="AO642" s="58">
        <v>4.5100000000000001E-4</v>
      </c>
    </row>
    <row r="643" spans="39:41">
      <c r="AM643" s="56">
        <v>638</v>
      </c>
      <c r="AN643" s="57" t="s">
        <v>1176</v>
      </c>
      <c r="AO643" s="58">
        <v>0</v>
      </c>
    </row>
    <row r="644" spans="39:41">
      <c r="AM644" s="56">
        <v>639</v>
      </c>
      <c r="AN644" s="57" t="s">
        <v>1177</v>
      </c>
      <c r="AO644" s="58">
        <v>4.5899999999999999E-4</v>
      </c>
    </row>
    <row r="645" spans="39:41">
      <c r="AM645" s="56">
        <v>640</v>
      </c>
      <c r="AN645" s="57" t="s">
        <v>1178</v>
      </c>
      <c r="AO645" s="58">
        <v>3.8200000000000002E-4</v>
      </c>
    </row>
    <row r="646" spans="39:41">
      <c r="AM646" s="56">
        <v>641</v>
      </c>
      <c r="AN646" s="57" t="s">
        <v>1179</v>
      </c>
      <c r="AO646" s="58">
        <v>0</v>
      </c>
    </row>
    <row r="647" spans="39:41">
      <c r="AM647" s="56">
        <v>642</v>
      </c>
      <c r="AN647" s="57" t="s">
        <v>1180</v>
      </c>
      <c r="AO647" s="58">
        <v>5.1400000000000003E-4</v>
      </c>
    </row>
    <row r="648" spans="39:41">
      <c r="AM648" s="56">
        <v>643</v>
      </c>
      <c r="AN648" s="57" t="s">
        <v>1181</v>
      </c>
      <c r="AO648" s="58">
        <v>4.84E-4</v>
      </c>
    </row>
    <row r="649" spans="39:41">
      <c r="AM649" s="56">
        <v>644</v>
      </c>
      <c r="AN649" s="57" t="s">
        <v>1182</v>
      </c>
      <c r="AO649" s="58">
        <v>0</v>
      </c>
    </row>
    <row r="650" spans="39:41">
      <c r="AM650" s="56">
        <v>645</v>
      </c>
      <c r="AN650" s="57" t="s">
        <v>1183</v>
      </c>
      <c r="AO650" s="58">
        <v>0</v>
      </c>
    </row>
    <row r="651" spans="39:41">
      <c r="AM651" s="56">
        <v>646</v>
      </c>
      <c r="AN651" s="57" t="s">
        <v>1184</v>
      </c>
      <c r="AO651" s="58">
        <v>0</v>
      </c>
    </row>
    <row r="652" spans="39:41">
      <c r="AM652" s="56">
        <v>647</v>
      </c>
      <c r="AN652" s="57" t="s">
        <v>1185</v>
      </c>
      <c r="AO652" s="58">
        <v>0</v>
      </c>
    </row>
    <row r="653" spans="39:41">
      <c r="AM653" s="56">
        <v>648</v>
      </c>
      <c r="AN653" s="57" t="s">
        <v>1186</v>
      </c>
      <c r="AO653" s="58">
        <v>0</v>
      </c>
    </row>
    <row r="654" spans="39:41">
      <c r="AM654" s="56">
        <v>649</v>
      </c>
      <c r="AN654" s="57" t="s">
        <v>1187</v>
      </c>
      <c r="AO654" s="58">
        <v>0</v>
      </c>
    </row>
    <row r="655" spans="39:41">
      <c r="AM655" s="56">
        <v>650</v>
      </c>
      <c r="AN655" s="57" t="s">
        <v>1188</v>
      </c>
      <c r="AO655" s="58">
        <v>0</v>
      </c>
    </row>
    <row r="656" spans="39:41">
      <c r="AM656" s="56">
        <v>651</v>
      </c>
      <c r="AN656" s="57" t="s">
        <v>1189</v>
      </c>
      <c r="AO656" s="58">
        <v>0</v>
      </c>
    </row>
    <row r="657" spans="39:41">
      <c r="AM657" s="56">
        <v>652</v>
      </c>
      <c r="AN657" s="57" t="s">
        <v>1190</v>
      </c>
      <c r="AO657" s="58">
        <v>4.3399999999999998E-4</v>
      </c>
    </row>
    <row r="658" spans="39:41">
      <c r="AM658" s="56">
        <v>653</v>
      </c>
      <c r="AN658" s="57" t="s">
        <v>1191</v>
      </c>
      <c r="AO658" s="58">
        <v>3.0899999999999998E-4</v>
      </c>
    </row>
    <row r="659" spans="39:41">
      <c r="AM659" s="56">
        <v>654</v>
      </c>
      <c r="AN659" s="57" t="s">
        <v>1192</v>
      </c>
      <c r="AO659" s="58">
        <v>0</v>
      </c>
    </row>
    <row r="660" spans="39:41">
      <c r="AM660" s="56">
        <v>655</v>
      </c>
      <c r="AN660" s="57" t="s">
        <v>1193</v>
      </c>
      <c r="AO660" s="58">
        <v>0</v>
      </c>
    </row>
    <row r="661" spans="39:41">
      <c r="AM661" s="56">
        <v>656</v>
      </c>
      <c r="AN661" s="57" t="s">
        <v>1194</v>
      </c>
      <c r="AO661" s="58">
        <v>0</v>
      </c>
    </row>
    <row r="662" spans="39:41">
      <c r="AM662" s="56">
        <v>657</v>
      </c>
      <c r="AN662" s="57" t="s">
        <v>1195</v>
      </c>
      <c r="AO662" s="58">
        <v>0</v>
      </c>
    </row>
    <row r="663" spans="39:41">
      <c r="AM663" s="56">
        <v>658</v>
      </c>
      <c r="AN663" s="57" t="s">
        <v>1196</v>
      </c>
      <c r="AO663" s="58">
        <v>0</v>
      </c>
    </row>
    <row r="664" spans="39:41">
      <c r="AM664" s="56">
        <v>659</v>
      </c>
      <c r="AN664" s="57" t="s">
        <v>1197</v>
      </c>
      <c r="AO664" s="58">
        <v>0</v>
      </c>
    </row>
    <row r="665" spans="39:41">
      <c r="AM665" s="56">
        <v>660</v>
      </c>
      <c r="AN665" s="57" t="s">
        <v>1198</v>
      </c>
      <c r="AO665" s="58">
        <v>5.5199999999999997E-4</v>
      </c>
    </row>
    <row r="666" spans="39:41">
      <c r="AM666" s="56">
        <v>661</v>
      </c>
      <c r="AN666" s="57" t="s">
        <v>1199</v>
      </c>
      <c r="AO666" s="58">
        <v>5.3600000000000002E-4</v>
      </c>
    </row>
    <row r="667" spans="39:41">
      <c r="AM667" s="56">
        <v>662</v>
      </c>
      <c r="AN667" s="57" t="s">
        <v>1200</v>
      </c>
      <c r="AO667" s="58">
        <v>0</v>
      </c>
    </row>
    <row r="668" spans="39:41">
      <c r="AM668" s="56">
        <v>663</v>
      </c>
      <c r="AN668" s="57" t="s">
        <v>1201</v>
      </c>
      <c r="AO668" s="58">
        <v>0</v>
      </c>
    </row>
    <row r="669" spans="39:41">
      <c r="AM669" s="56">
        <v>664</v>
      </c>
      <c r="AN669" s="57" t="s">
        <v>1202</v>
      </c>
      <c r="AO669" s="58">
        <v>4.5399999999999998E-4</v>
      </c>
    </row>
    <row r="670" spans="39:41">
      <c r="AM670" s="56">
        <v>665</v>
      </c>
      <c r="AN670" s="57" t="s">
        <v>1203</v>
      </c>
      <c r="AO670" s="58">
        <v>5.2599999999999999E-4</v>
      </c>
    </row>
    <row r="671" spans="39:41">
      <c r="AM671" s="56">
        <v>666</v>
      </c>
      <c r="AN671" s="57" t="s">
        <v>1204</v>
      </c>
      <c r="AO671" s="58">
        <v>0</v>
      </c>
    </row>
    <row r="672" spans="39:41">
      <c r="AM672" s="56">
        <v>667</v>
      </c>
      <c r="AN672" s="57" t="s">
        <v>1205</v>
      </c>
      <c r="AO672" s="58">
        <v>4.75E-4</v>
      </c>
    </row>
    <row r="673" spans="39:41">
      <c r="AM673" s="56">
        <v>668</v>
      </c>
      <c r="AN673" s="57" t="s">
        <v>1206</v>
      </c>
      <c r="AO673" s="58">
        <v>3.8200000000000002E-4</v>
      </c>
    </row>
    <row r="674" spans="39:41">
      <c r="AM674" s="56">
        <v>669</v>
      </c>
      <c r="AN674" s="57" t="s">
        <v>1207</v>
      </c>
      <c r="AO674" s="58">
        <v>0</v>
      </c>
    </row>
    <row r="675" spans="39:41">
      <c r="AM675" s="56">
        <v>670</v>
      </c>
      <c r="AN675" s="57" t="s">
        <v>1208</v>
      </c>
      <c r="AO675" s="58">
        <v>6.8000000000000005E-4</v>
      </c>
    </row>
    <row r="676" spans="39:41">
      <c r="AM676" s="56">
        <v>671</v>
      </c>
      <c r="AN676" s="57" t="s">
        <v>1209</v>
      </c>
      <c r="AO676" s="58">
        <v>6.8400000000000004E-4</v>
      </c>
    </row>
    <row r="677" spans="39:41">
      <c r="AM677" s="56">
        <v>672</v>
      </c>
      <c r="AN677" s="57" t="s">
        <v>1210</v>
      </c>
      <c r="AO677" s="58">
        <v>4.2900000000000002E-4</v>
      </c>
    </row>
    <row r="678" spans="39:41">
      <c r="AM678" s="56">
        <v>673</v>
      </c>
      <c r="AN678" s="57" t="s">
        <v>1211</v>
      </c>
      <c r="AO678" s="58">
        <v>3.8499999999999998E-4</v>
      </c>
    </row>
    <row r="679" spans="39:41">
      <c r="AM679" s="56">
        <v>674</v>
      </c>
      <c r="AN679" s="57" t="s">
        <v>1212</v>
      </c>
      <c r="AO679" s="58">
        <v>4.8099999999999998E-4</v>
      </c>
    </row>
    <row r="680" spans="39:41">
      <c r="AM680" s="56">
        <v>675</v>
      </c>
      <c r="AN680" s="57" t="s">
        <v>1213</v>
      </c>
      <c r="AO680" s="58">
        <v>2.7700000000000001E-4</v>
      </c>
    </row>
    <row r="681" spans="39:41">
      <c r="AM681" s="56">
        <v>676</v>
      </c>
      <c r="AN681" s="57" t="s">
        <v>1214</v>
      </c>
      <c r="AO681" s="58">
        <v>5.2899999999999996E-4</v>
      </c>
    </row>
    <row r="682" spans="39:41">
      <c r="AM682" s="56">
        <v>677</v>
      </c>
      <c r="AN682" s="57" t="s">
        <v>1215</v>
      </c>
      <c r="AO682" s="58">
        <v>4.57E-4</v>
      </c>
    </row>
    <row r="683" spans="39:41">
      <c r="AM683" s="56">
        <v>678</v>
      </c>
      <c r="AN683" s="57" t="s">
        <v>1216</v>
      </c>
      <c r="AO683" s="58">
        <v>2.8299999999999999E-4</v>
      </c>
    </row>
    <row r="684" spans="39:41">
      <c r="AM684" s="56">
        <v>679</v>
      </c>
      <c r="AN684" s="57" t="s">
        <v>1217</v>
      </c>
      <c r="AO684" s="58">
        <v>4.2400000000000001E-4</v>
      </c>
    </row>
    <row r="685" spans="39:41">
      <c r="AM685" s="56">
        <v>680</v>
      </c>
      <c r="AN685" s="57" t="s">
        <v>1218</v>
      </c>
      <c r="AO685" s="58">
        <v>3.0699999999999998E-4</v>
      </c>
    </row>
    <row r="686" spans="39:41">
      <c r="AM686" s="56">
        <v>681</v>
      </c>
      <c r="AN686" s="57" t="s">
        <v>1219</v>
      </c>
      <c r="AO686" s="58">
        <v>4.2299999999999998E-4</v>
      </c>
    </row>
    <row r="687" spans="39:41">
      <c r="AM687" s="56">
        <v>682</v>
      </c>
      <c r="AN687" s="57" t="s">
        <v>1220</v>
      </c>
      <c r="AO687" s="58">
        <v>0</v>
      </c>
    </row>
    <row r="688" spans="39:41">
      <c r="AM688" s="56">
        <v>683</v>
      </c>
      <c r="AN688" s="57" t="s">
        <v>1221</v>
      </c>
      <c r="AO688" s="58">
        <v>5.1199999999999998E-4</v>
      </c>
    </row>
    <row r="689" spans="39:41">
      <c r="AM689" s="56">
        <v>684</v>
      </c>
      <c r="AN689" s="57" t="s">
        <v>1222</v>
      </c>
      <c r="AO689" s="58">
        <v>5.2599999999999999E-4</v>
      </c>
    </row>
    <row r="690" spans="39:41">
      <c r="AM690" s="56">
        <v>685</v>
      </c>
      <c r="AN690" s="57" t="s">
        <v>1223</v>
      </c>
      <c r="AO690" s="58">
        <v>5.4299999999999997E-4</v>
      </c>
    </row>
    <row r="691" spans="39:41">
      <c r="AM691" s="56">
        <v>686</v>
      </c>
      <c r="AN691" s="57" t="s">
        <v>1224</v>
      </c>
      <c r="AO691" s="58">
        <v>4.2299999999999998E-4</v>
      </c>
    </row>
    <row r="692" spans="39:41">
      <c r="AM692" s="56">
        <v>687</v>
      </c>
      <c r="AN692" s="57" t="s">
        <v>1225</v>
      </c>
      <c r="AO692" s="58">
        <v>4.2400000000000001E-4</v>
      </c>
    </row>
    <row r="693" spans="39:41">
      <c r="AM693" s="56">
        <v>688</v>
      </c>
      <c r="AN693" s="57" t="s">
        <v>522</v>
      </c>
      <c r="AO693" s="58">
        <v>0</v>
      </c>
    </row>
    <row r="694" spans="39:41">
      <c r="AM694" s="56">
        <v>689</v>
      </c>
      <c r="AN694" s="57" t="s">
        <v>1226</v>
      </c>
      <c r="AO694" s="58">
        <v>4.0499999999999998E-4</v>
      </c>
    </row>
    <row r="695" spans="39:41">
      <c r="AM695" s="56">
        <v>690</v>
      </c>
      <c r="AN695" s="57" t="s">
        <v>1227</v>
      </c>
      <c r="AO695" s="58">
        <v>4.1199999999999999E-4</v>
      </c>
    </row>
    <row r="696" spans="39:41">
      <c r="AM696" s="56">
        <v>691</v>
      </c>
      <c r="AN696" s="57" t="s">
        <v>523</v>
      </c>
      <c r="AO696" s="58">
        <v>2.1599999999999999E-4</v>
      </c>
    </row>
    <row r="697" spans="39:41">
      <c r="AM697" s="56">
        <v>692</v>
      </c>
      <c r="AN697" s="57" t="s">
        <v>1228</v>
      </c>
      <c r="AO697" s="58">
        <v>3.5199999999999999E-4</v>
      </c>
    </row>
    <row r="698" spans="39:41">
      <c r="AM698" s="56">
        <v>693</v>
      </c>
      <c r="AN698" s="57" t="s">
        <v>1229</v>
      </c>
      <c r="AO698" s="58">
        <v>0</v>
      </c>
    </row>
    <row r="699" spans="39:41">
      <c r="AM699" s="56">
        <v>694</v>
      </c>
      <c r="AN699" s="57" t="s">
        <v>1230</v>
      </c>
      <c r="AO699" s="58">
        <v>0</v>
      </c>
    </row>
    <row r="700" spans="39:41">
      <c r="AM700" s="56">
        <v>695</v>
      </c>
      <c r="AN700" s="57" t="s">
        <v>1231</v>
      </c>
      <c r="AO700" s="58">
        <v>0</v>
      </c>
    </row>
    <row r="701" spans="39:41">
      <c r="AM701" s="56">
        <v>696</v>
      </c>
      <c r="AN701" s="57" t="s">
        <v>1232</v>
      </c>
      <c r="AO701" s="58">
        <v>4.6500000000000003E-4</v>
      </c>
    </row>
    <row r="702" spans="39:41">
      <c r="AM702" s="56">
        <v>697</v>
      </c>
      <c r="AN702" s="57" t="s">
        <v>1233</v>
      </c>
      <c r="AO702" s="58">
        <v>4.3300000000000001E-4</v>
      </c>
    </row>
    <row r="703" spans="39:41">
      <c r="AM703" s="56">
        <v>698</v>
      </c>
      <c r="AN703" s="57" t="s">
        <v>1234</v>
      </c>
      <c r="AO703" s="58">
        <v>4.6799999999999999E-4</v>
      </c>
    </row>
    <row r="704" spans="39:41">
      <c r="AM704" s="56">
        <v>699</v>
      </c>
      <c r="AN704" s="57" t="s">
        <v>1235</v>
      </c>
      <c r="AO704" s="58">
        <v>4.5300000000000001E-4</v>
      </c>
    </row>
    <row r="705" spans="39:41">
      <c r="AM705" s="56">
        <v>700</v>
      </c>
      <c r="AN705" s="57" t="s">
        <v>1236</v>
      </c>
      <c r="AO705" s="58">
        <v>1.0120000000000001E-3</v>
      </c>
    </row>
    <row r="706" spans="39:41">
      <c r="AM706" s="56">
        <v>701</v>
      </c>
      <c r="AN706" s="57" t="s">
        <v>1237</v>
      </c>
      <c r="AO706" s="58">
        <v>0</v>
      </c>
    </row>
    <row r="707" spans="39:41">
      <c r="AM707" s="56">
        <v>702</v>
      </c>
      <c r="AN707" s="57" t="s">
        <v>1238</v>
      </c>
      <c r="AO707" s="58">
        <v>6.7400000000000001E-4</v>
      </c>
    </row>
    <row r="708" spans="39:41">
      <c r="AM708" s="56">
        <v>703</v>
      </c>
      <c r="AN708" s="57" t="s">
        <v>1239</v>
      </c>
      <c r="AO708" s="58">
        <v>0</v>
      </c>
    </row>
    <row r="709" spans="39:41">
      <c r="AM709" s="56">
        <v>704</v>
      </c>
      <c r="AN709" s="57" t="s">
        <v>1240</v>
      </c>
      <c r="AO709" s="58">
        <v>0</v>
      </c>
    </row>
    <row r="710" spans="39:41">
      <c r="AM710" s="56">
        <v>705</v>
      </c>
      <c r="AN710" s="57" t="s">
        <v>1241</v>
      </c>
      <c r="AO710" s="58">
        <v>0</v>
      </c>
    </row>
    <row r="711" spans="39:41">
      <c r="AM711" s="56">
        <v>706</v>
      </c>
      <c r="AN711" s="57" t="s">
        <v>1242</v>
      </c>
      <c r="AO711" s="58">
        <v>0</v>
      </c>
    </row>
    <row r="712" spans="39:41">
      <c r="AM712" s="56">
        <v>707</v>
      </c>
      <c r="AN712" s="57" t="s">
        <v>1243</v>
      </c>
      <c r="AO712" s="58">
        <v>0</v>
      </c>
    </row>
    <row r="713" spans="39:41">
      <c r="AM713" s="56">
        <v>708</v>
      </c>
      <c r="AN713" s="57" t="s">
        <v>1244</v>
      </c>
      <c r="AO713" s="58">
        <v>0</v>
      </c>
    </row>
    <row r="714" spans="39:41">
      <c r="AM714" s="56">
        <v>709</v>
      </c>
      <c r="AN714" s="57" t="s">
        <v>1245</v>
      </c>
      <c r="AO714" s="58">
        <v>5.9400000000000002E-4</v>
      </c>
    </row>
    <row r="715" spans="39:41">
      <c r="AM715" s="56">
        <v>710</v>
      </c>
      <c r="AN715" s="57" t="s">
        <v>1246</v>
      </c>
      <c r="AO715" s="58">
        <v>4.8799999999999999E-4</v>
      </c>
    </row>
    <row r="716" spans="39:41">
      <c r="AM716" s="56">
        <v>711</v>
      </c>
      <c r="AN716" s="57" t="s">
        <v>1247</v>
      </c>
      <c r="AO716" s="58">
        <v>3.7599999999999998E-4</v>
      </c>
    </row>
    <row r="717" spans="39:41">
      <c r="AM717" s="56">
        <v>712</v>
      </c>
      <c r="AN717" s="57" t="s">
        <v>1248</v>
      </c>
      <c r="AO717" s="58">
        <v>3.88E-4</v>
      </c>
    </row>
    <row r="718" spans="39:41">
      <c r="AM718" s="56">
        <v>713</v>
      </c>
      <c r="AN718" s="57" t="s">
        <v>1249</v>
      </c>
      <c r="AO718" s="58">
        <v>3.6099999999999999E-4</v>
      </c>
    </row>
    <row r="719" spans="39:41">
      <c r="AM719" s="56">
        <v>714</v>
      </c>
      <c r="AN719" s="57" t="s">
        <v>1250</v>
      </c>
      <c r="AO719" s="58">
        <v>4.1300000000000001E-4</v>
      </c>
    </row>
    <row r="720" spans="39:41">
      <c r="AM720" s="56">
        <v>715</v>
      </c>
      <c r="AN720" s="57" t="s">
        <v>1251</v>
      </c>
      <c r="AO720" s="58">
        <v>4.57E-4</v>
      </c>
    </row>
    <row r="721" spans="39:41">
      <c r="AM721" s="56">
        <v>716</v>
      </c>
      <c r="AN721" s="57" t="s">
        <v>1252</v>
      </c>
      <c r="AO721" s="58">
        <v>5.2700000000000002E-4</v>
      </c>
    </row>
    <row r="722" spans="39:41">
      <c r="AM722" s="56">
        <v>717</v>
      </c>
      <c r="AN722" s="57" t="s">
        <v>1253</v>
      </c>
      <c r="AO722" s="58">
        <v>5.3499999999999999E-4</v>
      </c>
    </row>
    <row r="723" spans="39:41">
      <c r="AM723" s="56">
        <v>718</v>
      </c>
      <c r="AN723" s="57" t="s">
        <v>1254</v>
      </c>
      <c r="AO723" s="58">
        <v>4.4499999999999997E-4</v>
      </c>
    </row>
    <row r="724" spans="39:41">
      <c r="AM724" s="56">
        <v>719</v>
      </c>
      <c r="AN724" s="57" t="s">
        <v>524</v>
      </c>
      <c r="AO724" s="58">
        <v>0</v>
      </c>
    </row>
    <row r="725" spans="39:41">
      <c r="AM725" s="56">
        <v>720</v>
      </c>
      <c r="AN725" s="57" t="s">
        <v>1255</v>
      </c>
      <c r="AO725" s="58">
        <v>4.1300000000000001E-4</v>
      </c>
    </row>
    <row r="726" spans="39:41">
      <c r="AM726" s="56">
        <v>721</v>
      </c>
      <c r="AN726" s="57" t="s">
        <v>1256</v>
      </c>
      <c r="AO726" s="58">
        <v>3.1799999999999998E-4</v>
      </c>
    </row>
    <row r="727" spans="39:41">
      <c r="AM727" s="56">
        <v>722</v>
      </c>
      <c r="AN727" s="57" t="s">
        <v>1257</v>
      </c>
      <c r="AO727" s="58">
        <v>0</v>
      </c>
    </row>
    <row r="728" spans="39:41">
      <c r="AM728" s="56">
        <v>723</v>
      </c>
      <c r="AN728" s="57" t="s">
        <v>1258</v>
      </c>
      <c r="AO728" s="58">
        <v>4.95E-4</v>
      </c>
    </row>
    <row r="729" spans="39:41">
      <c r="AM729" s="56">
        <v>724</v>
      </c>
      <c r="AN729" s="57" t="s">
        <v>1259</v>
      </c>
      <c r="AO729" s="58">
        <v>4.84E-4</v>
      </c>
    </row>
    <row r="730" spans="39:41">
      <c r="AM730" s="56">
        <v>725</v>
      </c>
      <c r="AN730" s="57" t="s">
        <v>1260</v>
      </c>
      <c r="AO730" s="58">
        <v>0</v>
      </c>
    </row>
    <row r="731" spans="39:41">
      <c r="AM731" s="56">
        <v>726</v>
      </c>
      <c r="AN731" s="57" t="s">
        <v>1261</v>
      </c>
      <c r="AO731" s="58">
        <v>4.9799999999999996E-4</v>
      </c>
    </row>
    <row r="732" spans="39:41">
      <c r="AM732" s="56">
        <v>727</v>
      </c>
      <c r="AN732" s="57" t="s">
        <v>1262</v>
      </c>
      <c r="AO732" s="58">
        <v>4.3399999999999998E-4</v>
      </c>
    </row>
    <row r="733" spans="39:41">
      <c r="AM733" s="56">
        <v>728</v>
      </c>
      <c r="AN733" s="57" t="s">
        <v>1263</v>
      </c>
      <c r="AO733" s="58">
        <v>0</v>
      </c>
    </row>
    <row r="734" spans="39:41">
      <c r="AM734" s="56">
        <v>729</v>
      </c>
      <c r="AN734" s="57" t="s">
        <v>1264</v>
      </c>
      <c r="AO734" s="58">
        <v>4.4299999999999998E-4</v>
      </c>
    </row>
    <row r="735" spans="39:41">
      <c r="AM735" s="56">
        <v>730</v>
      </c>
      <c r="AN735" s="57" t="s">
        <v>1265</v>
      </c>
      <c r="AO735" s="58">
        <v>3.21E-4</v>
      </c>
    </row>
    <row r="736" spans="39:41">
      <c r="AM736" s="56">
        <v>731</v>
      </c>
      <c r="AN736" s="57" t="s">
        <v>1266</v>
      </c>
      <c r="AO736" s="58">
        <v>4.57E-4</v>
      </c>
    </row>
    <row r="737" spans="39:41">
      <c r="AM737" s="56">
        <v>732</v>
      </c>
      <c r="AN737" s="57" t="s">
        <v>1267</v>
      </c>
      <c r="AO737" s="58">
        <v>4.44E-4</v>
      </c>
    </row>
    <row r="738" spans="39:41">
      <c r="AM738" s="56">
        <v>733</v>
      </c>
      <c r="AN738" s="57" t="s">
        <v>1268</v>
      </c>
      <c r="AO738" s="58">
        <v>4.08E-4</v>
      </c>
    </row>
    <row r="739" spans="39:41">
      <c r="AM739" s="56">
        <v>734</v>
      </c>
      <c r="AN739" s="57" t="s">
        <v>1269</v>
      </c>
      <c r="AO739" s="58">
        <v>2.9500000000000001E-4</v>
      </c>
    </row>
    <row r="740" spans="39:41">
      <c r="AM740" s="56">
        <v>735</v>
      </c>
      <c r="AN740" s="57" t="s">
        <v>1270</v>
      </c>
      <c r="AO740" s="58">
        <v>8.5499999999999997E-4</v>
      </c>
    </row>
    <row r="741" spans="39:41">
      <c r="AM741" s="56">
        <v>736</v>
      </c>
      <c r="AN741" s="57" t="s">
        <v>1271</v>
      </c>
      <c r="AO741" s="58">
        <v>4.57E-4</v>
      </c>
    </row>
    <row r="742" spans="39:41">
      <c r="AM742" s="56">
        <v>737</v>
      </c>
      <c r="AN742" s="57" t="s">
        <v>1272</v>
      </c>
      <c r="AO742" s="58">
        <v>0</v>
      </c>
    </row>
    <row r="743" spans="39:41">
      <c r="AM743" s="56">
        <v>738</v>
      </c>
      <c r="AN743" s="57" t="s">
        <v>1273</v>
      </c>
      <c r="AO743" s="58">
        <v>4.5399999999999998E-4</v>
      </c>
    </row>
    <row r="744" spans="39:41">
      <c r="AM744" s="56">
        <v>739</v>
      </c>
      <c r="AN744" s="57" t="s">
        <v>1274</v>
      </c>
      <c r="AO744" s="58">
        <v>3.0800000000000001E-4</v>
      </c>
    </row>
    <row r="745" spans="39:41">
      <c r="AM745" s="56">
        <v>740</v>
      </c>
      <c r="AN745" s="57" t="s">
        <v>1275</v>
      </c>
      <c r="AO745" s="58">
        <v>4.8500000000000003E-4</v>
      </c>
    </row>
    <row r="746" spans="39:41">
      <c r="AM746" s="56">
        <v>741</v>
      </c>
      <c r="AN746" s="57" t="s">
        <v>1276</v>
      </c>
      <c r="AO746" s="58">
        <v>5.1400000000000003E-4</v>
      </c>
    </row>
    <row r="747" spans="39:41">
      <c r="AM747" s="56">
        <v>742</v>
      </c>
      <c r="AN747" s="57" t="s">
        <v>1277</v>
      </c>
      <c r="AO747" s="58">
        <v>4.64E-4</v>
      </c>
    </row>
    <row r="748" spans="39:41">
      <c r="AM748" s="56">
        <v>743</v>
      </c>
      <c r="AN748" s="57" t="s">
        <v>1278</v>
      </c>
      <c r="AO748" s="58">
        <v>4.8799999999999999E-4</v>
      </c>
    </row>
    <row r="749" spans="39:41">
      <c r="AM749" s="56">
        <v>744</v>
      </c>
      <c r="AN749" s="57" t="s">
        <v>1279</v>
      </c>
      <c r="AO749" s="58">
        <v>5.2499999999999997E-4</v>
      </c>
    </row>
    <row r="750" spans="39:41">
      <c r="AM750" s="56">
        <v>745</v>
      </c>
      <c r="AN750" s="57" t="s">
        <v>1280</v>
      </c>
      <c r="AO750" s="58">
        <v>4.9100000000000001E-4</v>
      </c>
    </row>
    <row r="751" spans="39:41">
      <c r="AM751" s="56">
        <v>746</v>
      </c>
      <c r="AN751" s="57" t="s">
        <v>1281</v>
      </c>
      <c r="AO751" s="58">
        <v>0</v>
      </c>
    </row>
    <row r="752" spans="39:41">
      <c r="AM752" s="56">
        <v>747</v>
      </c>
      <c r="AN752" s="57" t="s">
        <v>1282</v>
      </c>
      <c r="AO752" s="58">
        <v>0</v>
      </c>
    </row>
    <row r="753" spans="39:41">
      <c r="AM753" s="56">
        <v>748</v>
      </c>
      <c r="AN753" s="57" t="s">
        <v>1283</v>
      </c>
      <c r="AO753" s="58">
        <v>0</v>
      </c>
    </row>
    <row r="754" spans="39:41">
      <c r="AM754" s="56">
        <v>749</v>
      </c>
      <c r="AN754" s="57" t="s">
        <v>1284</v>
      </c>
      <c r="AO754" s="58">
        <v>4.9399999999999997E-4</v>
      </c>
    </row>
    <row r="755" spans="39:41">
      <c r="AM755" s="56">
        <v>750</v>
      </c>
      <c r="AN755" s="57" t="s">
        <v>1285</v>
      </c>
      <c r="AO755" s="58">
        <v>4.8299999999999998E-4</v>
      </c>
    </row>
    <row r="756" spans="39:41">
      <c r="AM756" s="56">
        <v>751</v>
      </c>
      <c r="AN756" s="57" t="s">
        <v>1286</v>
      </c>
      <c r="AO756" s="58">
        <v>4.2499999999999998E-4</v>
      </c>
    </row>
    <row r="757" spans="39:41">
      <c r="AM757" s="56">
        <v>752</v>
      </c>
      <c r="AN757" s="57" t="s">
        <v>1287</v>
      </c>
      <c r="AO757" s="58">
        <v>4.7899999999999999E-4</v>
      </c>
    </row>
    <row r="758" spans="39:41">
      <c r="AM758" s="56">
        <v>753</v>
      </c>
      <c r="AN758" s="57" t="s">
        <v>1288</v>
      </c>
      <c r="AO758" s="58">
        <v>3.8000000000000002E-4</v>
      </c>
    </row>
    <row r="759" spans="39:41">
      <c r="AM759" s="56">
        <v>754</v>
      </c>
      <c r="AN759" s="57" t="s">
        <v>1289</v>
      </c>
      <c r="AO759" s="58">
        <v>4.08E-4</v>
      </c>
    </row>
    <row r="760" spans="39:41">
      <c r="AM760" s="56">
        <v>755</v>
      </c>
      <c r="AN760" s="57" t="s">
        <v>525</v>
      </c>
      <c r="AO760" s="58">
        <v>0</v>
      </c>
    </row>
    <row r="761" spans="39:41">
      <c r="AM761" s="56">
        <v>756</v>
      </c>
      <c r="AN761" s="57" t="s">
        <v>1290</v>
      </c>
      <c r="AO761" s="58">
        <v>3.9199999999999999E-4</v>
      </c>
    </row>
    <row r="762" spans="39:41">
      <c r="AM762" s="56">
        <v>757</v>
      </c>
      <c r="AN762" s="57" t="s">
        <v>1291</v>
      </c>
      <c r="AO762" s="58">
        <v>4.5600000000000003E-4</v>
      </c>
    </row>
    <row r="763" spans="39:41">
      <c r="AM763" s="56">
        <v>758</v>
      </c>
      <c r="AN763" s="57" t="s">
        <v>1292</v>
      </c>
      <c r="AO763" s="58">
        <v>4.2499999999999998E-4</v>
      </c>
    </row>
    <row r="764" spans="39:41">
      <c r="AM764" s="56">
        <v>759</v>
      </c>
      <c r="AN764" s="57" t="s">
        <v>1293</v>
      </c>
      <c r="AO764" s="58">
        <v>4.73E-4</v>
      </c>
    </row>
    <row r="765" spans="39:41">
      <c r="AM765" s="56">
        <v>760</v>
      </c>
      <c r="AN765" s="57" t="s">
        <v>1294</v>
      </c>
      <c r="AO765" s="58">
        <v>4.2000000000000002E-4</v>
      </c>
    </row>
    <row r="766" spans="39:41">
      <c r="AM766" s="56">
        <v>761</v>
      </c>
      <c r="AN766" s="57" t="s">
        <v>526</v>
      </c>
      <c r="AO766" s="58">
        <v>0</v>
      </c>
    </row>
    <row r="767" spans="39:41">
      <c r="AM767" s="56">
        <v>762</v>
      </c>
      <c r="AN767" s="57" t="s">
        <v>1295</v>
      </c>
      <c r="AO767" s="58">
        <v>4.1300000000000001E-4</v>
      </c>
    </row>
    <row r="768" spans="39:41">
      <c r="AM768" s="56">
        <v>763</v>
      </c>
      <c r="AN768" s="57" t="s">
        <v>1296</v>
      </c>
      <c r="AO768" s="58">
        <v>3.1700000000000001E-4</v>
      </c>
    </row>
    <row r="769" spans="39:41">
      <c r="AM769" s="56">
        <v>764</v>
      </c>
      <c r="AN769" s="57" t="s">
        <v>1297</v>
      </c>
      <c r="AO769" s="58">
        <v>0</v>
      </c>
    </row>
    <row r="770" spans="39:41">
      <c r="AM770" s="56">
        <v>765</v>
      </c>
      <c r="AN770" s="57" t="s">
        <v>1298</v>
      </c>
      <c r="AO770" s="58">
        <v>0</v>
      </c>
    </row>
    <row r="771" spans="39:41">
      <c r="AM771" s="56">
        <v>766</v>
      </c>
      <c r="AN771" s="57" t="s">
        <v>1299</v>
      </c>
      <c r="AO771" s="58">
        <v>0</v>
      </c>
    </row>
    <row r="772" spans="39:41">
      <c r="AM772" s="56">
        <v>767</v>
      </c>
      <c r="AN772" s="57" t="s">
        <v>1300</v>
      </c>
      <c r="AO772" s="58">
        <v>0</v>
      </c>
    </row>
    <row r="773" spans="39:41">
      <c r="AM773" s="56">
        <v>768</v>
      </c>
      <c r="AN773" s="57" t="s">
        <v>1301</v>
      </c>
      <c r="AO773" s="58">
        <v>0</v>
      </c>
    </row>
    <row r="774" spans="39:41">
      <c r="AM774" s="56">
        <v>769</v>
      </c>
      <c r="AN774" s="57" t="s">
        <v>1302</v>
      </c>
      <c r="AO774" s="58">
        <v>0</v>
      </c>
    </row>
    <row r="775" spans="39:41">
      <c r="AM775" s="56">
        <v>770</v>
      </c>
      <c r="AN775" s="57" t="s">
        <v>1303</v>
      </c>
      <c r="AO775" s="58">
        <v>5.1900000000000004E-4</v>
      </c>
    </row>
    <row r="776" spans="39:41">
      <c r="AM776" s="56">
        <v>771</v>
      </c>
      <c r="AN776" s="57" t="s">
        <v>1304</v>
      </c>
      <c r="AO776" s="58">
        <v>5.31E-4</v>
      </c>
    </row>
    <row r="777" spans="39:41">
      <c r="AM777" s="56">
        <v>772</v>
      </c>
      <c r="AN777" s="57" t="s">
        <v>1305</v>
      </c>
      <c r="AO777" s="58">
        <v>4.8799999999999999E-4</v>
      </c>
    </row>
    <row r="778" spans="39:41">
      <c r="AM778" s="56">
        <v>773</v>
      </c>
      <c r="AN778" s="57" t="s">
        <v>1306</v>
      </c>
      <c r="AO778" s="58">
        <v>0</v>
      </c>
    </row>
    <row r="779" spans="39:41">
      <c r="AM779" s="56">
        <v>774</v>
      </c>
      <c r="AN779" s="57" t="s">
        <v>1307</v>
      </c>
      <c r="AO779" s="58">
        <v>5.4100000000000003E-4</v>
      </c>
    </row>
    <row r="780" spans="39:41">
      <c r="AM780" s="56">
        <v>775</v>
      </c>
      <c r="AN780" s="57" t="s">
        <v>1308</v>
      </c>
      <c r="AO780" s="58">
        <v>2.92E-4</v>
      </c>
    </row>
    <row r="781" spans="39:41">
      <c r="AM781" s="56">
        <v>776</v>
      </c>
      <c r="AN781" s="57" t="s">
        <v>1309</v>
      </c>
      <c r="AO781" s="58">
        <v>0</v>
      </c>
    </row>
    <row r="782" spans="39:41">
      <c r="AM782" s="56">
        <v>777</v>
      </c>
      <c r="AN782" s="57" t="s">
        <v>1310</v>
      </c>
      <c r="AO782" s="58">
        <v>0</v>
      </c>
    </row>
    <row r="783" spans="39:41">
      <c r="AM783" s="56">
        <v>778</v>
      </c>
      <c r="AN783" s="57" t="s">
        <v>1311</v>
      </c>
      <c r="AO783" s="58">
        <v>3.0800000000000001E-4</v>
      </c>
    </row>
    <row r="784" spans="39:41">
      <c r="AM784" s="56">
        <v>779</v>
      </c>
      <c r="AN784" s="57" t="s">
        <v>1312</v>
      </c>
      <c r="AO784" s="58">
        <v>4.0299999999999998E-4</v>
      </c>
    </row>
    <row r="785" spans="39:41">
      <c r="AM785" s="56">
        <v>780</v>
      </c>
      <c r="AN785" s="57" t="s">
        <v>1313</v>
      </c>
      <c r="AO785" s="58">
        <v>0</v>
      </c>
    </row>
    <row r="786" spans="39:41">
      <c r="AM786" s="56">
        <v>781</v>
      </c>
      <c r="AN786" s="57" t="s">
        <v>1314</v>
      </c>
      <c r="AO786" s="58">
        <v>3.8499999999999998E-4</v>
      </c>
    </row>
    <row r="787" spans="39:41">
      <c r="AM787" s="56">
        <v>782</v>
      </c>
      <c r="AN787" s="57" t="s">
        <v>1315</v>
      </c>
      <c r="AO787" s="58">
        <v>4.57E-4</v>
      </c>
    </row>
    <row r="788" spans="39:41">
      <c r="AM788" s="56">
        <v>783</v>
      </c>
      <c r="AN788" s="57" t="s">
        <v>1316</v>
      </c>
      <c r="AO788" s="58">
        <v>4.3600000000000003E-4</v>
      </c>
    </row>
    <row r="789" spans="39:41">
      <c r="AM789" s="56">
        <v>784</v>
      </c>
      <c r="AN789" s="57" t="s">
        <v>1317</v>
      </c>
      <c r="AO789" s="58">
        <v>5.0699999999999996E-4</v>
      </c>
    </row>
    <row r="790" spans="39:41">
      <c r="AM790" s="56">
        <v>785</v>
      </c>
      <c r="AN790" s="57" t="s">
        <v>1318</v>
      </c>
      <c r="AO790" s="58">
        <v>0</v>
      </c>
    </row>
    <row r="791" spans="39:41">
      <c r="AM791" s="56">
        <v>786</v>
      </c>
      <c r="AN791" s="57" t="s">
        <v>1319</v>
      </c>
      <c r="AO791" s="58">
        <v>5.3499999999999999E-4</v>
      </c>
    </row>
    <row r="792" spans="39:41">
      <c r="AM792" s="56">
        <v>787</v>
      </c>
      <c r="AN792" s="57" t="s">
        <v>1320</v>
      </c>
      <c r="AO792" s="58">
        <v>6.29E-4</v>
      </c>
    </row>
    <row r="793" spans="39:41">
      <c r="AM793" s="56">
        <v>788</v>
      </c>
      <c r="AN793" s="57" t="s">
        <v>1321</v>
      </c>
      <c r="AO793" s="58">
        <v>0</v>
      </c>
    </row>
    <row r="794" spans="39:41">
      <c r="AM794" s="56">
        <v>789</v>
      </c>
      <c r="AN794" s="57" t="s">
        <v>1322</v>
      </c>
      <c r="AO794" s="58">
        <v>4.7899999999999999E-4</v>
      </c>
    </row>
    <row r="795" spans="39:41">
      <c r="AM795" s="56">
        <v>790</v>
      </c>
      <c r="AN795" s="57" t="s">
        <v>1323</v>
      </c>
      <c r="AO795" s="58">
        <v>4.37E-4</v>
      </c>
    </row>
    <row r="796" spans="39:41">
      <c r="AM796" s="56">
        <v>791</v>
      </c>
      <c r="AN796" s="57" t="s">
        <v>1324</v>
      </c>
      <c r="AO796" s="58">
        <v>3.6099999999999999E-4</v>
      </c>
    </row>
    <row r="797" spans="39:41">
      <c r="AM797" s="56">
        <v>792</v>
      </c>
      <c r="AN797" s="57" t="s">
        <v>1325</v>
      </c>
      <c r="AO797" s="58">
        <v>0</v>
      </c>
    </row>
    <row r="798" spans="39:41">
      <c r="AM798" s="56">
        <v>793</v>
      </c>
      <c r="AN798" s="57" t="s">
        <v>1326</v>
      </c>
      <c r="AO798" s="58">
        <v>6.6100000000000002E-4</v>
      </c>
    </row>
    <row r="799" spans="39:41">
      <c r="AM799" s="56">
        <v>794</v>
      </c>
      <c r="AN799" s="57" t="s">
        <v>1327</v>
      </c>
      <c r="AO799" s="58">
        <v>3.97E-4</v>
      </c>
    </row>
    <row r="800" spans="39:41">
      <c r="AM800" s="56">
        <v>795</v>
      </c>
      <c r="AN800" s="57" t="s">
        <v>1328</v>
      </c>
      <c r="AO800" s="58">
        <v>0</v>
      </c>
    </row>
    <row r="801" spans="39:41">
      <c r="AM801" s="56">
        <v>796</v>
      </c>
      <c r="AN801" s="57" t="s">
        <v>1329</v>
      </c>
      <c r="AO801" s="58">
        <v>7.8399999999999997E-4</v>
      </c>
    </row>
    <row r="802" spans="39:41">
      <c r="AM802" s="56">
        <v>797</v>
      </c>
      <c r="AN802" s="57" t="s">
        <v>1330</v>
      </c>
      <c r="AO802" s="58">
        <v>1.0900000000000001E-4</v>
      </c>
    </row>
    <row r="803" spans="39:41">
      <c r="AM803" s="56">
        <v>798</v>
      </c>
      <c r="AN803" s="57" t="s">
        <v>1331</v>
      </c>
      <c r="AO803" s="58">
        <v>4.6900000000000002E-4</v>
      </c>
    </row>
    <row r="804" spans="39:41">
      <c r="AM804" s="56">
        <v>799</v>
      </c>
      <c r="AN804" s="57" t="s">
        <v>1332</v>
      </c>
      <c r="AO804" s="58">
        <v>0</v>
      </c>
    </row>
    <row r="805" spans="39:41">
      <c r="AM805" s="56">
        <v>800</v>
      </c>
      <c r="AN805" s="57" t="s">
        <v>1333</v>
      </c>
      <c r="AO805" s="58">
        <v>0</v>
      </c>
    </row>
    <row r="806" spans="39:41">
      <c r="AM806" s="56">
        <v>801</v>
      </c>
      <c r="AN806" s="57" t="s">
        <v>1334</v>
      </c>
      <c r="AO806" s="58">
        <v>4.1899999999999999E-4</v>
      </c>
    </row>
    <row r="807" spans="39:41">
      <c r="AM807" s="56">
        <v>802</v>
      </c>
      <c r="AN807" s="57" t="s">
        <v>1335</v>
      </c>
      <c r="AO807" s="58">
        <v>4.2299999999999998E-4</v>
      </c>
    </row>
    <row r="808" spans="39:41">
      <c r="AM808" s="56">
        <v>803</v>
      </c>
      <c r="AN808" s="57" t="s">
        <v>1336</v>
      </c>
      <c r="AO808" s="58">
        <v>4.0099999999999999E-4</v>
      </c>
    </row>
    <row r="809" spans="39:41">
      <c r="AM809" s="56">
        <v>804</v>
      </c>
      <c r="AN809" s="57" t="s">
        <v>1337</v>
      </c>
      <c r="AO809" s="58">
        <v>4.3399999999999998E-4</v>
      </c>
    </row>
    <row r="810" spans="39:41">
      <c r="AM810" s="56">
        <v>805</v>
      </c>
      <c r="AN810" s="57" t="s">
        <v>1338</v>
      </c>
      <c r="AO810" s="58">
        <v>4.4799999999999999E-4</v>
      </c>
    </row>
    <row r="811" spans="39:41">
      <c r="AM811" s="56">
        <v>806</v>
      </c>
      <c r="AN811" s="57" t="s">
        <v>1339</v>
      </c>
      <c r="AO811" s="58">
        <v>1.5999999999999999E-5</v>
      </c>
    </row>
    <row r="812" spans="39:41">
      <c r="AM812" s="56">
        <v>807</v>
      </c>
      <c r="AN812" s="57" t="s">
        <v>1340</v>
      </c>
      <c r="AO812" s="58">
        <v>5.0299999999999997E-4</v>
      </c>
    </row>
    <row r="813" spans="39:41">
      <c r="AM813" s="56">
        <v>808</v>
      </c>
      <c r="AN813" s="57" t="s">
        <v>1341</v>
      </c>
      <c r="AO813" s="58">
        <v>4.3199999999999998E-4</v>
      </c>
    </row>
    <row r="814" spans="39:41">
      <c r="AM814" s="56">
        <v>809</v>
      </c>
      <c r="AN814" s="57" t="s">
        <v>1342</v>
      </c>
      <c r="AO814" s="58">
        <v>4.3199999999999998E-4</v>
      </c>
    </row>
    <row r="815" spans="39:41">
      <c r="AM815" s="56">
        <v>810</v>
      </c>
      <c r="AN815" s="57" t="s">
        <v>1343</v>
      </c>
      <c r="AO815" s="58">
        <v>5.2899999999999996E-4</v>
      </c>
    </row>
    <row r="816" spans="39:41">
      <c r="AM816" s="56">
        <v>811</v>
      </c>
      <c r="AN816" s="57" t="s">
        <v>1344</v>
      </c>
      <c r="AO816" s="58">
        <v>5.1900000000000004E-4</v>
      </c>
    </row>
    <row r="817" spans="39:41">
      <c r="AM817" s="56">
        <v>812</v>
      </c>
      <c r="AN817" s="57" t="s">
        <v>1345</v>
      </c>
      <c r="AO817" s="58">
        <v>0</v>
      </c>
    </row>
    <row r="818" spans="39:41">
      <c r="AM818" s="56">
        <v>813</v>
      </c>
      <c r="AN818" s="57" t="s">
        <v>1346</v>
      </c>
      <c r="AO818" s="58">
        <v>4.6999999999999999E-4</v>
      </c>
    </row>
    <row r="819" spans="39:41">
      <c r="AM819" s="56">
        <v>814</v>
      </c>
      <c r="AN819" s="57" t="s">
        <v>1347</v>
      </c>
      <c r="AO819" s="58">
        <v>5.0299999999999997E-4</v>
      </c>
    </row>
    <row r="820" spans="39:41">
      <c r="AM820" s="56">
        <v>815</v>
      </c>
      <c r="AN820" s="57" t="s">
        <v>527</v>
      </c>
      <c r="AO820" s="58">
        <v>0</v>
      </c>
    </row>
    <row r="821" spans="39:41">
      <c r="AM821" s="56">
        <v>816</v>
      </c>
      <c r="AN821" s="57" t="s">
        <v>528</v>
      </c>
      <c r="AO821" s="58">
        <v>0</v>
      </c>
    </row>
    <row r="822" spans="39:41">
      <c r="AM822" s="56">
        <v>817</v>
      </c>
      <c r="AN822" s="57" t="s">
        <v>1348</v>
      </c>
      <c r="AO822" s="58">
        <v>4.2299999999999998E-4</v>
      </c>
    </row>
    <row r="823" spans="39:41">
      <c r="AM823" s="56">
        <v>818</v>
      </c>
      <c r="AN823" s="57" t="s">
        <v>1349</v>
      </c>
      <c r="AO823" s="58">
        <v>4.5800000000000002E-4</v>
      </c>
    </row>
    <row r="824" spans="39:41">
      <c r="AM824" s="56">
        <v>819</v>
      </c>
      <c r="AN824" s="57" t="s">
        <v>529</v>
      </c>
      <c r="AO824" s="58">
        <v>4.08E-4</v>
      </c>
    </row>
    <row r="825" spans="39:41">
      <c r="AM825" s="56">
        <v>820</v>
      </c>
      <c r="AN825" s="57" t="s">
        <v>1350</v>
      </c>
      <c r="AO825" s="58">
        <v>3.8900000000000002E-4</v>
      </c>
    </row>
    <row r="826" spans="39:41">
      <c r="AM826" s="56">
        <v>821</v>
      </c>
      <c r="AN826" s="57" t="s">
        <v>1351</v>
      </c>
      <c r="AO826" s="58">
        <v>5.0500000000000002E-4</v>
      </c>
    </row>
    <row r="827" spans="39:41">
      <c r="AM827" s="56">
        <v>822</v>
      </c>
      <c r="AN827" s="57" t="s">
        <v>1352</v>
      </c>
      <c r="AO827" s="58">
        <v>0</v>
      </c>
    </row>
    <row r="828" spans="39:41">
      <c r="AM828" s="56">
        <v>823</v>
      </c>
      <c r="AN828" s="57" t="s">
        <v>1353</v>
      </c>
      <c r="AO828" s="58">
        <v>4.0200000000000001E-4</v>
      </c>
    </row>
    <row r="829" spans="39:41">
      <c r="AM829" s="56">
        <v>824</v>
      </c>
      <c r="AN829" s="57" t="s">
        <v>1354</v>
      </c>
      <c r="AO829" s="58">
        <v>4.8299999999999998E-4</v>
      </c>
    </row>
    <row r="830" spans="39:41">
      <c r="AM830" s="56">
        <v>825</v>
      </c>
      <c r="AN830" s="57" t="s">
        <v>1355</v>
      </c>
      <c r="AO830" s="58">
        <v>4.1599999999999997E-4</v>
      </c>
    </row>
    <row r="831" spans="39:41">
      <c r="AM831" s="56">
        <v>826</v>
      </c>
      <c r="AN831" s="57" t="s">
        <v>1356</v>
      </c>
      <c r="AO831" s="58">
        <v>4.7899999999999999E-4</v>
      </c>
    </row>
    <row r="832" spans="39:41">
      <c r="AM832" s="56">
        <v>827</v>
      </c>
      <c r="AN832" s="57" t="s">
        <v>1357</v>
      </c>
      <c r="AO832" s="58">
        <v>0</v>
      </c>
    </row>
    <row r="833" spans="39:41">
      <c r="AM833" s="56">
        <v>828</v>
      </c>
      <c r="AN833" s="57" t="s">
        <v>1358</v>
      </c>
      <c r="AO833" s="58">
        <v>2.5399999999999999E-4</v>
      </c>
    </row>
    <row r="834" spans="39:41">
      <c r="AM834" s="56">
        <v>829</v>
      </c>
      <c r="AN834" s="57" t="s">
        <v>1359</v>
      </c>
      <c r="AO834" s="58">
        <v>3.6699999999999998E-4</v>
      </c>
    </row>
    <row r="835" spans="39:41">
      <c r="AM835" s="56">
        <v>830</v>
      </c>
      <c r="AN835" s="57" t="s">
        <v>1360</v>
      </c>
      <c r="AO835" s="58">
        <v>3.4699999999999998E-4</v>
      </c>
    </row>
    <row r="836" spans="39:41">
      <c r="AM836" s="56">
        <v>831</v>
      </c>
      <c r="AN836" s="57" t="s">
        <v>530</v>
      </c>
      <c r="AO836" s="58">
        <v>4.6200000000000001E-4</v>
      </c>
    </row>
    <row r="837" spans="39:41">
      <c r="AM837" s="56">
        <v>832</v>
      </c>
      <c r="AN837" s="57" t="s">
        <v>1361</v>
      </c>
      <c r="AO837" s="58">
        <v>5.04E-4</v>
      </c>
    </row>
    <row r="838" spans="39:41">
      <c r="AM838" s="56">
        <v>833</v>
      </c>
      <c r="AN838" s="57" t="s">
        <v>1362</v>
      </c>
      <c r="AO838" s="58" t="s">
        <v>498</v>
      </c>
    </row>
    <row r="839" spans="39:41">
      <c r="AM839" s="56">
        <v>834</v>
      </c>
      <c r="AN839" s="57" t="s">
        <v>1363</v>
      </c>
      <c r="AO839" s="58">
        <v>5.9999999999999995E-4</v>
      </c>
    </row>
    <row r="840" spans="39:41">
      <c r="AM840" s="56">
        <v>835</v>
      </c>
      <c r="AN840" s="57" t="s">
        <v>1364</v>
      </c>
      <c r="AO840" s="58">
        <v>5.3200000000000003E-4</v>
      </c>
    </row>
    <row r="841" spans="39:41">
      <c r="AM841" s="56">
        <v>836</v>
      </c>
      <c r="AN841" s="57" t="s">
        <v>1365</v>
      </c>
      <c r="AO841" s="58">
        <v>0</v>
      </c>
    </row>
    <row r="842" spans="39:41">
      <c r="AM842" s="56">
        <v>837</v>
      </c>
      <c r="AN842" s="57" t="s">
        <v>1366</v>
      </c>
      <c r="AO842" s="58">
        <v>4.6200000000000001E-4</v>
      </c>
    </row>
    <row r="843" spans="39:41">
      <c r="AM843" s="56">
        <v>838</v>
      </c>
      <c r="AN843" s="57" t="s">
        <v>1367</v>
      </c>
      <c r="AO843" s="58">
        <v>4.0700000000000003E-4</v>
      </c>
    </row>
    <row r="844" spans="39:41">
      <c r="AM844" s="56">
        <v>839</v>
      </c>
      <c r="AN844" s="57" t="s">
        <v>1368</v>
      </c>
      <c r="AO844" s="58">
        <v>3.4200000000000002E-4</v>
      </c>
    </row>
    <row r="845" spans="39:41">
      <c r="AM845" s="56">
        <v>840</v>
      </c>
      <c r="AN845" s="57" t="s">
        <v>1369</v>
      </c>
      <c r="AO845" s="58">
        <v>4.0000000000000002E-4</v>
      </c>
    </row>
    <row r="846" spans="39:41">
      <c r="AM846" s="56">
        <v>841</v>
      </c>
      <c r="AN846" s="57" t="s">
        <v>1370</v>
      </c>
      <c r="AO846" s="58">
        <v>4.08E-4</v>
      </c>
    </row>
    <row r="847" spans="39:41">
      <c r="AM847" s="56">
        <v>842</v>
      </c>
      <c r="AN847" s="57" t="s">
        <v>1371</v>
      </c>
      <c r="AO847" s="58">
        <v>0</v>
      </c>
    </row>
    <row r="848" spans="39:41">
      <c r="AM848" s="56">
        <v>843</v>
      </c>
      <c r="AN848" s="57" t="s">
        <v>1372</v>
      </c>
      <c r="AO848" s="58">
        <v>4.1199999999999999E-4</v>
      </c>
    </row>
    <row r="849" spans="39:41">
      <c r="AM849" s="56">
        <v>844</v>
      </c>
      <c r="AN849" s="57" t="s">
        <v>1373</v>
      </c>
      <c r="AO849" s="58">
        <v>4.57E-4</v>
      </c>
    </row>
    <row r="850" spans="39:41">
      <c r="AM850" s="56">
        <v>845</v>
      </c>
      <c r="AN850" s="57" t="s">
        <v>1374</v>
      </c>
      <c r="AO850" s="58">
        <v>0</v>
      </c>
    </row>
    <row r="851" spans="39:41">
      <c r="AM851" s="56">
        <v>846</v>
      </c>
      <c r="AN851" s="57" t="s">
        <v>1375</v>
      </c>
      <c r="AO851" s="58">
        <v>4.73E-4</v>
      </c>
    </row>
    <row r="852" spans="39:41">
      <c r="AM852" s="56">
        <v>847</v>
      </c>
      <c r="AN852" s="57" t="s">
        <v>1376</v>
      </c>
      <c r="AO852" s="58">
        <v>4.3100000000000001E-4</v>
      </c>
    </row>
    <row r="853" spans="39:41">
      <c r="AM853" s="56">
        <v>848</v>
      </c>
      <c r="AN853" s="57" t="s">
        <v>1377</v>
      </c>
      <c r="AO853" s="58">
        <v>5.2800000000000004E-4</v>
      </c>
    </row>
    <row r="854" spans="39:41">
      <c r="AM854" s="56">
        <v>849</v>
      </c>
      <c r="AN854" s="57" t="s">
        <v>1378</v>
      </c>
      <c r="AO854" s="58">
        <v>3.8000000000000002E-4</v>
      </c>
    </row>
    <row r="855" spans="39:41">
      <c r="AM855" s="56">
        <v>850</v>
      </c>
      <c r="AN855" s="57" t="s">
        <v>1379</v>
      </c>
      <c r="AO855" s="58">
        <v>3.8499999999999998E-4</v>
      </c>
    </row>
    <row r="856" spans="39:41">
      <c r="AM856" s="56">
        <v>851</v>
      </c>
      <c r="AN856" s="57" t="s">
        <v>1380</v>
      </c>
      <c r="AO856" s="58">
        <v>4.64E-4</v>
      </c>
    </row>
    <row r="857" spans="39:41">
      <c r="AM857" s="56">
        <v>852</v>
      </c>
      <c r="AN857" s="57" t="s">
        <v>1381</v>
      </c>
      <c r="AO857" s="58">
        <v>5.2599999999999999E-4</v>
      </c>
    </row>
    <row r="858" spans="39:41">
      <c r="AM858" s="56">
        <v>853</v>
      </c>
      <c r="AN858" s="57" t="s">
        <v>1382</v>
      </c>
      <c r="AO858" s="58">
        <v>2.7099999999999997E-4</v>
      </c>
    </row>
    <row r="859" spans="39:41">
      <c r="AM859" s="56">
        <v>854</v>
      </c>
      <c r="AN859" s="57" t="s">
        <v>1383</v>
      </c>
      <c r="AO859" s="58">
        <v>0</v>
      </c>
    </row>
    <row r="860" spans="39:41">
      <c r="AM860" s="56">
        <v>855</v>
      </c>
      <c r="AN860" s="57" t="s">
        <v>1384</v>
      </c>
      <c r="AO860" s="58">
        <v>3.8499999999999998E-4</v>
      </c>
    </row>
    <row r="861" spans="39:41">
      <c r="AM861" s="56">
        <v>856</v>
      </c>
      <c r="AN861" s="57" t="s">
        <v>1385</v>
      </c>
      <c r="AO861" s="58">
        <v>4.2000000000000002E-4</v>
      </c>
    </row>
    <row r="862" spans="39:41">
      <c r="AM862" s="56">
        <v>857</v>
      </c>
      <c r="AN862" s="57" t="s">
        <v>1386</v>
      </c>
      <c r="AO862" s="58">
        <v>4.8000000000000001E-4</v>
      </c>
    </row>
    <row r="863" spans="39:41">
      <c r="AM863" s="56">
        <v>858</v>
      </c>
      <c r="AN863" s="57" t="s">
        <v>1387</v>
      </c>
      <c r="AO863" s="58" t="s">
        <v>498</v>
      </c>
    </row>
    <row r="864" spans="39:41">
      <c r="AM864" s="56">
        <v>859</v>
      </c>
      <c r="AN864" s="57" t="s">
        <v>1388</v>
      </c>
      <c r="AO864" s="58">
        <v>3.8299999999999999E-4</v>
      </c>
    </row>
    <row r="865" spans="39:41">
      <c r="AM865" s="56">
        <v>860</v>
      </c>
      <c r="AN865" s="57" t="s">
        <v>1389</v>
      </c>
      <c r="AO865" s="58">
        <v>0</v>
      </c>
    </row>
    <row r="866" spans="39:41">
      <c r="AM866" s="56">
        <v>861</v>
      </c>
      <c r="AN866" s="57" t="s">
        <v>1390</v>
      </c>
      <c r="AO866" s="58">
        <v>3.9199999999999999E-4</v>
      </c>
    </row>
    <row r="867" spans="39:41">
      <c r="AM867" s="56">
        <v>862</v>
      </c>
      <c r="AN867" s="57" t="s">
        <v>1391</v>
      </c>
      <c r="AO867" s="58">
        <v>5.2899999999999996E-4</v>
      </c>
    </row>
    <row r="868" spans="39:41">
      <c r="AM868" s="56">
        <v>863</v>
      </c>
      <c r="AN868" s="57" t="s">
        <v>1392</v>
      </c>
      <c r="AO868" s="58">
        <v>4.8799999999999999E-4</v>
      </c>
    </row>
    <row r="869" spans="39:41">
      <c r="AM869" s="56">
        <v>864</v>
      </c>
      <c r="AN869" s="57" t="s">
        <v>1393</v>
      </c>
      <c r="AO869" s="58">
        <v>1.5699999999999999E-4</v>
      </c>
    </row>
    <row r="870" spans="39:41">
      <c r="AM870" s="56">
        <v>865</v>
      </c>
      <c r="AN870" s="57" t="s">
        <v>1394</v>
      </c>
      <c r="AO870" s="58">
        <v>5.1999999999999995E-4</v>
      </c>
    </row>
    <row r="871" spans="39:41">
      <c r="AM871" s="56">
        <v>866</v>
      </c>
      <c r="AN871" s="57" t="s">
        <v>1395</v>
      </c>
      <c r="AO871" s="58">
        <v>5.5699999999999999E-4</v>
      </c>
    </row>
    <row r="872" spans="39:41">
      <c r="AM872" s="56">
        <v>867</v>
      </c>
      <c r="AN872" s="57" t="s">
        <v>1396</v>
      </c>
      <c r="AO872" s="58">
        <v>5.8200000000000005E-4</v>
      </c>
    </row>
    <row r="873" spans="39:41">
      <c r="AM873" s="56">
        <v>868</v>
      </c>
      <c r="AN873" s="57" t="s">
        <v>1397</v>
      </c>
      <c r="AO873" s="58">
        <v>4.4799999999999999E-4</v>
      </c>
    </row>
    <row r="874" spans="39:41">
      <c r="AM874" s="56">
        <v>869</v>
      </c>
      <c r="AN874" s="57" t="s">
        <v>1398</v>
      </c>
      <c r="AO874" s="58">
        <v>0</v>
      </c>
    </row>
    <row r="875" spans="39:41">
      <c r="AM875" s="56">
        <v>870</v>
      </c>
      <c r="AN875" s="57" t="s">
        <v>1399</v>
      </c>
      <c r="AO875" s="58">
        <v>4.6700000000000002E-4</v>
      </c>
    </row>
    <row r="876" spans="39:41">
      <c r="AM876" s="56">
        <v>871</v>
      </c>
      <c r="AN876" s="57" t="s">
        <v>1400</v>
      </c>
      <c r="AO876" s="58">
        <v>5.0199999999999995E-4</v>
      </c>
    </row>
    <row r="877" spans="39:41">
      <c r="AM877" s="56">
        <v>872</v>
      </c>
      <c r="AN877" s="57" t="s">
        <v>1401</v>
      </c>
      <c r="AO877" s="58">
        <v>4.06E-4</v>
      </c>
    </row>
    <row r="878" spans="39:41">
      <c r="AM878" s="56">
        <v>873</v>
      </c>
      <c r="AN878" s="57" t="s">
        <v>1402</v>
      </c>
      <c r="AO878" s="58">
        <v>4.0999999999999999E-4</v>
      </c>
    </row>
    <row r="879" spans="39:41">
      <c r="AM879" s="56">
        <v>874</v>
      </c>
      <c r="AN879" s="57" t="s">
        <v>1403</v>
      </c>
      <c r="AO879" s="58">
        <v>5.6899999999999995E-4</v>
      </c>
    </row>
    <row r="880" spans="39:41">
      <c r="AM880" s="56">
        <v>875</v>
      </c>
      <c r="AN880" s="57" t="s">
        <v>1404</v>
      </c>
      <c r="AO880" s="58">
        <v>4.9899999999999999E-4</v>
      </c>
    </row>
    <row r="881" spans="39:41">
      <c r="AM881" s="56">
        <v>876</v>
      </c>
      <c r="AN881" s="57" t="s">
        <v>1405</v>
      </c>
      <c r="AO881" s="58">
        <v>4.3100000000000001E-4</v>
      </c>
    </row>
    <row r="882" spans="39:41">
      <c r="AM882" s="56">
        <v>877</v>
      </c>
      <c r="AN882" s="57" t="s">
        <v>1406</v>
      </c>
      <c r="AO882" s="58">
        <v>6.7199999999999996E-4</v>
      </c>
    </row>
    <row r="883" spans="39:41">
      <c r="AM883" s="56">
        <v>878</v>
      </c>
      <c r="AN883" s="57" t="s">
        <v>1407</v>
      </c>
      <c r="AO883" s="58">
        <v>3.77E-4</v>
      </c>
    </row>
    <row r="884" spans="39:41">
      <c r="AM884" s="56">
        <v>879</v>
      </c>
      <c r="AN884" s="57" t="s">
        <v>1408</v>
      </c>
      <c r="AO884" s="58">
        <v>4.5199999999999998E-4</v>
      </c>
    </row>
    <row r="885" spans="39:41">
      <c r="AM885" s="56">
        <v>880</v>
      </c>
      <c r="AN885" s="57" t="s">
        <v>1409</v>
      </c>
      <c r="AO885" s="58">
        <v>4.9200000000000003E-4</v>
      </c>
    </row>
    <row r="886" spans="39:41">
      <c r="AM886" s="56">
        <v>881</v>
      </c>
      <c r="AN886" s="57" t="s">
        <v>1410</v>
      </c>
      <c r="AO886" s="58">
        <v>4.8000000000000001E-4</v>
      </c>
    </row>
    <row r="887" spans="39:41">
      <c r="AM887" s="56">
        <v>882</v>
      </c>
      <c r="AN887" s="57" t="s">
        <v>1411</v>
      </c>
      <c r="AO887" s="58">
        <v>0</v>
      </c>
    </row>
    <row r="888" spans="39:41">
      <c r="AM888" s="56">
        <v>883</v>
      </c>
      <c r="AN888" s="57" t="s">
        <v>1412</v>
      </c>
      <c r="AO888" s="58">
        <v>1.76E-4</v>
      </c>
    </row>
    <row r="889" spans="39:41">
      <c r="AM889" s="56">
        <v>884</v>
      </c>
      <c r="AN889" s="57" t="s">
        <v>1413</v>
      </c>
      <c r="AO889" s="58">
        <v>4.1899999999999999E-4</v>
      </c>
    </row>
    <row r="890" spans="39:41">
      <c r="AM890" s="56">
        <v>885</v>
      </c>
      <c r="AN890" s="57" t="s">
        <v>1414</v>
      </c>
      <c r="AO890" s="58">
        <v>3.7800000000000003E-4</v>
      </c>
    </row>
    <row r="891" spans="39:41">
      <c r="AM891" s="56">
        <v>886</v>
      </c>
      <c r="AN891" s="57" t="s">
        <v>1415</v>
      </c>
      <c r="AO891" s="58">
        <v>5.3399999999999997E-4</v>
      </c>
    </row>
    <row r="892" spans="39:41">
      <c r="AM892" s="56">
        <v>887</v>
      </c>
      <c r="AN892" s="57" t="s">
        <v>1416</v>
      </c>
      <c r="AO892" s="58">
        <v>2.81E-4</v>
      </c>
    </row>
    <row r="893" spans="39:41">
      <c r="AM893" s="56">
        <v>888</v>
      </c>
      <c r="AN893" s="57" t="s">
        <v>1417</v>
      </c>
      <c r="AO893" s="58">
        <v>0</v>
      </c>
    </row>
    <row r="894" spans="39:41">
      <c r="AM894" s="56">
        <v>889</v>
      </c>
      <c r="AN894" s="57" t="s">
        <v>1418</v>
      </c>
      <c r="AO894" s="58">
        <v>4.7399999999999997E-4</v>
      </c>
    </row>
    <row r="895" spans="39:41">
      <c r="AM895" s="56">
        <v>890</v>
      </c>
      <c r="AN895" s="57" t="s">
        <v>1419</v>
      </c>
      <c r="AO895" s="58">
        <v>4.95E-4</v>
      </c>
    </row>
    <row r="896" spans="39:41">
      <c r="AM896" s="56">
        <v>891</v>
      </c>
      <c r="AN896" s="57" t="s">
        <v>1420</v>
      </c>
      <c r="AO896" s="58">
        <v>2.33E-4</v>
      </c>
    </row>
    <row r="897" spans="39:41">
      <c r="AM897" s="56">
        <v>892</v>
      </c>
      <c r="AN897" s="57" t="s">
        <v>1421</v>
      </c>
      <c r="AO897" s="58">
        <v>1.6899999999999999E-4</v>
      </c>
    </row>
    <row r="898" spans="39:41">
      <c r="AM898" s="56">
        <v>893</v>
      </c>
      <c r="AN898" s="57" t="s">
        <v>1422</v>
      </c>
      <c r="AO898" s="58">
        <v>0</v>
      </c>
    </row>
    <row r="899" spans="39:41">
      <c r="AM899" s="56">
        <v>894</v>
      </c>
      <c r="AN899" s="57" t="s">
        <v>1423</v>
      </c>
      <c r="AO899" s="58">
        <v>4.0000000000000002E-4</v>
      </c>
    </row>
    <row r="900" spans="39:41">
      <c r="AM900" s="56">
        <v>895</v>
      </c>
      <c r="AN900" s="57" t="s">
        <v>1424</v>
      </c>
      <c r="AO900" s="58">
        <v>5.3399999999999997E-4</v>
      </c>
    </row>
    <row r="901" spans="39:41">
      <c r="AM901" s="56">
        <v>896</v>
      </c>
      <c r="AN901" s="57" t="s">
        <v>1425</v>
      </c>
      <c r="AO901" s="58">
        <v>4.35E-4</v>
      </c>
    </row>
    <row r="902" spans="39:41">
      <c r="AM902" s="56">
        <v>897</v>
      </c>
      <c r="AN902" s="57" t="s">
        <v>1426</v>
      </c>
      <c r="AO902" s="58">
        <v>0</v>
      </c>
    </row>
    <row r="903" spans="39:41">
      <c r="AM903" s="56">
        <v>898</v>
      </c>
      <c r="AN903" s="57" t="s">
        <v>1427</v>
      </c>
      <c r="AO903" s="58">
        <v>3.6299999999999999E-4</v>
      </c>
    </row>
    <row r="904" spans="39:41">
      <c r="AM904" s="56">
        <v>899</v>
      </c>
      <c r="AN904" s="57" t="s">
        <v>1428</v>
      </c>
      <c r="AO904" s="58">
        <v>3.19E-4</v>
      </c>
    </row>
    <row r="905" spans="39:41">
      <c r="AM905" s="56">
        <v>900</v>
      </c>
      <c r="AN905" s="57" t="s">
        <v>1429</v>
      </c>
      <c r="AO905" s="58">
        <v>0</v>
      </c>
    </row>
    <row r="906" spans="39:41">
      <c r="AM906" s="56">
        <v>901</v>
      </c>
      <c r="AN906" s="57" t="s">
        <v>1430</v>
      </c>
      <c r="AO906" s="58">
        <v>3.5E-4</v>
      </c>
    </row>
    <row r="907" spans="39:41">
      <c r="AM907" s="56">
        <v>902</v>
      </c>
      <c r="AN907" s="57" t="s">
        <v>1431</v>
      </c>
      <c r="AO907" s="58">
        <v>5.1199999999999998E-4</v>
      </c>
    </row>
    <row r="908" spans="39:41">
      <c r="AM908" s="56">
        <v>903</v>
      </c>
      <c r="AN908" s="57" t="s">
        <v>1432</v>
      </c>
      <c r="AO908" s="58">
        <v>4.2400000000000001E-4</v>
      </c>
    </row>
    <row r="909" spans="39:41">
      <c r="AM909" s="56">
        <v>904</v>
      </c>
      <c r="AN909" s="57" t="s">
        <v>1433</v>
      </c>
      <c r="AO909" s="58">
        <v>3.28E-4</v>
      </c>
    </row>
    <row r="910" spans="39:41">
      <c r="AM910" s="56">
        <v>905</v>
      </c>
      <c r="AN910" s="57" t="s">
        <v>1434</v>
      </c>
      <c r="AO910" s="58">
        <v>3.9100000000000002E-4</v>
      </c>
    </row>
    <row r="911" spans="39:41">
      <c r="AM911" s="56">
        <v>906</v>
      </c>
      <c r="AN911" s="57" t="s">
        <v>1435</v>
      </c>
      <c r="AO911" s="58">
        <v>5.1099999999999995E-4</v>
      </c>
    </row>
    <row r="912" spans="39:41">
      <c r="AM912" s="56">
        <v>907</v>
      </c>
      <c r="AN912" s="57" t="s">
        <v>1436</v>
      </c>
      <c r="AO912" s="58">
        <v>0</v>
      </c>
    </row>
    <row r="913" spans="39:41">
      <c r="AM913" s="56">
        <v>908</v>
      </c>
      <c r="AN913" s="57" t="s">
        <v>1437</v>
      </c>
      <c r="AO913" s="58">
        <v>4.5600000000000003E-4</v>
      </c>
    </row>
    <row r="914" spans="39:41">
      <c r="AM914" s="56">
        <v>909</v>
      </c>
      <c r="AN914" s="57" t="s">
        <v>1438</v>
      </c>
      <c r="AO914" s="58">
        <v>3.0499999999999999E-4</v>
      </c>
    </row>
    <row r="915" spans="39:41">
      <c r="AM915" s="56">
        <v>910</v>
      </c>
      <c r="AN915" s="57" t="s">
        <v>1439</v>
      </c>
      <c r="AO915" s="58">
        <v>5.2099999999999998E-4</v>
      </c>
    </row>
    <row r="916" spans="39:41">
      <c r="AM916" s="56">
        <v>911</v>
      </c>
      <c r="AN916" s="57" t="s">
        <v>1440</v>
      </c>
      <c r="AO916" s="58">
        <v>4.57E-4</v>
      </c>
    </row>
    <row r="917" spans="39:41">
      <c r="AM917" s="56">
        <v>912</v>
      </c>
      <c r="AN917" s="57" t="s">
        <v>1441</v>
      </c>
      <c r="AO917" s="58">
        <v>4.4700000000000002E-4</v>
      </c>
    </row>
    <row r="918" spans="39:41">
      <c r="AM918" s="56">
        <v>913</v>
      </c>
      <c r="AN918" s="57" t="s">
        <v>1442</v>
      </c>
      <c r="AO918" s="58">
        <v>3.9800000000000002E-4</v>
      </c>
    </row>
    <row r="919" spans="39:41">
      <c r="AM919" s="56">
        <v>914</v>
      </c>
      <c r="AN919" s="57" t="s">
        <v>1443</v>
      </c>
      <c r="AO919" s="58">
        <v>0</v>
      </c>
    </row>
    <row r="920" spans="39:41">
      <c r="AM920" s="56">
        <v>915</v>
      </c>
      <c r="AN920" s="57" t="s">
        <v>1444</v>
      </c>
      <c r="AO920" s="58">
        <v>0</v>
      </c>
    </row>
    <row r="921" spans="39:41">
      <c r="AM921" s="56">
        <v>916</v>
      </c>
      <c r="AN921" s="57" t="s">
        <v>1445</v>
      </c>
      <c r="AO921" s="58">
        <v>0</v>
      </c>
    </row>
    <row r="922" spans="39:41">
      <c r="AM922" s="56">
        <v>917</v>
      </c>
      <c r="AN922" s="57" t="s">
        <v>1446</v>
      </c>
      <c r="AO922" s="58">
        <v>0</v>
      </c>
    </row>
    <row r="923" spans="39:41">
      <c r="AM923" s="56">
        <v>918</v>
      </c>
      <c r="AN923" s="57" t="s">
        <v>1447</v>
      </c>
      <c r="AO923" s="58">
        <v>0</v>
      </c>
    </row>
    <row r="924" spans="39:41">
      <c r="AM924" s="56">
        <v>919</v>
      </c>
      <c r="AN924" s="57" t="s">
        <v>1448</v>
      </c>
      <c r="AO924" s="58">
        <v>5.0900000000000001E-4</v>
      </c>
    </row>
    <row r="925" spans="39:41">
      <c r="AM925" s="56">
        <v>920</v>
      </c>
      <c r="AN925" s="57" t="s">
        <v>1449</v>
      </c>
      <c r="AO925" s="58">
        <v>5.0600000000000005E-4</v>
      </c>
    </row>
    <row r="926" spans="39:41">
      <c r="AM926" s="56">
        <v>921</v>
      </c>
      <c r="AN926" s="57" t="s">
        <v>1450</v>
      </c>
      <c r="AO926" s="58">
        <v>0</v>
      </c>
    </row>
    <row r="927" spans="39:41">
      <c r="AM927" s="56">
        <v>922</v>
      </c>
      <c r="AN927" s="57" t="s">
        <v>1451</v>
      </c>
      <c r="AO927" s="58">
        <v>4.15E-4</v>
      </c>
    </row>
    <row r="928" spans="39:41">
      <c r="AM928" s="56">
        <v>923</v>
      </c>
      <c r="AN928" s="57" t="s">
        <v>1452</v>
      </c>
      <c r="AO928" s="58">
        <v>3.8699999999999997E-4</v>
      </c>
    </row>
    <row r="929" spans="39:41">
      <c r="AM929" s="56">
        <v>924</v>
      </c>
      <c r="AN929" s="57" t="s">
        <v>531</v>
      </c>
      <c r="AO929" s="58">
        <v>4.08E-4</v>
      </c>
    </row>
    <row r="930" spans="39:41">
      <c r="AM930" s="56">
        <v>925</v>
      </c>
      <c r="AN930" s="57" t="s">
        <v>532</v>
      </c>
      <c r="AO930" s="58">
        <v>4.08E-4</v>
      </c>
    </row>
    <row r="931" spans="39:41">
      <c r="AM931" s="56">
        <v>926</v>
      </c>
      <c r="AN931" s="57" t="s">
        <v>533</v>
      </c>
      <c r="AO931" s="58">
        <v>4.08E-4</v>
      </c>
    </row>
    <row r="932" spans="39:41">
      <c r="AM932" s="56">
        <v>927</v>
      </c>
      <c r="AN932" s="57" t="s">
        <v>1453</v>
      </c>
      <c r="AO932" s="58">
        <v>6.3199999999999997E-4</v>
      </c>
    </row>
    <row r="933" spans="39:41">
      <c r="AM933" s="56">
        <v>928</v>
      </c>
      <c r="AN933" s="57" t="s">
        <v>1454</v>
      </c>
      <c r="AO933" s="58">
        <v>0</v>
      </c>
    </row>
    <row r="934" spans="39:41">
      <c r="AM934" s="56">
        <v>929</v>
      </c>
      <c r="AN934" s="57" t="s">
        <v>1455</v>
      </c>
      <c r="AO934" s="58">
        <v>4.3300000000000001E-4</v>
      </c>
    </row>
    <row r="935" spans="39:41">
      <c r="AM935" s="56">
        <v>930</v>
      </c>
      <c r="AN935" s="57" t="s">
        <v>1456</v>
      </c>
      <c r="AO935" s="58">
        <v>4.1100000000000002E-4</v>
      </c>
    </row>
    <row r="936" spans="39:41">
      <c r="AM936" s="56">
        <v>931</v>
      </c>
      <c r="AN936" s="57" t="s">
        <v>1457</v>
      </c>
      <c r="AO936" s="58">
        <v>0</v>
      </c>
    </row>
    <row r="937" spans="39:41">
      <c r="AM937" s="56">
        <v>932</v>
      </c>
      <c r="AN937" s="57" t="s">
        <v>1458</v>
      </c>
      <c r="AO937" s="58">
        <v>3.9300000000000001E-4</v>
      </c>
    </row>
    <row r="938" spans="39:41">
      <c r="AM938" s="56">
        <v>933</v>
      </c>
      <c r="AN938" s="57" t="s">
        <v>1459</v>
      </c>
      <c r="AO938" s="58">
        <v>3.9199999999999999E-4</v>
      </c>
    </row>
    <row r="939" spans="39:41">
      <c r="AM939" s="56">
        <v>934</v>
      </c>
      <c r="AN939" s="57" t="s">
        <v>1460</v>
      </c>
      <c r="AO939" s="58">
        <v>5.1500000000000005E-4</v>
      </c>
    </row>
    <row r="940" spans="39:41">
      <c r="AM940" s="56">
        <v>935</v>
      </c>
      <c r="AN940" s="57" t="s">
        <v>1461</v>
      </c>
      <c r="AO940" s="58">
        <v>4.57E-4</v>
      </c>
    </row>
    <row r="941" spans="39:41">
      <c r="AM941" s="56">
        <v>936</v>
      </c>
      <c r="AN941" s="57" t="s">
        <v>1462</v>
      </c>
      <c r="AO941" s="58">
        <v>0</v>
      </c>
    </row>
    <row r="942" spans="39:41">
      <c r="AM942" s="56">
        <v>937</v>
      </c>
      <c r="AN942" s="57" t="s">
        <v>1463</v>
      </c>
      <c r="AO942" s="58">
        <v>4.1599999999999997E-4</v>
      </c>
    </row>
    <row r="943" spans="39:41">
      <c r="AM943" s="56">
        <v>938</v>
      </c>
      <c r="AN943" s="57" t="s">
        <v>1464</v>
      </c>
      <c r="AO943" s="58">
        <v>4.28E-4</v>
      </c>
    </row>
    <row r="944" spans="39:41">
      <c r="AM944" s="56">
        <v>939</v>
      </c>
      <c r="AN944" s="57" t="s">
        <v>1465</v>
      </c>
      <c r="AO944" s="58">
        <v>4.57E-4</v>
      </c>
    </row>
    <row r="945" spans="39:41">
      <c r="AM945" s="56">
        <v>940</v>
      </c>
      <c r="AN945" s="57" t="s">
        <v>1466</v>
      </c>
      <c r="AO945" s="58">
        <v>4.6999999999999999E-4</v>
      </c>
    </row>
    <row r="946" spans="39:41">
      <c r="AM946" s="56">
        <v>941</v>
      </c>
      <c r="AN946" s="57" t="s">
        <v>1467</v>
      </c>
      <c r="AO946" s="58">
        <v>2.8899999999999998E-4</v>
      </c>
    </row>
    <row r="947" spans="39:41">
      <c r="AM947" s="56">
        <v>942</v>
      </c>
      <c r="AN947" s="57" t="s">
        <v>1468</v>
      </c>
      <c r="AO947" s="58">
        <v>0</v>
      </c>
    </row>
    <row r="948" spans="39:41">
      <c r="AM948" s="56">
        <v>943</v>
      </c>
      <c r="AN948" s="57" t="s">
        <v>1469</v>
      </c>
      <c r="AO948" s="58">
        <v>2.9399999999999999E-4</v>
      </c>
    </row>
    <row r="949" spans="39:41">
      <c r="AM949" s="56">
        <v>944</v>
      </c>
      <c r="AN949" s="57" t="s">
        <v>1470</v>
      </c>
      <c r="AO949" s="58">
        <v>2.7999999999999998E-4</v>
      </c>
    </row>
    <row r="950" spans="39:41">
      <c r="AM950" s="56">
        <v>945</v>
      </c>
      <c r="AN950" s="57" t="s">
        <v>1471</v>
      </c>
      <c r="AO950" s="58">
        <v>4.57E-4</v>
      </c>
    </row>
    <row r="951" spans="39:41">
      <c r="AM951" s="56">
        <v>946</v>
      </c>
      <c r="AN951" s="57" t="s">
        <v>1472</v>
      </c>
      <c r="AO951" s="58">
        <v>0</v>
      </c>
    </row>
    <row r="952" spans="39:41">
      <c r="AM952" s="56">
        <v>947</v>
      </c>
      <c r="AN952" s="57" t="s">
        <v>1473</v>
      </c>
      <c r="AO952" s="58">
        <v>2.7599999999999999E-4</v>
      </c>
    </row>
    <row r="953" spans="39:41">
      <c r="AM953" s="56">
        <v>948</v>
      </c>
      <c r="AN953" s="57" t="s">
        <v>1474</v>
      </c>
      <c r="AO953" s="58">
        <v>3.5799999999999997E-4</v>
      </c>
    </row>
    <row r="954" spans="39:41">
      <c r="AM954" s="56">
        <v>949</v>
      </c>
      <c r="AN954" s="57" t="s">
        <v>1475</v>
      </c>
      <c r="AO954" s="58">
        <v>4.5800000000000002E-4</v>
      </c>
    </row>
    <row r="955" spans="39:41">
      <c r="AM955" s="56">
        <v>950</v>
      </c>
      <c r="AN955" s="57" t="s">
        <v>1476</v>
      </c>
      <c r="AO955" s="58">
        <v>3.4999999999999997E-5</v>
      </c>
    </row>
    <row r="956" spans="39:41">
      <c r="AM956" s="56">
        <v>951</v>
      </c>
      <c r="AN956" s="57" t="s">
        <v>1477</v>
      </c>
      <c r="AO956" s="58">
        <v>0</v>
      </c>
    </row>
    <row r="957" spans="39:41">
      <c r="AM957" s="56">
        <v>952</v>
      </c>
      <c r="AN957" s="57" t="s">
        <v>1478</v>
      </c>
      <c r="AO957" s="58">
        <v>2.99E-4</v>
      </c>
    </row>
    <row r="958" spans="39:41">
      <c r="AM958" s="56">
        <v>953</v>
      </c>
      <c r="AN958" s="57" t="s">
        <v>1479</v>
      </c>
      <c r="AO958" s="58">
        <v>3.9599999999999998E-4</v>
      </c>
    </row>
    <row r="959" spans="39:41">
      <c r="AM959" s="56">
        <v>954</v>
      </c>
      <c r="AN959" s="57" t="s">
        <v>1480</v>
      </c>
      <c r="AO959" s="58">
        <v>2.8600000000000001E-4</v>
      </c>
    </row>
    <row r="960" spans="39:41">
      <c r="AM960" s="56">
        <v>955</v>
      </c>
      <c r="AN960" s="57" t="s">
        <v>1481</v>
      </c>
      <c r="AO960" s="58">
        <v>3.4000000000000002E-4</v>
      </c>
    </row>
    <row r="961" spans="39:41">
      <c r="AM961" s="56">
        <v>956</v>
      </c>
      <c r="AN961" s="57" t="s">
        <v>1482</v>
      </c>
      <c r="AO961" s="58">
        <v>0</v>
      </c>
    </row>
    <row r="962" spans="39:41">
      <c r="AM962" s="56">
        <v>957</v>
      </c>
      <c r="AN962" s="57" t="s">
        <v>1483</v>
      </c>
      <c r="AO962" s="58">
        <v>4.8299999999999998E-4</v>
      </c>
    </row>
    <row r="963" spans="39:41">
      <c r="AM963" s="56">
        <v>958</v>
      </c>
      <c r="AN963" s="57" t="s">
        <v>1484</v>
      </c>
      <c r="AO963" s="58">
        <v>4.3600000000000008E-4</v>
      </c>
    </row>
    <row r="964" spans="39:41">
      <c r="AM964" s="56">
        <v>959</v>
      </c>
      <c r="AN964" s="57" t="s">
        <v>1485</v>
      </c>
      <c r="AO964" s="58">
        <v>0</v>
      </c>
    </row>
    <row r="965" spans="39:41">
      <c r="AM965" s="56">
        <v>960</v>
      </c>
      <c r="AN965" s="57" t="s">
        <v>1486</v>
      </c>
      <c r="AO965" s="58">
        <v>4.8700000000000002E-4</v>
      </c>
    </row>
    <row r="966" spans="39:41">
      <c r="AM966" s="56">
        <v>961</v>
      </c>
      <c r="AN966" s="57" t="s">
        <v>1487</v>
      </c>
      <c r="AO966" s="58">
        <v>4.37E-4</v>
      </c>
    </row>
    <row r="967" spans="39:41">
      <c r="AM967" s="56">
        <v>962</v>
      </c>
      <c r="AN967" s="57" t="s">
        <v>1488</v>
      </c>
      <c r="AO967" s="58">
        <v>5.4900000000000001E-4</v>
      </c>
    </row>
    <row r="968" spans="39:41">
      <c r="AM968" s="56">
        <v>963</v>
      </c>
      <c r="AN968" s="57" t="s">
        <v>1489</v>
      </c>
      <c r="AO968" s="58">
        <v>4.2000000000000002E-4</v>
      </c>
    </row>
    <row r="969" spans="39:41">
      <c r="AM969" s="56">
        <v>964</v>
      </c>
      <c r="AN969" s="57" t="s">
        <v>1490</v>
      </c>
      <c r="AO969" s="58">
        <v>4.9600000000000002E-4</v>
      </c>
    </row>
    <row r="970" spans="39:41">
      <c r="AM970" s="56">
        <v>965</v>
      </c>
      <c r="AN970" s="57" t="s">
        <v>1491</v>
      </c>
      <c r="AO970" s="58">
        <v>4.0000000000000002E-4</v>
      </c>
    </row>
    <row r="971" spans="39:41">
      <c r="AM971" s="56">
        <v>966</v>
      </c>
      <c r="AN971" s="57" t="s">
        <v>1492</v>
      </c>
      <c r="AO971" s="58">
        <v>5.1900000000000004E-4</v>
      </c>
    </row>
    <row r="972" spans="39:41">
      <c r="AM972" s="56">
        <v>967</v>
      </c>
      <c r="AN972" s="57" t="s">
        <v>1493</v>
      </c>
      <c r="AO972" s="58">
        <v>0</v>
      </c>
    </row>
    <row r="973" spans="39:41">
      <c r="AM973" s="56">
        <v>968</v>
      </c>
      <c r="AN973" s="57" t="s">
        <v>1494</v>
      </c>
      <c r="AO973" s="58">
        <v>4.86E-4</v>
      </c>
    </row>
    <row r="974" spans="39:41">
      <c r="AM974" s="56">
        <v>969</v>
      </c>
      <c r="AN974" s="57" t="s">
        <v>1495</v>
      </c>
      <c r="AO974" s="58">
        <v>4.35E-4</v>
      </c>
    </row>
    <row r="975" spans="39:41">
      <c r="AM975" s="56">
        <v>970</v>
      </c>
      <c r="AN975" s="57" t="s">
        <v>1496</v>
      </c>
      <c r="AO975" s="58">
        <v>4.5300000000000001E-4</v>
      </c>
    </row>
    <row r="976" spans="39:41">
      <c r="AM976" s="56">
        <v>971</v>
      </c>
      <c r="AN976" s="57" t="s">
        <v>1497</v>
      </c>
      <c r="AO976" s="58">
        <v>3.8400000000000001E-4</v>
      </c>
    </row>
    <row r="977" spans="39:41">
      <c r="AM977" s="56">
        <v>972</v>
      </c>
      <c r="AN977" s="57" t="s">
        <v>1498</v>
      </c>
      <c r="AO977" s="58">
        <v>0</v>
      </c>
    </row>
    <row r="978" spans="39:41">
      <c r="AM978" s="56">
        <v>973</v>
      </c>
      <c r="AN978" s="57" t="s">
        <v>1499</v>
      </c>
      <c r="AO978" s="58">
        <v>3.3799999999999998E-4</v>
      </c>
    </row>
    <row r="979" spans="39:41">
      <c r="AM979" s="56">
        <v>974</v>
      </c>
      <c r="AN979" s="57" t="s">
        <v>1500</v>
      </c>
      <c r="AO979" s="58">
        <v>3.5399999999999999E-4</v>
      </c>
    </row>
    <row r="980" spans="39:41">
      <c r="AM980" s="56">
        <v>975</v>
      </c>
      <c r="AN980" s="57" t="s">
        <v>1501</v>
      </c>
      <c r="AO980" s="58">
        <v>4.2000000000000002E-4</v>
      </c>
    </row>
    <row r="981" spans="39:41">
      <c r="AM981" s="56">
        <v>976</v>
      </c>
      <c r="AN981" s="57" t="s">
        <v>1502</v>
      </c>
      <c r="AO981" s="58">
        <v>4.57E-4</v>
      </c>
    </row>
    <row r="982" spans="39:41">
      <c r="AM982" s="56">
        <v>977</v>
      </c>
      <c r="AN982" s="57" t="s">
        <v>1503</v>
      </c>
      <c r="AO982" s="58">
        <v>4.0000000000000002E-4</v>
      </c>
    </row>
    <row r="983" spans="39:41">
      <c r="AM983" s="56">
        <v>978</v>
      </c>
      <c r="AN983" s="57" t="s">
        <v>1504</v>
      </c>
      <c r="AO983" s="58" t="s">
        <v>498</v>
      </c>
    </row>
    <row r="984" spans="39:41">
      <c r="AM984" s="56">
        <v>979</v>
      </c>
      <c r="AN984" s="57" t="s">
        <v>1505</v>
      </c>
      <c r="AO984" s="58">
        <v>9.2999999999999997E-5</v>
      </c>
    </row>
    <row r="985" spans="39:41">
      <c r="AM985" s="56">
        <v>980</v>
      </c>
      <c r="AN985" s="57" t="s">
        <v>1506</v>
      </c>
      <c r="AO985" s="58" t="s">
        <v>498</v>
      </c>
    </row>
    <row r="986" spans="39:41">
      <c r="AM986" s="56">
        <v>981</v>
      </c>
      <c r="AN986" s="57" t="s">
        <v>1507</v>
      </c>
      <c r="AO986" s="58">
        <v>0</v>
      </c>
    </row>
    <row r="987" spans="39:41">
      <c r="AM987" s="56">
        <v>982</v>
      </c>
      <c r="AN987" s="57" t="s">
        <v>1508</v>
      </c>
      <c r="AO987" s="58">
        <v>1.9599999999999999E-4</v>
      </c>
    </row>
    <row r="988" spans="39:41">
      <c r="AM988" s="56">
        <v>983</v>
      </c>
      <c r="AN988" s="57" t="s">
        <v>1509</v>
      </c>
      <c r="AO988" s="58">
        <v>1.74E-4</v>
      </c>
    </row>
    <row r="989" spans="39:41">
      <c r="AM989" s="56">
        <v>984</v>
      </c>
      <c r="AN989" s="57" t="s">
        <v>1510</v>
      </c>
      <c r="AO989" s="58">
        <v>4.1399999999999998E-4</v>
      </c>
    </row>
    <row r="990" spans="39:41">
      <c r="AM990" s="56">
        <v>985</v>
      </c>
      <c r="AN990" s="57" t="s">
        <v>1511</v>
      </c>
      <c r="AO990" s="58">
        <v>3.6200000000000002E-4</v>
      </c>
    </row>
    <row r="991" spans="39:41">
      <c r="AM991" s="56">
        <v>986</v>
      </c>
      <c r="AN991" s="57" t="s">
        <v>1512</v>
      </c>
      <c r="AO991" s="58">
        <v>3.8299999999999999E-4</v>
      </c>
    </row>
    <row r="992" spans="39:41">
      <c r="AM992" s="56">
        <v>987</v>
      </c>
      <c r="AN992" s="57" t="s">
        <v>1513</v>
      </c>
      <c r="AO992" s="58">
        <v>3.2000000000000003E-4</v>
      </c>
    </row>
    <row r="993" spans="39:41">
      <c r="AM993" s="56">
        <v>988</v>
      </c>
      <c r="AN993" s="57" t="s">
        <v>1514</v>
      </c>
      <c r="AO993" s="58">
        <v>5.0100000000000003E-4</v>
      </c>
    </row>
    <row r="994" spans="39:41">
      <c r="AM994" s="56">
        <v>989</v>
      </c>
      <c r="AN994" s="57" t="s">
        <v>1515</v>
      </c>
      <c r="AO994" s="58">
        <v>5.0500000000000002E-4</v>
      </c>
    </row>
    <row r="995" spans="39:41">
      <c r="AM995" s="56">
        <v>990</v>
      </c>
      <c r="AN995" s="57" t="s">
        <v>1516</v>
      </c>
      <c r="AO995" s="58">
        <v>3.5199999999999999E-4</v>
      </c>
    </row>
    <row r="996" spans="39:41">
      <c r="AM996" s="56">
        <v>991</v>
      </c>
      <c r="AN996" s="57" t="s">
        <v>1517</v>
      </c>
      <c r="AO996" s="58">
        <v>4.57E-4</v>
      </c>
    </row>
    <row r="997" spans="39:41">
      <c r="AM997" s="56">
        <v>992</v>
      </c>
      <c r="AN997" s="57" t="s">
        <v>1518</v>
      </c>
      <c r="AO997" s="58">
        <v>0</v>
      </c>
    </row>
    <row r="998" spans="39:41">
      <c r="AM998" s="56">
        <v>993</v>
      </c>
      <c r="AN998" s="57" t="s">
        <v>1519</v>
      </c>
      <c r="AO998" s="58">
        <v>0</v>
      </c>
    </row>
    <row r="999" spans="39:41">
      <c r="AM999" s="56">
        <v>994</v>
      </c>
      <c r="AN999" s="57" t="s">
        <v>1520</v>
      </c>
      <c r="AO999" s="58">
        <v>0</v>
      </c>
    </row>
    <row r="1000" spans="39:41">
      <c r="AM1000" s="56">
        <v>995</v>
      </c>
      <c r="AN1000" s="57" t="s">
        <v>1521</v>
      </c>
      <c r="AO1000" s="58">
        <v>2.2900000000000001E-4</v>
      </c>
    </row>
    <row r="1001" spans="39:41">
      <c r="AM1001" s="56">
        <v>996</v>
      </c>
      <c r="AN1001" s="57" t="s">
        <v>1522</v>
      </c>
      <c r="AO1001" s="58">
        <v>5.31E-4</v>
      </c>
    </row>
    <row r="1002" spans="39:41">
      <c r="AM1002" s="56">
        <v>997</v>
      </c>
      <c r="AN1002" s="57" t="s">
        <v>1523</v>
      </c>
      <c r="AO1002" s="58">
        <v>2.6600000000000001E-4</v>
      </c>
    </row>
    <row r="1003" spans="39:41">
      <c r="AM1003" s="56">
        <v>998</v>
      </c>
      <c r="AN1003" s="57" t="s">
        <v>1524</v>
      </c>
      <c r="AO1003" s="58">
        <v>7.2199999999999999E-4</v>
      </c>
    </row>
    <row r="1004" spans="39:41">
      <c r="AM1004" s="56">
        <v>999</v>
      </c>
      <c r="AN1004" s="57" t="s">
        <v>1525</v>
      </c>
      <c r="AO1004" s="58">
        <v>0</v>
      </c>
    </row>
    <row r="1005" spans="39:41">
      <c r="AM1005" s="56">
        <v>1000</v>
      </c>
      <c r="AN1005" s="57" t="s">
        <v>1526</v>
      </c>
      <c r="AO1005" s="58">
        <v>3.0800000000000001E-4</v>
      </c>
    </row>
    <row r="1006" spans="39:41">
      <c r="AM1006" s="56">
        <v>1001</v>
      </c>
      <c r="AN1006" s="57" t="s">
        <v>1527</v>
      </c>
      <c r="AO1006" s="58">
        <v>2.7700000000000001E-4</v>
      </c>
    </row>
    <row r="1007" spans="39:41">
      <c r="AM1007" s="56">
        <v>1002</v>
      </c>
      <c r="AN1007" s="57" t="s">
        <v>1528</v>
      </c>
      <c r="AO1007" s="58">
        <v>4.8299999999999998E-4</v>
      </c>
    </row>
    <row r="1008" spans="39:41">
      <c r="AM1008" s="56">
        <v>1003</v>
      </c>
      <c r="AN1008" s="57" t="s">
        <v>1529</v>
      </c>
      <c r="AO1008" s="58">
        <v>0</v>
      </c>
    </row>
    <row r="1009" spans="39:41">
      <c r="AM1009" s="56">
        <v>1004</v>
      </c>
      <c r="AN1009" s="57" t="s">
        <v>534</v>
      </c>
      <c r="AO1009" s="58">
        <v>0</v>
      </c>
    </row>
    <row r="1010" spans="39:41">
      <c r="AM1010" s="56">
        <v>1005</v>
      </c>
      <c r="AN1010" s="57" t="s">
        <v>1530</v>
      </c>
      <c r="AO1010" s="58">
        <v>4.3600000000000003E-4</v>
      </c>
    </row>
    <row r="1011" spans="39:41">
      <c r="AM1011" s="56">
        <v>1006</v>
      </c>
      <c r="AN1011" s="57" t="s">
        <v>1531</v>
      </c>
      <c r="AO1011" s="58">
        <v>2.6200000000000003E-4</v>
      </c>
    </row>
    <row r="1012" spans="39:41">
      <c r="AM1012" s="56">
        <v>1007</v>
      </c>
      <c r="AN1012" s="57" t="s">
        <v>1532</v>
      </c>
      <c r="AO1012" s="58">
        <v>3.8900000000000002E-4</v>
      </c>
    </row>
    <row r="1013" spans="39:41">
      <c r="AM1013" s="56">
        <v>1008</v>
      </c>
      <c r="AN1013" s="57" t="s">
        <v>1533</v>
      </c>
      <c r="AO1013" s="58">
        <v>5.3300000000000005E-4</v>
      </c>
    </row>
    <row r="1014" spans="39:41">
      <c r="AM1014" s="56">
        <v>1009</v>
      </c>
      <c r="AN1014" s="57" t="s">
        <v>1534</v>
      </c>
      <c r="AO1014" s="58">
        <v>0</v>
      </c>
    </row>
    <row r="1015" spans="39:41">
      <c r="AM1015" s="56">
        <v>1010</v>
      </c>
      <c r="AN1015" s="57" t="s">
        <v>1535</v>
      </c>
      <c r="AO1015" s="58">
        <v>1.55E-4</v>
      </c>
    </row>
    <row r="1016" spans="39:41">
      <c r="AM1016" s="56">
        <v>1011</v>
      </c>
      <c r="AN1016" s="57" t="s">
        <v>1531</v>
      </c>
      <c r="AO1016" s="58">
        <v>1.0000000000000001E-5</v>
      </c>
    </row>
    <row r="1017" spans="39:41">
      <c r="AM1017" s="56">
        <v>1012</v>
      </c>
      <c r="AN1017" s="57" t="s">
        <v>1536</v>
      </c>
      <c r="AO1017" s="58">
        <v>5.0799999999999999E-4</v>
      </c>
    </row>
    <row r="1018" spans="39:41">
      <c r="AM1018" s="56">
        <v>1013</v>
      </c>
      <c r="AN1018" s="57" t="s">
        <v>1537</v>
      </c>
      <c r="AO1018" s="58">
        <v>4.57E-4</v>
      </c>
    </row>
    <row r="1019" spans="39:41">
      <c r="AM1019" s="56">
        <v>1014</v>
      </c>
      <c r="AN1019" s="57" t="s">
        <v>1538</v>
      </c>
      <c r="AO1019" s="58">
        <v>0</v>
      </c>
    </row>
    <row r="1020" spans="39:41">
      <c r="AM1020" s="56">
        <v>1015</v>
      </c>
      <c r="AN1020" s="57" t="s">
        <v>1539</v>
      </c>
      <c r="AO1020" s="58">
        <v>3.1300000000000002E-4</v>
      </c>
    </row>
    <row r="1021" spans="39:41">
      <c r="AM1021" s="56">
        <v>1016</v>
      </c>
      <c r="AN1021" s="57" t="s">
        <v>1540</v>
      </c>
      <c r="AO1021" s="58">
        <v>0</v>
      </c>
    </row>
    <row r="1022" spans="39:41">
      <c r="AM1022" s="56">
        <v>1017</v>
      </c>
      <c r="AN1022" s="57" t="s">
        <v>1541</v>
      </c>
      <c r="AO1022" s="58">
        <v>4.5800000000000002E-4</v>
      </c>
    </row>
    <row r="1023" spans="39:41">
      <c r="AM1023" s="56">
        <v>1018</v>
      </c>
      <c r="AN1023" s="57" t="s">
        <v>1542</v>
      </c>
      <c r="AO1023" s="58">
        <v>5.1400000000000003E-4</v>
      </c>
    </row>
    <row r="1024" spans="39:41">
      <c r="AM1024" s="56">
        <v>1019</v>
      </c>
      <c r="AN1024" s="57" t="s">
        <v>1543</v>
      </c>
      <c r="AO1024" s="58">
        <v>0</v>
      </c>
    </row>
    <row r="1025" spans="39:41">
      <c r="AM1025" s="56">
        <v>1020</v>
      </c>
      <c r="AN1025" s="57" t="s">
        <v>1544</v>
      </c>
      <c r="AO1025" s="58">
        <v>0</v>
      </c>
    </row>
    <row r="1026" spans="39:41">
      <c r="AM1026" s="56">
        <v>1021</v>
      </c>
      <c r="AN1026" s="57" t="s">
        <v>1545</v>
      </c>
      <c r="AO1026" s="58">
        <v>4.4499999999999997E-4</v>
      </c>
    </row>
    <row r="1027" spans="39:41">
      <c r="AM1027" s="56">
        <v>1022</v>
      </c>
      <c r="AN1027" s="57" t="s">
        <v>1546</v>
      </c>
      <c r="AO1027" s="58">
        <v>3.3199999999999999E-4</v>
      </c>
    </row>
    <row r="1028" spans="39:41">
      <c r="AM1028" s="56">
        <v>1023</v>
      </c>
      <c r="AN1028" s="57" t="s">
        <v>1547</v>
      </c>
      <c r="AO1028" s="58">
        <v>3.6200000000000002E-4</v>
      </c>
    </row>
    <row r="1029" spans="39:41">
      <c r="AM1029" s="56">
        <v>1024</v>
      </c>
      <c r="AN1029" s="57" t="s">
        <v>1548</v>
      </c>
      <c r="AO1029" s="58">
        <v>5.2700000000000002E-4</v>
      </c>
    </row>
    <row r="1030" spans="39:41">
      <c r="AM1030" s="56">
        <v>1025</v>
      </c>
      <c r="AN1030" s="57" t="s">
        <v>1549</v>
      </c>
      <c r="AO1030" s="58">
        <v>3.9899999999999999E-4</v>
      </c>
    </row>
    <row r="1031" spans="39:41">
      <c r="AM1031" s="56">
        <v>1026</v>
      </c>
      <c r="AN1031" s="57" t="s">
        <v>535</v>
      </c>
      <c r="AO1031" s="58">
        <v>0</v>
      </c>
    </row>
    <row r="1032" spans="39:41">
      <c r="AM1032" s="56">
        <v>1027</v>
      </c>
      <c r="AN1032" s="57" t="s">
        <v>1550</v>
      </c>
      <c r="AO1032" s="58">
        <v>4.75E-4</v>
      </c>
    </row>
    <row r="1033" spans="39:41">
      <c r="AM1033" s="56">
        <v>1028</v>
      </c>
      <c r="AN1033" s="57" t="s">
        <v>1551</v>
      </c>
      <c r="AO1033" s="58">
        <v>6.2200000000000005E-4</v>
      </c>
    </row>
    <row r="1034" spans="39:41">
      <c r="AM1034" s="56">
        <v>1029</v>
      </c>
      <c r="AN1034" s="57" t="s">
        <v>1552</v>
      </c>
      <c r="AO1034" s="58">
        <v>4.3800000000000002E-4</v>
      </c>
    </row>
    <row r="1035" spans="39:41">
      <c r="AM1035" s="56">
        <v>1030</v>
      </c>
      <c r="AN1035" s="57" t="s">
        <v>1553</v>
      </c>
      <c r="AO1035" s="58">
        <v>5.4000000000000001E-4</v>
      </c>
    </row>
    <row r="1036" spans="39:41">
      <c r="AM1036" s="56">
        <v>1031</v>
      </c>
      <c r="AN1036" s="57" t="s">
        <v>1554</v>
      </c>
      <c r="AO1036" s="58">
        <v>3.8000000000000002E-4</v>
      </c>
    </row>
    <row r="1037" spans="39:41">
      <c r="AM1037" s="56">
        <v>1032</v>
      </c>
      <c r="AN1037" s="57" t="s">
        <v>1555</v>
      </c>
      <c r="AO1037" s="58">
        <v>3.7800000000000003E-4</v>
      </c>
    </row>
    <row r="1038" spans="39:41">
      <c r="AM1038" s="56">
        <v>1033</v>
      </c>
      <c r="AN1038" s="57" t="s">
        <v>1556</v>
      </c>
      <c r="AO1038" s="58">
        <v>4.8299999999999998E-4</v>
      </c>
    </row>
    <row r="1039" spans="39:41">
      <c r="AM1039" s="56">
        <v>1034</v>
      </c>
      <c r="AN1039" s="57" t="s">
        <v>1557</v>
      </c>
      <c r="AO1039" s="58">
        <v>4.26E-4</v>
      </c>
    </row>
    <row r="1040" spans="39:41">
      <c r="AM1040" s="56">
        <v>1035</v>
      </c>
      <c r="AN1040" s="57" t="s">
        <v>1558</v>
      </c>
      <c r="AO1040" s="58">
        <v>0</v>
      </c>
    </row>
    <row r="1041" spans="39:41">
      <c r="AM1041" s="56">
        <v>1036</v>
      </c>
      <c r="AN1041" s="57" t="s">
        <v>1559</v>
      </c>
      <c r="AO1041" s="58">
        <v>2.8499999999999999E-4</v>
      </c>
    </row>
    <row r="1042" spans="39:41">
      <c r="AM1042" s="56">
        <v>1037</v>
      </c>
      <c r="AN1042" s="57" t="s">
        <v>1530</v>
      </c>
      <c r="AO1042" s="58">
        <v>0</v>
      </c>
    </row>
    <row r="1043" spans="39:41">
      <c r="AM1043" s="56">
        <v>1038</v>
      </c>
      <c r="AN1043" s="57" t="s">
        <v>1531</v>
      </c>
      <c r="AO1043" s="58">
        <v>0</v>
      </c>
    </row>
    <row r="1044" spans="39:41">
      <c r="AM1044" s="56">
        <v>1039</v>
      </c>
      <c r="AN1044" s="57" t="s">
        <v>1560</v>
      </c>
      <c r="AO1044" s="58">
        <v>4.3300000000000001E-4</v>
      </c>
    </row>
    <row r="1045" spans="39:41">
      <c r="AM1045" s="56">
        <v>1040</v>
      </c>
      <c r="AN1045" s="57" t="s">
        <v>1561</v>
      </c>
      <c r="AO1045" s="58">
        <v>4.0900000000000002E-4</v>
      </c>
    </row>
    <row r="1046" spans="39:41">
      <c r="AM1046" s="56">
        <v>1041</v>
      </c>
      <c r="AN1046" s="57" t="s">
        <v>1562</v>
      </c>
      <c r="AO1046" s="58">
        <v>0</v>
      </c>
    </row>
    <row r="1047" spans="39:41">
      <c r="AM1047" s="56">
        <v>1042</v>
      </c>
      <c r="AN1047" s="57" t="s">
        <v>1563</v>
      </c>
      <c r="AO1047" s="58">
        <v>0</v>
      </c>
    </row>
    <row r="1048" spans="39:41">
      <c r="AM1048" s="56">
        <v>1043</v>
      </c>
      <c r="AN1048" s="57" t="s">
        <v>1564</v>
      </c>
      <c r="AO1048" s="58">
        <v>4.4700000000000002E-4</v>
      </c>
    </row>
    <row r="1049" spans="39:41">
      <c r="AM1049" s="56">
        <v>1044</v>
      </c>
      <c r="AN1049" s="57" t="s">
        <v>1565</v>
      </c>
      <c r="AO1049" s="58">
        <v>3.3799999999999998E-4</v>
      </c>
    </row>
    <row r="1050" spans="39:41">
      <c r="AM1050" s="56">
        <v>1045</v>
      </c>
      <c r="AN1050" s="57" t="s">
        <v>1566</v>
      </c>
      <c r="AO1050" s="58">
        <v>5.3200000000000003E-4</v>
      </c>
    </row>
    <row r="1051" spans="39:41">
      <c r="AM1051" s="56">
        <v>1046</v>
      </c>
      <c r="AN1051" s="57" t="s">
        <v>1567</v>
      </c>
      <c r="AO1051" s="58">
        <v>3.8999999999999999E-4</v>
      </c>
    </row>
    <row r="1052" spans="39:41">
      <c r="AM1052" s="56">
        <v>1047</v>
      </c>
      <c r="AN1052" s="57" t="s">
        <v>1568</v>
      </c>
      <c r="AO1052" s="58">
        <v>0</v>
      </c>
    </row>
    <row r="1053" spans="39:41">
      <c r="AM1053" s="56">
        <v>1048</v>
      </c>
      <c r="AN1053" s="57" t="s">
        <v>1569</v>
      </c>
      <c r="AO1053" s="58">
        <v>4.5600000000000003E-4</v>
      </c>
    </row>
    <row r="1054" spans="39:41">
      <c r="AM1054" s="56">
        <v>1049</v>
      </c>
      <c r="AN1054" s="57" t="s">
        <v>1570</v>
      </c>
      <c r="AO1054" s="58">
        <v>3.0800000000000001E-4</v>
      </c>
    </row>
    <row r="1055" spans="39:41">
      <c r="AM1055" s="56">
        <v>1050</v>
      </c>
      <c r="AN1055" s="57" t="s">
        <v>536</v>
      </c>
      <c r="AO1055" s="58">
        <v>4.8200000000000001E-4</v>
      </c>
    </row>
    <row r="1056" spans="39:41">
      <c r="AM1056" s="56">
        <v>1051</v>
      </c>
      <c r="AN1056" s="57" t="s">
        <v>1571</v>
      </c>
      <c r="AO1056" s="58">
        <v>4.3300000000000001E-4</v>
      </c>
    </row>
    <row r="1057" spans="39:41">
      <c r="AM1057" s="56">
        <v>1052</v>
      </c>
      <c r="AN1057" s="57" t="s">
        <v>1572</v>
      </c>
      <c r="AO1057" s="58">
        <v>0</v>
      </c>
    </row>
    <row r="1058" spans="39:41">
      <c r="AM1058" s="56">
        <v>1053</v>
      </c>
      <c r="AN1058" s="57" t="s">
        <v>1573</v>
      </c>
      <c r="AO1058" s="58">
        <v>4.6999999999999999E-4</v>
      </c>
    </row>
    <row r="1059" spans="39:41">
      <c r="AM1059" s="56">
        <v>1054</v>
      </c>
      <c r="AN1059" s="57" t="s">
        <v>1574</v>
      </c>
      <c r="AO1059" s="58">
        <v>4.4799999999999999E-4</v>
      </c>
    </row>
    <row r="1060" spans="39:41">
      <c r="AM1060" s="56">
        <v>1055</v>
      </c>
      <c r="AN1060" s="57" t="s">
        <v>1575</v>
      </c>
      <c r="AO1060" s="58">
        <v>0</v>
      </c>
    </row>
    <row r="1061" spans="39:41">
      <c r="AM1061" s="56">
        <v>1056</v>
      </c>
      <c r="AN1061" s="57" t="s">
        <v>1576</v>
      </c>
      <c r="AO1061" s="58">
        <v>4.7100000000000001E-4</v>
      </c>
    </row>
    <row r="1062" spans="39:41">
      <c r="AM1062" s="56">
        <v>1057</v>
      </c>
      <c r="AN1062" s="57" t="s">
        <v>1577</v>
      </c>
      <c r="AO1062" s="58">
        <v>5.4100000000000003E-4</v>
      </c>
    </row>
    <row r="1063" spans="39:41">
      <c r="AM1063" s="56">
        <v>1058</v>
      </c>
      <c r="AN1063" s="57" t="s">
        <v>1578</v>
      </c>
      <c r="AO1063" s="58">
        <v>0</v>
      </c>
    </row>
    <row r="1064" spans="39:41">
      <c r="AM1064" s="56">
        <v>1059</v>
      </c>
      <c r="AN1064" s="57" t="s">
        <v>537</v>
      </c>
      <c r="AO1064" s="58">
        <v>4.0700000000000003E-4</v>
      </c>
    </row>
    <row r="1065" spans="39:41">
      <c r="AM1065" s="56">
        <v>1060</v>
      </c>
      <c r="AN1065" s="57" t="s">
        <v>538</v>
      </c>
      <c r="AO1065" s="58">
        <v>4.46E-4</v>
      </c>
    </row>
    <row r="1066" spans="39:41">
      <c r="AM1066" s="56">
        <v>1061</v>
      </c>
      <c r="AN1066" s="57" t="s">
        <v>1579</v>
      </c>
      <c r="AO1066" s="58">
        <v>4.57E-4</v>
      </c>
    </row>
    <row r="1067" spans="39:41">
      <c r="AM1067" s="56">
        <v>1062</v>
      </c>
      <c r="AN1067" s="57" t="s">
        <v>1580</v>
      </c>
      <c r="AO1067" s="58">
        <v>5.4299999999999997E-4</v>
      </c>
    </row>
    <row r="1068" spans="39:41">
      <c r="AM1068" s="56">
        <v>1063</v>
      </c>
      <c r="AN1068" s="57" t="s">
        <v>1581</v>
      </c>
      <c r="AO1068" s="58">
        <v>4.57E-4</v>
      </c>
    </row>
    <row r="1069" spans="39:41">
      <c r="AM1069" s="56">
        <v>1064</v>
      </c>
      <c r="AN1069" s="57" t="s">
        <v>1582</v>
      </c>
      <c r="AO1069" s="58">
        <v>0</v>
      </c>
    </row>
    <row r="1070" spans="39:41">
      <c r="AM1070" s="56">
        <v>1065</v>
      </c>
      <c r="AN1070" s="57" t="s">
        <v>1583</v>
      </c>
      <c r="AO1070" s="58">
        <v>2.9E-4</v>
      </c>
    </row>
    <row r="1071" spans="39:41">
      <c r="AM1071" s="56">
        <v>1066</v>
      </c>
      <c r="AN1071" s="57" t="s">
        <v>1584</v>
      </c>
      <c r="AO1071" s="58">
        <v>2.7599999999999999E-4</v>
      </c>
    </row>
    <row r="1072" spans="39:41">
      <c r="AM1072" s="56">
        <v>1067</v>
      </c>
      <c r="AN1072" s="57" t="s">
        <v>1585</v>
      </c>
      <c r="AO1072" s="58">
        <v>2.8699999999999998E-4</v>
      </c>
    </row>
    <row r="1073" spans="39:41">
      <c r="AM1073" s="56">
        <v>1068</v>
      </c>
      <c r="AN1073" s="57" t="s">
        <v>1586</v>
      </c>
      <c r="AO1073" s="58">
        <v>2.7999999999999998E-4</v>
      </c>
    </row>
    <row r="1074" spans="39:41">
      <c r="AM1074" s="56">
        <v>1069</v>
      </c>
      <c r="AN1074" s="57" t="s">
        <v>1587</v>
      </c>
      <c r="AO1074" s="58">
        <v>5.0699999999999996E-4</v>
      </c>
    </row>
    <row r="1075" spans="39:41">
      <c r="AM1075" s="56">
        <v>1070</v>
      </c>
      <c r="AN1075" s="57" t="s">
        <v>539</v>
      </c>
      <c r="AO1075" s="58">
        <v>4.4999999999999999E-4</v>
      </c>
    </row>
    <row r="1076" spans="39:41">
      <c r="AM1076" s="56">
        <v>1071</v>
      </c>
      <c r="AN1076" s="57" t="s">
        <v>1588</v>
      </c>
      <c r="AO1076" s="58">
        <v>4.35E-4</v>
      </c>
    </row>
    <row r="1077" spans="39:41">
      <c r="AM1077" s="56">
        <v>1072</v>
      </c>
      <c r="AN1077" s="57" t="s">
        <v>1589</v>
      </c>
      <c r="AO1077" s="58">
        <v>3.4000000000000002E-4</v>
      </c>
    </row>
    <row r="1078" spans="39:41">
      <c r="AM1078" s="56">
        <v>1073</v>
      </c>
      <c r="AN1078" s="57" t="s">
        <v>1590</v>
      </c>
      <c r="AO1078" s="58">
        <v>8.2000000000000001E-5</v>
      </c>
    </row>
    <row r="1079" spans="39:41">
      <c r="AM1079" s="56">
        <v>1074</v>
      </c>
      <c r="AN1079" s="57" t="s">
        <v>1591</v>
      </c>
      <c r="AO1079" s="58">
        <v>5.5099999999999995E-4</v>
      </c>
    </row>
    <row r="1080" spans="39:41">
      <c r="AM1080" s="56">
        <v>1075</v>
      </c>
      <c r="AN1080" s="57" t="s">
        <v>1592</v>
      </c>
      <c r="AO1080" s="58">
        <v>5.5199999999999997E-4</v>
      </c>
    </row>
    <row r="1081" spans="39:41">
      <c r="AM1081" s="56">
        <v>1076</v>
      </c>
      <c r="AN1081" s="57" t="s">
        <v>1593</v>
      </c>
      <c r="AO1081" s="58">
        <v>2.9399999999999999E-4</v>
      </c>
    </row>
    <row r="1082" spans="39:41">
      <c r="AM1082" s="56">
        <v>1077</v>
      </c>
      <c r="AN1082" s="57" t="s">
        <v>1594</v>
      </c>
      <c r="AO1082" s="58">
        <v>0</v>
      </c>
    </row>
    <row r="1083" spans="39:41">
      <c r="AM1083" s="56">
        <v>1078</v>
      </c>
      <c r="AN1083" s="57" t="s">
        <v>1595</v>
      </c>
      <c r="AO1083" s="58">
        <v>5.2999999999999998E-4</v>
      </c>
    </row>
    <row r="1084" spans="39:41">
      <c r="AM1084" s="56">
        <v>1079</v>
      </c>
      <c r="AN1084" s="57" t="s">
        <v>1531</v>
      </c>
      <c r="AO1084" s="58">
        <v>4.0499999999999998E-4</v>
      </c>
    </row>
    <row r="1085" spans="39:41">
      <c r="AM1085" s="56">
        <v>1080</v>
      </c>
      <c r="AN1085" s="57" t="s">
        <v>1596</v>
      </c>
      <c r="AO1085" s="58">
        <v>1.1329999999999999E-3</v>
      </c>
    </row>
    <row r="1086" spans="39:41">
      <c r="AM1086" s="56">
        <v>1081</v>
      </c>
      <c r="AN1086" s="57" t="s">
        <v>1597</v>
      </c>
      <c r="AO1086" s="58">
        <v>4.1599999999999997E-4</v>
      </c>
    </row>
    <row r="1087" spans="39:41">
      <c r="AM1087" s="56">
        <v>1082</v>
      </c>
      <c r="AN1087" s="57" t="s">
        <v>1598</v>
      </c>
      <c r="AO1087" s="58">
        <v>0</v>
      </c>
    </row>
    <row r="1088" spans="39:41">
      <c r="AM1088" s="56">
        <v>1083</v>
      </c>
      <c r="AN1088" s="57" t="s">
        <v>1599</v>
      </c>
      <c r="AO1088" s="58">
        <v>3.4400000000000001E-4</v>
      </c>
    </row>
    <row r="1089" spans="39:41">
      <c r="AM1089" s="56">
        <v>1084</v>
      </c>
      <c r="AN1089" s="57" t="s">
        <v>1600</v>
      </c>
      <c r="AO1089" s="58">
        <v>4.3300000000000001E-4</v>
      </c>
    </row>
    <row r="1090" spans="39:41">
      <c r="AM1090" s="56">
        <v>1085</v>
      </c>
      <c r="AN1090" s="57" t="s">
        <v>1601</v>
      </c>
      <c r="AO1090" s="58">
        <v>1.06E-4</v>
      </c>
    </row>
    <row r="1091" spans="39:41">
      <c r="AM1091" s="56">
        <v>1086</v>
      </c>
      <c r="AN1091" s="57" t="s">
        <v>1602</v>
      </c>
      <c r="AO1091" s="58">
        <v>4.0299999999999998E-4</v>
      </c>
    </row>
    <row r="1092" spans="39:41">
      <c r="AM1092" s="56">
        <v>1087</v>
      </c>
      <c r="AN1092" s="57" t="s">
        <v>1603</v>
      </c>
      <c r="AO1092" s="58">
        <v>4.5300000000000001E-4</v>
      </c>
    </row>
    <row r="1093" spans="39:41">
      <c r="AM1093" s="56">
        <v>1088</v>
      </c>
      <c r="AN1093" s="57" t="s">
        <v>1604</v>
      </c>
      <c r="AO1093" s="58">
        <v>4.0000000000000002E-4</v>
      </c>
    </row>
    <row r="1094" spans="39:41">
      <c r="AM1094" s="56">
        <v>1089</v>
      </c>
      <c r="AN1094" s="57" t="s">
        <v>1605</v>
      </c>
      <c r="AO1094" s="58">
        <v>3.4900000000000003E-4</v>
      </c>
    </row>
    <row r="1095" spans="39:41">
      <c r="AM1095" s="56">
        <v>1090</v>
      </c>
      <c r="AN1095" s="57" t="s">
        <v>1606</v>
      </c>
      <c r="AO1095" s="58">
        <v>0</v>
      </c>
    </row>
    <row r="1096" spans="39:41">
      <c r="AM1096" s="56">
        <v>1091</v>
      </c>
      <c r="AN1096" s="57" t="s">
        <v>1607</v>
      </c>
      <c r="AO1096" s="58">
        <v>1.94E-4</v>
      </c>
    </row>
    <row r="1097" spans="39:41">
      <c r="AM1097" s="56">
        <v>1092</v>
      </c>
      <c r="AN1097" s="57" t="s">
        <v>1608</v>
      </c>
      <c r="AO1097" s="58">
        <v>2.6699999999999998E-4</v>
      </c>
    </row>
    <row r="1098" spans="39:41">
      <c r="AM1098" s="56">
        <v>1093</v>
      </c>
      <c r="AN1098" s="57" t="s">
        <v>1609</v>
      </c>
      <c r="AO1098" s="58">
        <v>2.9300000000000002E-4</v>
      </c>
    </row>
    <row r="1099" spans="39:41">
      <c r="AM1099" s="56">
        <v>1094</v>
      </c>
      <c r="AN1099" s="57" t="s">
        <v>1610</v>
      </c>
      <c r="AO1099" s="58">
        <v>3.2600000000000001E-4</v>
      </c>
    </row>
    <row r="1100" spans="39:41">
      <c r="AM1100" s="56">
        <v>1095</v>
      </c>
      <c r="AN1100" s="57" t="s">
        <v>1611</v>
      </c>
      <c r="AO1100" s="58">
        <v>4.6099999999999998E-4</v>
      </c>
    </row>
    <row r="1101" spans="39:41">
      <c r="AM1101" s="56">
        <v>1096</v>
      </c>
      <c r="AN1101" s="57" t="s">
        <v>1612</v>
      </c>
      <c r="AO1101" s="58">
        <v>1.9699999999999999E-4</v>
      </c>
    </row>
    <row r="1102" spans="39:41">
      <c r="AM1102" s="56">
        <v>1097</v>
      </c>
      <c r="AN1102" s="57" t="s">
        <v>1613</v>
      </c>
      <c r="AO1102" s="58">
        <v>0</v>
      </c>
    </row>
    <row r="1103" spans="39:41">
      <c r="AM1103" s="56">
        <v>1098</v>
      </c>
      <c r="AN1103" s="57" t="s">
        <v>1614</v>
      </c>
      <c r="AO1103" s="58">
        <v>3.9300000000000001E-4</v>
      </c>
    </row>
    <row r="1104" spans="39:41">
      <c r="AM1104" s="56">
        <v>1099</v>
      </c>
      <c r="AN1104" s="57" t="s">
        <v>1615</v>
      </c>
      <c r="AO1104" s="58">
        <v>1.6200000000000001E-4</v>
      </c>
    </row>
    <row r="1105" spans="39:41">
      <c r="AM1105" s="56">
        <v>1100</v>
      </c>
      <c r="AN1105" s="57" t="s">
        <v>1616</v>
      </c>
      <c r="AO1105" s="58">
        <v>0</v>
      </c>
    </row>
    <row r="1106" spans="39:41">
      <c r="AM1106" s="56">
        <v>1101</v>
      </c>
      <c r="AN1106" s="57" t="s">
        <v>1617</v>
      </c>
      <c r="AO1106" s="58">
        <v>2.2100000000000001E-4</v>
      </c>
    </row>
    <row r="1107" spans="39:41">
      <c r="AM1107" s="56">
        <v>1102</v>
      </c>
      <c r="AN1107" s="57" t="s">
        <v>1618</v>
      </c>
      <c r="AO1107" s="58">
        <v>0</v>
      </c>
    </row>
    <row r="1108" spans="39:41">
      <c r="AM1108" s="56">
        <v>1103</v>
      </c>
      <c r="AN1108" s="57" t="s">
        <v>1619</v>
      </c>
      <c r="AO1108" s="58">
        <v>0</v>
      </c>
    </row>
    <row r="1109" spans="39:41">
      <c r="AM1109" s="56">
        <v>1104</v>
      </c>
      <c r="AN1109" s="57" t="s">
        <v>1620</v>
      </c>
      <c r="AO1109" s="58" t="s">
        <v>498</v>
      </c>
    </row>
    <row r="1110" spans="39:41">
      <c r="AM1110" s="56">
        <v>1105</v>
      </c>
      <c r="AN1110" s="57" t="s">
        <v>1621</v>
      </c>
      <c r="AO1110" s="58">
        <v>1.84E-4</v>
      </c>
    </row>
    <row r="1111" spans="39:41">
      <c r="AM1111" s="56">
        <v>1106</v>
      </c>
      <c r="AN1111" s="57" t="s">
        <v>1622</v>
      </c>
      <c r="AO1111" s="58">
        <v>3.8400000000000001E-4</v>
      </c>
    </row>
    <row r="1112" spans="39:41">
      <c r="AM1112" s="56">
        <v>1107</v>
      </c>
      <c r="AN1112" s="57" t="s">
        <v>1623</v>
      </c>
      <c r="AO1112" s="58">
        <v>5.4000000000000001E-4</v>
      </c>
    </row>
    <row r="1113" spans="39:41">
      <c r="AM1113" s="56">
        <v>1108</v>
      </c>
      <c r="AN1113" s="57" t="s">
        <v>1624</v>
      </c>
      <c r="AO1113" s="58">
        <v>5.1599999999999997E-4</v>
      </c>
    </row>
    <row r="1114" spans="39:41">
      <c r="AM1114" s="56">
        <v>1109</v>
      </c>
      <c r="AN1114" s="57" t="s">
        <v>1625</v>
      </c>
      <c r="AO1114" s="58">
        <v>4.4099999999999999E-4</v>
      </c>
    </row>
    <row r="1115" spans="39:41">
      <c r="AM1115" s="56">
        <v>1110</v>
      </c>
      <c r="AN1115" s="57" t="s">
        <v>1626</v>
      </c>
      <c r="AO1115" s="58">
        <v>0</v>
      </c>
    </row>
    <row r="1116" spans="39:41">
      <c r="AM1116" s="56">
        <v>1111</v>
      </c>
      <c r="AN1116" s="57" t="s">
        <v>1627</v>
      </c>
      <c r="AO1116" s="58">
        <v>1.8900000000000001E-4</v>
      </c>
    </row>
    <row r="1117" spans="39:41">
      <c r="AM1117" s="56">
        <v>1112</v>
      </c>
      <c r="AN1117" s="57" t="s">
        <v>1628</v>
      </c>
      <c r="AO1117" s="58">
        <v>2.6499999999999999E-4</v>
      </c>
    </row>
    <row r="1118" spans="39:41">
      <c r="AM1118" s="56">
        <v>1113</v>
      </c>
      <c r="AN1118" s="57" t="s">
        <v>1629</v>
      </c>
      <c r="AO1118" s="58">
        <v>3.0299999999999999E-4</v>
      </c>
    </row>
    <row r="1119" spans="39:41">
      <c r="AM1119" s="56">
        <v>1114</v>
      </c>
      <c r="AN1119" s="57" t="s">
        <v>1630</v>
      </c>
      <c r="AO1119" s="58">
        <v>3.4099999999999999E-4</v>
      </c>
    </row>
    <row r="1120" spans="39:41">
      <c r="AM1120" s="56">
        <v>1115</v>
      </c>
      <c r="AN1120" s="57" t="s">
        <v>1631</v>
      </c>
      <c r="AO1120" s="58">
        <v>3.4499999999999998E-4</v>
      </c>
    </row>
    <row r="1121" spans="39:41">
      <c r="AM1121" s="56">
        <v>1116</v>
      </c>
      <c r="AN1121" s="57" t="s">
        <v>1632</v>
      </c>
      <c r="AO1121" s="58">
        <v>2.3900000000000001E-4</v>
      </c>
    </row>
    <row r="1122" spans="39:41">
      <c r="AM1122" s="56">
        <v>1117</v>
      </c>
      <c r="AN1122" s="57" t="s">
        <v>1633</v>
      </c>
      <c r="AO1122" s="58">
        <v>5.2099999999999998E-4</v>
      </c>
    </row>
    <row r="1123" spans="39:41">
      <c r="AM1123" s="56">
        <v>1118</v>
      </c>
      <c r="AN1123" s="57" t="s">
        <v>1634</v>
      </c>
      <c r="AO1123" s="58">
        <v>3.0400000000000002E-4</v>
      </c>
    </row>
    <row r="1124" spans="39:41">
      <c r="AM1124" s="56">
        <v>1119</v>
      </c>
      <c r="AN1124" s="57" t="s">
        <v>1635</v>
      </c>
      <c r="AO1124" s="58">
        <v>5.2499999999999997E-4</v>
      </c>
    </row>
    <row r="1125" spans="39:41">
      <c r="AM1125" s="56">
        <v>1120</v>
      </c>
      <c r="AN1125" s="57" t="s">
        <v>1636</v>
      </c>
      <c r="AO1125" s="58">
        <v>4.3399999999999998E-4</v>
      </c>
    </row>
    <row r="1126" spans="39:41">
      <c r="AM1126" s="56">
        <v>1121</v>
      </c>
      <c r="AN1126" s="57" t="s">
        <v>1637</v>
      </c>
      <c r="AO1126" s="58">
        <v>4.0099999999999999E-4</v>
      </c>
    </row>
    <row r="1127" spans="39:41">
      <c r="AM1127" s="56">
        <v>1122</v>
      </c>
      <c r="AN1127" s="57" t="s">
        <v>1638</v>
      </c>
      <c r="AO1127" s="58">
        <v>4.9200000000000003E-4</v>
      </c>
    </row>
    <row r="1128" spans="39:41">
      <c r="AM1128" s="56">
        <v>1123</v>
      </c>
      <c r="AN1128" s="57" t="s">
        <v>1639</v>
      </c>
      <c r="AO1128" s="58">
        <v>0</v>
      </c>
    </row>
    <row r="1129" spans="39:41">
      <c r="AM1129" s="56">
        <v>1124</v>
      </c>
      <c r="AN1129" s="57" t="s">
        <v>1640</v>
      </c>
      <c r="AO1129" s="58">
        <v>5.0699999999999996E-4</v>
      </c>
    </row>
    <row r="1130" spans="39:41">
      <c r="AM1130" s="56">
        <v>1125</v>
      </c>
      <c r="AN1130" s="57" t="s">
        <v>1641</v>
      </c>
      <c r="AO1130" s="58">
        <v>5.4900000000000001E-4</v>
      </c>
    </row>
    <row r="1131" spans="39:41">
      <c r="AM1131" s="56">
        <v>1126</v>
      </c>
      <c r="AN1131" s="57" t="s">
        <v>1642</v>
      </c>
      <c r="AO1131" s="58">
        <v>4.26E-4</v>
      </c>
    </row>
    <row r="1132" spans="39:41">
      <c r="AM1132" s="56">
        <v>1127</v>
      </c>
      <c r="AN1132" s="57" t="s">
        <v>1643</v>
      </c>
      <c r="AO1132" s="58">
        <v>3.2400000000000001E-4</v>
      </c>
    </row>
    <row r="1133" spans="39:41">
      <c r="AM1133" s="56">
        <v>1128</v>
      </c>
      <c r="AN1133" s="57" t="s">
        <v>1644</v>
      </c>
      <c r="AO1133" s="58">
        <v>3.7800000000000003E-4</v>
      </c>
    </row>
    <row r="1134" spans="39:41">
      <c r="AM1134" s="56">
        <v>1129</v>
      </c>
      <c r="AN1134" s="57" t="s">
        <v>1645</v>
      </c>
      <c r="AO1134" s="58">
        <v>3.8699999999999997E-4</v>
      </c>
    </row>
    <row r="1135" spans="39:41">
      <c r="AM1135" s="56">
        <v>1130</v>
      </c>
      <c r="AN1135" s="57" t="s">
        <v>1646</v>
      </c>
      <c r="AO1135" s="58">
        <v>3.1300000000000002E-4</v>
      </c>
    </row>
    <row r="1136" spans="39:41">
      <c r="AM1136" s="56">
        <v>1131</v>
      </c>
      <c r="AN1136" s="57" t="s">
        <v>1647</v>
      </c>
      <c r="AO1136" s="58">
        <v>3.21E-4</v>
      </c>
    </row>
    <row r="1137" spans="39:41">
      <c r="AM1137" s="56">
        <v>1132</v>
      </c>
      <c r="AN1137" s="57" t="s">
        <v>1648</v>
      </c>
      <c r="AO1137" s="58">
        <v>0</v>
      </c>
    </row>
    <row r="1138" spans="39:41">
      <c r="AM1138" s="56">
        <v>1133</v>
      </c>
      <c r="AN1138" s="57" t="s">
        <v>1649</v>
      </c>
      <c r="AO1138" s="58">
        <v>4.8200000000000001E-4</v>
      </c>
    </row>
    <row r="1139" spans="39:41">
      <c r="AM1139" s="56">
        <v>1134</v>
      </c>
      <c r="AN1139" s="57" t="s">
        <v>1650</v>
      </c>
      <c r="AO1139" s="58">
        <v>4.0499999999999998E-4</v>
      </c>
    </row>
    <row r="1140" spans="39:41">
      <c r="AM1140" s="56">
        <v>1135</v>
      </c>
      <c r="AN1140" s="57" t="s">
        <v>1651</v>
      </c>
      <c r="AO1140" s="58">
        <v>3.9100000000000002E-4</v>
      </c>
    </row>
    <row r="1141" spans="39:41">
      <c r="AM1141" s="56">
        <v>1136</v>
      </c>
      <c r="AN1141" s="57" t="s">
        <v>1652</v>
      </c>
      <c r="AO1141" s="58">
        <v>3.88E-4</v>
      </c>
    </row>
    <row r="1142" spans="39:41">
      <c r="AM1142" s="56">
        <v>1137</v>
      </c>
      <c r="AN1142" s="57" t="s">
        <v>1653</v>
      </c>
      <c r="AO1142" s="58">
        <v>0</v>
      </c>
    </row>
    <row r="1143" spans="39:41">
      <c r="AM1143" s="56">
        <v>1138</v>
      </c>
      <c r="AN1143" s="57" t="s">
        <v>1654</v>
      </c>
      <c r="AO1143" s="58">
        <v>2.3900000000000001E-4</v>
      </c>
    </row>
    <row r="1144" spans="39:41">
      <c r="AM1144" s="56">
        <v>1139</v>
      </c>
      <c r="AN1144" s="57" t="s">
        <v>1655</v>
      </c>
      <c r="AO1144" s="58">
        <v>2.9599999999999998E-4</v>
      </c>
    </row>
    <row r="1145" spans="39:41">
      <c r="AM1145" s="56">
        <v>1140</v>
      </c>
      <c r="AN1145" s="57" t="s">
        <v>1656</v>
      </c>
      <c r="AO1145" s="58">
        <v>3.3100000000000002E-4</v>
      </c>
    </row>
    <row r="1146" spans="39:41">
      <c r="AM1146" s="56">
        <v>1141</v>
      </c>
      <c r="AN1146" s="57" t="s">
        <v>1657</v>
      </c>
      <c r="AO1146" s="58">
        <v>3.3500000000000001E-4</v>
      </c>
    </row>
    <row r="1147" spans="39:41">
      <c r="AM1147" s="56">
        <v>1142</v>
      </c>
      <c r="AN1147" s="57" t="s">
        <v>1658</v>
      </c>
      <c r="AO1147" s="58">
        <v>9.7E-5</v>
      </c>
    </row>
    <row r="1148" spans="39:41">
      <c r="AM1148" s="56">
        <v>1143</v>
      </c>
      <c r="AN1148" s="57" t="s">
        <v>1659</v>
      </c>
      <c r="AO1148" s="58">
        <v>3.1E-4</v>
      </c>
    </row>
    <row r="1149" spans="39:41">
      <c r="AM1149" s="56">
        <v>1144</v>
      </c>
      <c r="AN1149" s="57" t="s">
        <v>1660</v>
      </c>
      <c r="AO1149" s="58">
        <v>4.7800000000000002E-4</v>
      </c>
    </row>
    <row r="1150" spans="39:41">
      <c r="AM1150" s="56">
        <v>1145</v>
      </c>
      <c r="AN1150" s="57" t="s">
        <v>1661</v>
      </c>
      <c r="AO1150" s="58">
        <v>2.0100000000000001E-4</v>
      </c>
    </row>
    <row r="1151" spans="39:41">
      <c r="AM1151" s="56">
        <v>1146</v>
      </c>
      <c r="AN1151" s="57" t="s">
        <v>540</v>
      </c>
      <c r="AO1151" s="58">
        <v>5.8900000000000001E-4</v>
      </c>
    </row>
    <row r="1152" spans="39:41">
      <c r="AM1152" s="56">
        <v>1147</v>
      </c>
      <c r="AN1152" s="57" t="s">
        <v>1662</v>
      </c>
      <c r="AO1152" s="58" t="s">
        <v>498</v>
      </c>
    </row>
    <row r="1153" spans="39:41">
      <c r="AM1153" s="56">
        <v>1148</v>
      </c>
      <c r="AN1153" s="57" t="s">
        <v>1663</v>
      </c>
      <c r="AO1153" s="58">
        <v>7.1599999999999995E-4</v>
      </c>
    </row>
    <row r="1154" spans="39:41">
      <c r="AM1154" s="56">
        <v>1149</v>
      </c>
      <c r="AN1154" s="57" t="s">
        <v>541</v>
      </c>
      <c r="AO1154" s="58">
        <v>3.7800000000000003E-4</v>
      </c>
    </row>
    <row r="1155" spans="39:41">
      <c r="AM1155" s="56">
        <v>1150</v>
      </c>
      <c r="AN1155" s="57" t="s">
        <v>1664</v>
      </c>
      <c r="AO1155" s="58">
        <v>4.15E-4</v>
      </c>
    </row>
    <row r="1156" spans="39:41">
      <c r="AM1156" s="56">
        <v>1151</v>
      </c>
      <c r="AN1156" s="57" t="s">
        <v>1665</v>
      </c>
      <c r="AO1156" s="58">
        <v>3.2200000000000002E-4</v>
      </c>
    </row>
    <row r="1157" spans="39:41">
      <c r="AM1157" s="56">
        <v>1152</v>
      </c>
      <c r="AN1157" s="57" t="s">
        <v>1666</v>
      </c>
      <c r="AO1157" s="58">
        <v>5.3600000000000002E-4</v>
      </c>
    </row>
    <row r="1158" spans="39:41">
      <c r="AM1158" s="56">
        <v>1153</v>
      </c>
      <c r="AN1158" s="57" t="s">
        <v>1667</v>
      </c>
      <c r="AO1158" s="58">
        <v>0</v>
      </c>
    </row>
    <row r="1159" spans="39:41">
      <c r="AM1159" s="56">
        <v>1154</v>
      </c>
      <c r="AN1159" s="57" t="s">
        <v>542</v>
      </c>
      <c r="AO1159" s="58">
        <v>4.0999999999999999E-4</v>
      </c>
    </row>
    <row r="1160" spans="39:41">
      <c r="AM1160" s="56">
        <v>1155</v>
      </c>
      <c r="AN1160" s="57" t="s">
        <v>1668</v>
      </c>
      <c r="AO1160" s="58">
        <v>5.6700000000000001E-4</v>
      </c>
    </row>
    <row r="1161" spans="39:41">
      <c r="AM1161" s="56">
        <v>1156</v>
      </c>
      <c r="AN1161" s="57" t="s">
        <v>1669</v>
      </c>
      <c r="AO1161" s="58">
        <v>5.2400000000000005E-4</v>
      </c>
    </row>
    <row r="1162" spans="39:41">
      <c r="AM1162" s="56">
        <v>1157</v>
      </c>
      <c r="AN1162" s="57" t="s">
        <v>1670</v>
      </c>
      <c r="AO1162" s="58">
        <v>4.9200000000000003E-4</v>
      </c>
    </row>
    <row r="1163" spans="39:41">
      <c r="AM1163" s="56">
        <v>1158</v>
      </c>
      <c r="AN1163" s="57" t="s">
        <v>1671</v>
      </c>
      <c r="AO1163" s="58">
        <v>3.5599999999999998E-4</v>
      </c>
    </row>
    <row r="1164" spans="39:41">
      <c r="AM1164" s="56">
        <v>1159</v>
      </c>
      <c r="AN1164" s="57" t="s">
        <v>1672</v>
      </c>
      <c r="AO1164" s="58">
        <v>0</v>
      </c>
    </row>
    <row r="1165" spans="39:41">
      <c r="AM1165" s="56">
        <v>1160</v>
      </c>
      <c r="AN1165" s="57" t="s">
        <v>1673</v>
      </c>
      <c r="AO1165" s="58">
        <v>4.75E-4</v>
      </c>
    </row>
    <row r="1166" spans="39:41">
      <c r="AM1166" s="56">
        <v>1161</v>
      </c>
      <c r="AN1166" s="57" t="s">
        <v>543</v>
      </c>
      <c r="AO1166" s="58">
        <v>3.8999999999999999E-4</v>
      </c>
    </row>
    <row r="1167" spans="39:41">
      <c r="AM1167" s="56">
        <v>1162</v>
      </c>
      <c r="AN1167" s="57" t="s">
        <v>1674</v>
      </c>
      <c r="AO1167" s="58">
        <v>0</v>
      </c>
    </row>
    <row r="1168" spans="39:41">
      <c r="AM1168" s="56">
        <v>1163</v>
      </c>
      <c r="AN1168" s="57" t="s">
        <v>1675</v>
      </c>
      <c r="AO1168" s="58">
        <v>5.8799999999999998E-4</v>
      </c>
    </row>
    <row r="1169" spans="39:41">
      <c r="AM1169" s="56">
        <v>1164</v>
      </c>
      <c r="AN1169" s="57" t="s">
        <v>1676</v>
      </c>
      <c r="AO1169" s="58">
        <v>3.8000000000000002E-4</v>
      </c>
    </row>
    <row r="1170" spans="39:41">
      <c r="AM1170" s="56">
        <v>1165</v>
      </c>
      <c r="AN1170" s="57" t="s">
        <v>1677</v>
      </c>
      <c r="AO1170" s="58">
        <v>0</v>
      </c>
    </row>
    <row r="1171" spans="39:41">
      <c r="AM1171" s="56">
        <v>1166</v>
      </c>
      <c r="AN1171" s="57" t="s">
        <v>1678</v>
      </c>
      <c r="AO1171" s="58">
        <v>3.2000000000000003E-4</v>
      </c>
    </row>
    <row r="1172" spans="39:41">
      <c r="AM1172" s="56">
        <v>1167</v>
      </c>
      <c r="AN1172" s="57" t="s">
        <v>1679</v>
      </c>
      <c r="AO1172" s="58">
        <v>3.4699999999999998E-4</v>
      </c>
    </row>
    <row r="1173" spans="39:41">
      <c r="AM1173" s="56">
        <v>1168</v>
      </c>
      <c r="AN1173" s="57" t="s">
        <v>1680</v>
      </c>
      <c r="AO1173" s="58">
        <v>0</v>
      </c>
    </row>
    <row r="1174" spans="39:41">
      <c r="AM1174" s="56">
        <v>1169</v>
      </c>
      <c r="AN1174" s="57" t="s">
        <v>1681</v>
      </c>
      <c r="AO1174" s="58">
        <v>2.6400000000000002E-4</v>
      </c>
    </row>
    <row r="1175" spans="39:41">
      <c r="AM1175" s="56">
        <v>1170</v>
      </c>
      <c r="AN1175" s="57" t="s">
        <v>1682</v>
      </c>
      <c r="AO1175" s="58">
        <v>4.1399999999999998E-4</v>
      </c>
    </row>
    <row r="1176" spans="39:41">
      <c r="AM1176" s="56">
        <v>1171</v>
      </c>
      <c r="AN1176" s="57" t="s">
        <v>1683</v>
      </c>
      <c r="AO1176" s="58">
        <v>4.1199999999999999E-4</v>
      </c>
    </row>
    <row r="1177" spans="39:41">
      <c r="AM1177" s="56">
        <v>1172</v>
      </c>
      <c r="AN1177" s="57" t="s">
        <v>1684</v>
      </c>
      <c r="AO1177" s="58">
        <v>5.4000000000000001E-4</v>
      </c>
    </row>
    <row r="1178" spans="39:41">
      <c r="AM1178" s="56">
        <v>1173</v>
      </c>
      <c r="AN1178" s="57" t="s">
        <v>1685</v>
      </c>
      <c r="AO1178" s="58">
        <v>4.64E-4</v>
      </c>
    </row>
    <row r="1179" spans="39:41">
      <c r="AM1179" s="56">
        <v>1174</v>
      </c>
      <c r="AN1179" s="57" t="s">
        <v>1686</v>
      </c>
      <c r="AO1179" s="58">
        <v>3.8499999999999998E-4</v>
      </c>
    </row>
    <row r="1180" spans="39:41">
      <c r="AM1180" s="56">
        <v>1175</v>
      </c>
      <c r="AN1180" s="57" t="s">
        <v>1687</v>
      </c>
      <c r="AO1180" s="58">
        <v>4.15E-4</v>
      </c>
    </row>
    <row r="1181" spans="39:41">
      <c r="AM1181" s="56">
        <v>1176</v>
      </c>
      <c r="AN1181" s="57" t="s">
        <v>1688</v>
      </c>
      <c r="AO1181" s="58">
        <v>4.0999999999999999E-4</v>
      </c>
    </row>
    <row r="1182" spans="39:41">
      <c r="AM1182" s="56">
        <v>1177</v>
      </c>
      <c r="AN1182" s="57" t="s">
        <v>1689</v>
      </c>
      <c r="AO1182" s="58">
        <v>4.8299999999999998E-4</v>
      </c>
    </row>
    <row r="1183" spans="39:41">
      <c r="AM1183" s="56">
        <v>1178</v>
      </c>
      <c r="AN1183" s="57" t="s">
        <v>1690</v>
      </c>
      <c r="AO1183" s="58">
        <v>0</v>
      </c>
    </row>
    <row r="1184" spans="39:41">
      <c r="AM1184" s="56">
        <v>1179</v>
      </c>
      <c r="AN1184" s="57" t="s">
        <v>1691</v>
      </c>
      <c r="AO1184" s="58">
        <v>4.2900000000000002E-4</v>
      </c>
    </row>
    <row r="1185" spans="39:41">
      <c r="AM1185" s="56">
        <v>1180</v>
      </c>
      <c r="AN1185" s="57" t="s">
        <v>1692</v>
      </c>
      <c r="AO1185" s="58">
        <v>3.8999999999999999E-4</v>
      </c>
    </row>
    <row r="1186" spans="39:41">
      <c r="AM1186" s="56">
        <v>1181</v>
      </c>
      <c r="AN1186" s="57" t="s">
        <v>1693</v>
      </c>
      <c r="AO1186" s="58">
        <v>3.6000000000000001E-5</v>
      </c>
    </row>
    <row r="1187" spans="39:41">
      <c r="AM1187" s="56">
        <v>1182</v>
      </c>
      <c r="AN1187" s="57" t="s">
        <v>1694</v>
      </c>
      <c r="AO1187" s="58">
        <v>5.13E-4</v>
      </c>
    </row>
    <row r="1188" spans="39:41">
      <c r="AM1188" s="56">
        <v>1183</v>
      </c>
      <c r="AN1188" s="57" t="s">
        <v>1695</v>
      </c>
      <c r="AO1188" s="58">
        <v>3.1100000000000002E-4</v>
      </c>
    </row>
    <row r="1189" spans="39:41">
      <c r="AM1189" s="56">
        <v>1184</v>
      </c>
      <c r="AN1189" s="57" t="s">
        <v>1696</v>
      </c>
      <c r="AO1189" s="58">
        <v>7.4600000000000003E-4</v>
      </c>
    </row>
    <row r="1190" spans="39:41">
      <c r="AM1190" s="56">
        <v>1185</v>
      </c>
      <c r="AN1190" s="57" t="s">
        <v>1697</v>
      </c>
      <c r="AO1190" s="58">
        <v>4.2999999999999999E-4</v>
      </c>
    </row>
    <row r="1191" spans="39:41">
      <c r="AM1191" s="56">
        <v>1186</v>
      </c>
      <c r="AN1191" s="57" t="s">
        <v>1698</v>
      </c>
      <c r="AO1191" s="58">
        <v>4.9399999999999997E-4</v>
      </c>
    </row>
    <row r="1192" spans="39:41">
      <c r="AM1192" s="56">
        <v>1187</v>
      </c>
      <c r="AN1192" s="57" t="s">
        <v>1699</v>
      </c>
      <c r="AO1192" s="58">
        <v>5.44E-4</v>
      </c>
    </row>
    <row r="1193" spans="39:41">
      <c r="AM1193" s="56">
        <v>1188</v>
      </c>
      <c r="AN1193" s="57" t="s">
        <v>1700</v>
      </c>
      <c r="AO1193" s="58">
        <v>4.9399999999999997E-4</v>
      </c>
    </row>
    <row r="1194" spans="39:41">
      <c r="AM1194" s="56">
        <v>1189</v>
      </c>
      <c r="AN1194" s="57" t="s">
        <v>1701</v>
      </c>
      <c r="AO1194" s="58">
        <v>4.7699999999999999E-4</v>
      </c>
    </row>
    <row r="1195" spans="39:41">
      <c r="AM1195" s="56">
        <v>1190</v>
      </c>
      <c r="AN1195" s="57" t="s">
        <v>1702</v>
      </c>
      <c r="AO1195" s="58">
        <v>4.44E-4</v>
      </c>
    </row>
    <row r="1196" spans="39:41">
      <c r="AM1196" s="56">
        <v>1191</v>
      </c>
      <c r="AN1196" s="57" t="s">
        <v>1703</v>
      </c>
      <c r="AO1196" s="58">
        <v>3.8000000000000002E-4</v>
      </c>
    </row>
    <row r="1197" spans="39:41">
      <c r="AM1197" s="56">
        <v>1192</v>
      </c>
      <c r="AN1197" s="57" t="s">
        <v>1704</v>
      </c>
      <c r="AO1197" s="58">
        <v>4.6700000000000002E-4</v>
      </c>
    </row>
    <row r="1198" spans="39:41">
      <c r="AM1198" s="56">
        <v>1193</v>
      </c>
      <c r="AN1198" s="57" t="s">
        <v>1705</v>
      </c>
      <c r="AO1198" s="58">
        <v>5.9800000000000001E-4</v>
      </c>
    </row>
    <row r="1199" spans="39:41">
      <c r="AM1199" s="56">
        <v>1194</v>
      </c>
      <c r="AN1199" s="57" t="s">
        <v>1706</v>
      </c>
      <c r="AO1199" s="58">
        <v>5.4600000000000004E-4</v>
      </c>
    </row>
    <row r="1200" spans="39:41">
      <c r="AM1200" s="56">
        <v>1195</v>
      </c>
      <c r="AN1200" s="57" t="s">
        <v>1707</v>
      </c>
      <c r="AO1200" s="58">
        <v>6.69E-4</v>
      </c>
    </row>
    <row r="1201" spans="39:41">
      <c r="AM1201" s="56">
        <v>1196</v>
      </c>
      <c r="AN1201" s="57" t="s">
        <v>1708</v>
      </c>
      <c r="AO1201" s="58">
        <v>4.3899999999999999E-4</v>
      </c>
    </row>
    <row r="1202" spans="39:41">
      <c r="AM1202" s="56">
        <v>1197</v>
      </c>
      <c r="AN1202" s="57" t="s">
        <v>1709</v>
      </c>
      <c r="AO1202" s="58">
        <v>2.8600000000000001E-4</v>
      </c>
    </row>
    <row r="1203" spans="39:41">
      <c r="AM1203" s="56">
        <v>1198</v>
      </c>
      <c r="AN1203" s="57" t="s">
        <v>1710</v>
      </c>
      <c r="AO1203" s="58">
        <v>4.66E-4</v>
      </c>
    </row>
    <row r="1204" spans="39:41">
      <c r="AM1204" s="56">
        <v>1199</v>
      </c>
      <c r="AN1204" s="57" t="s">
        <v>1711</v>
      </c>
      <c r="AO1204" s="58">
        <v>5.1500000000000005E-4</v>
      </c>
    </row>
    <row r="1205" spans="39:41">
      <c r="AM1205" s="56">
        <v>1200</v>
      </c>
      <c r="AN1205" s="57" t="s">
        <v>1712</v>
      </c>
      <c r="AO1205" s="58">
        <v>4.84E-4</v>
      </c>
    </row>
    <row r="1206" spans="39:41">
      <c r="AM1206" s="56">
        <v>1201</v>
      </c>
      <c r="AN1206" s="57" t="s">
        <v>1713</v>
      </c>
      <c r="AO1206" s="58">
        <v>3.48E-4</v>
      </c>
    </row>
    <row r="1207" spans="39:41">
      <c r="AM1207" s="56">
        <v>1202</v>
      </c>
      <c r="AN1207" s="57" t="s">
        <v>1714</v>
      </c>
      <c r="AO1207" s="58">
        <v>4.28E-4</v>
      </c>
    </row>
    <row r="1208" spans="39:41">
      <c r="AM1208" s="56">
        <v>1203</v>
      </c>
      <c r="AN1208" s="57" t="s">
        <v>1715</v>
      </c>
      <c r="AO1208" s="58">
        <v>3.9300000000000001E-4</v>
      </c>
    </row>
    <row r="1209" spans="39:41">
      <c r="AM1209" s="56">
        <v>1204</v>
      </c>
      <c r="AN1209" s="57" t="s">
        <v>1716</v>
      </c>
      <c r="AO1209" s="58">
        <v>4.7899999999999999E-4</v>
      </c>
    </row>
    <row r="1210" spans="39:41">
      <c r="AM1210" s="56">
        <v>1205</v>
      </c>
      <c r="AN1210" s="57" t="s">
        <v>1717</v>
      </c>
      <c r="AO1210" s="58">
        <v>5.0100000000000003E-4</v>
      </c>
    </row>
    <row r="1211" spans="39:41">
      <c r="AM1211" s="56">
        <v>1206</v>
      </c>
      <c r="AN1211" s="57" t="s">
        <v>1718</v>
      </c>
      <c r="AO1211" s="58">
        <v>0</v>
      </c>
    </row>
    <row r="1212" spans="39:41">
      <c r="AM1212" s="56">
        <v>1207</v>
      </c>
      <c r="AN1212" s="57" t="s">
        <v>534</v>
      </c>
      <c r="AO1212" s="58">
        <v>2.0599999999999999E-4</v>
      </c>
    </row>
    <row r="1213" spans="39:41">
      <c r="AM1213" s="56">
        <v>1208</v>
      </c>
      <c r="AN1213" s="57" t="s">
        <v>1531</v>
      </c>
      <c r="AO1213" s="58">
        <v>3.4099999999999999E-4</v>
      </c>
    </row>
    <row r="1214" spans="39:41">
      <c r="AM1214" s="56">
        <v>1209</v>
      </c>
      <c r="AN1214" s="57" t="s">
        <v>1719</v>
      </c>
      <c r="AO1214" s="58">
        <v>5.0100000000000003E-4</v>
      </c>
    </row>
    <row r="1215" spans="39:41">
      <c r="AM1215" s="56">
        <v>1210</v>
      </c>
      <c r="AN1215" s="57" t="s">
        <v>1720</v>
      </c>
      <c r="AO1215" s="58">
        <v>6.0400000000000004E-4</v>
      </c>
    </row>
    <row r="1216" spans="39:41">
      <c r="AM1216" s="56">
        <v>1211</v>
      </c>
      <c r="AN1216" s="57" t="s">
        <v>1721</v>
      </c>
      <c r="AO1216" s="58">
        <v>0</v>
      </c>
    </row>
    <row r="1217" spans="39:41">
      <c r="AM1217" s="56">
        <v>1212</v>
      </c>
      <c r="AN1217" s="57" t="s">
        <v>1722</v>
      </c>
      <c r="AO1217" s="58">
        <v>6.0400000000000004E-4</v>
      </c>
    </row>
    <row r="1218" spans="39:41">
      <c r="AM1218" s="56">
        <v>1213</v>
      </c>
      <c r="AN1218" s="57" t="s">
        <v>1723</v>
      </c>
      <c r="AO1218" s="58">
        <v>2.8600000000000001E-4</v>
      </c>
    </row>
    <row r="1219" spans="39:41">
      <c r="AM1219" s="56">
        <v>1214</v>
      </c>
      <c r="AN1219" s="57" t="s">
        <v>1724</v>
      </c>
      <c r="AO1219" s="58">
        <v>3.4000000000000002E-4</v>
      </c>
    </row>
    <row r="1220" spans="39:41">
      <c r="AM1220" s="56">
        <v>1215</v>
      </c>
      <c r="AN1220" s="57" t="s">
        <v>1725</v>
      </c>
      <c r="AO1220" s="58">
        <v>0</v>
      </c>
    </row>
    <row r="1221" spans="39:41">
      <c r="AM1221" s="56">
        <v>1216</v>
      </c>
      <c r="AN1221" s="57" t="s">
        <v>1726</v>
      </c>
      <c r="AO1221" s="58">
        <v>4.4000000000000002E-4</v>
      </c>
    </row>
    <row r="1222" spans="39:41">
      <c r="AM1222" s="56">
        <v>1217</v>
      </c>
      <c r="AN1222" s="57" t="s">
        <v>1727</v>
      </c>
      <c r="AO1222" s="58">
        <v>4.2299999999999998E-4</v>
      </c>
    </row>
    <row r="1223" spans="39:41">
      <c r="AM1223" s="56">
        <v>1218</v>
      </c>
      <c r="AN1223" s="57" t="s">
        <v>1728</v>
      </c>
      <c r="AO1223" s="58">
        <v>3.4099999999999999E-4</v>
      </c>
    </row>
    <row r="1224" spans="39:41">
      <c r="AM1224" s="56">
        <v>1219</v>
      </c>
      <c r="AN1224" s="57" t="s">
        <v>1729</v>
      </c>
      <c r="AO1224" s="58">
        <v>4.8099999999999998E-4</v>
      </c>
    </row>
    <row r="1225" spans="39:41">
      <c r="AM1225" s="56">
        <v>1220</v>
      </c>
      <c r="AN1225" s="57" t="s">
        <v>1730</v>
      </c>
      <c r="AO1225" s="58">
        <v>7.6300000000000001E-4</v>
      </c>
    </row>
    <row r="1226" spans="39:41">
      <c r="AM1226" s="56">
        <v>1221</v>
      </c>
      <c r="AN1226" s="57" t="s">
        <v>1731</v>
      </c>
      <c r="AO1226" s="58">
        <v>0</v>
      </c>
    </row>
    <row r="1227" spans="39:41">
      <c r="AM1227" s="56">
        <v>1222</v>
      </c>
      <c r="AN1227" s="57" t="s">
        <v>1732</v>
      </c>
      <c r="AO1227" s="58">
        <v>0</v>
      </c>
    </row>
    <row r="1228" spans="39:41">
      <c r="AM1228" s="56">
        <v>1223</v>
      </c>
      <c r="AN1228" s="57" t="s">
        <v>1733</v>
      </c>
      <c r="AO1228" s="58">
        <v>0</v>
      </c>
    </row>
    <row r="1229" spans="39:41">
      <c r="AM1229" s="56">
        <v>1224</v>
      </c>
      <c r="AN1229" s="57" t="s">
        <v>1734</v>
      </c>
      <c r="AO1229" s="58">
        <v>0</v>
      </c>
    </row>
    <row r="1230" spans="39:41">
      <c r="AM1230" s="56">
        <v>1225</v>
      </c>
      <c r="AN1230" s="57" t="s">
        <v>1735</v>
      </c>
      <c r="AO1230" s="58">
        <v>0</v>
      </c>
    </row>
    <row r="1231" spans="39:41">
      <c r="AM1231" s="56">
        <v>1226</v>
      </c>
      <c r="AN1231" s="57" t="s">
        <v>1736</v>
      </c>
      <c r="AO1231" s="58">
        <v>0</v>
      </c>
    </row>
    <row r="1232" spans="39:41">
      <c r="AM1232" s="56">
        <v>1227</v>
      </c>
      <c r="AN1232" s="57" t="s">
        <v>1737</v>
      </c>
      <c r="AO1232" s="58">
        <v>4.35E-4</v>
      </c>
    </row>
    <row r="1233" spans="39:41">
      <c r="AM1233" s="56">
        <v>1228</v>
      </c>
      <c r="AN1233" s="57" t="s">
        <v>1738</v>
      </c>
      <c r="AO1233" s="58">
        <v>4.3100000000000001E-4</v>
      </c>
    </row>
    <row r="1234" spans="39:41">
      <c r="AM1234" s="56">
        <v>1229</v>
      </c>
      <c r="AN1234" s="57" t="s">
        <v>1739</v>
      </c>
      <c r="AO1234" s="58">
        <v>4.2900000000000002E-4</v>
      </c>
    </row>
    <row r="1235" spans="39:41">
      <c r="AM1235" s="56">
        <v>1230</v>
      </c>
      <c r="AN1235" s="57" t="s">
        <v>1740</v>
      </c>
      <c r="AO1235" s="58">
        <v>4.95E-4</v>
      </c>
    </row>
    <row r="1236" spans="39:41">
      <c r="AM1236" s="56">
        <v>1231</v>
      </c>
      <c r="AN1236" s="57" t="s">
        <v>1741</v>
      </c>
      <c r="AO1236" s="58">
        <v>0</v>
      </c>
    </row>
    <row r="1237" spans="39:41">
      <c r="AM1237" s="56">
        <v>1232</v>
      </c>
      <c r="AN1237" s="57" t="s">
        <v>1742</v>
      </c>
      <c r="AO1237" s="58">
        <v>4.7199999999999998E-4</v>
      </c>
    </row>
    <row r="1238" spans="39:41">
      <c r="AM1238" s="56">
        <v>1233</v>
      </c>
      <c r="AN1238" s="57" t="s">
        <v>1743</v>
      </c>
      <c r="AO1238" s="58">
        <v>4.17E-4</v>
      </c>
    </row>
    <row r="1239" spans="39:41">
      <c r="AM1239" s="56">
        <v>1234</v>
      </c>
      <c r="AN1239" s="57" t="s">
        <v>1744</v>
      </c>
      <c r="AO1239" s="58">
        <v>4.35E-4</v>
      </c>
    </row>
    <row r="1240" spans="39:41">
      <c r="AM1240" s="56">
        <v>1235</v>
      </c>
      <c r="AN1240" s="57" t="s">
        <v>1745</v>
      </c>
      <c r="AO1240" s="58">
        <v>0</v>
      </c>
    </row>
    <row r="1241" spans="39:41">
      <c r="AM1241" s="56">
        <v>1241</v>
      </c>
      <c r="AN1241" s="57" t="s">
        <v>1746</v>
      </c>
      <c r="AO1241" s="58">
        <v>4.3800000000000002E-4</v>
      </c>
    </row>
    <row r="1242" spans="39:41">
      <c r="AM1242" s="56">
        <v>1242</v>
      </c>
      <c r="AN1242" s="57" t="s">
        <v>1747</v>
      </c>
      <c r="AO1242" s="58">
        <v>4.3800000000000002E-4</v>
      </c>
    </row>
    <row r="1243" spans="39:41">
      <c r="AM1243" s="56">
        <v>1243</v>
      </c>
      <c r="AN1243" s="57" t="s">
        <v>1748</v>
      </c>
      <c r="AO1243" s="58">
        <v>4.3800000000000002E-4</v>
      </c>
    </row>
    <row r="1244" spans="39:41">
      <c r="AM1244" s="56">
        <v>1244</v>
      </c>
      <c r="AN1244" s="57" t="s">
        <v>1749</v>
      </c>
      <c r="AO1244" s="58">
        <v>4.3800000000000002E-4</v>
      </c>
    </row>
    <row r="1245" spans="39:41">
      <c r="AM1245" s="56">
        <v>1245</v>
      </c>
      <c r="AN1245" s="57" t="s">
        <v>1750</v>
      </c>
      <c r="AO1245" s="58">
        <v>4.3800000000000002E-4</v>
      </c>
    </row>
    <row r="1246" spans="39:41">
      <c r="AM1246" s="56">
        <v>1246</v>
      </c>
      <c r="AN1246" s="57" t="s">
        <v>1751</v>
      </c>
      <c r="AO1246" s="58">
        <v>4.3800000000000002E-4</v>
      </c>
    </row>
    <row r="1247" spans="39:41">
      <c r="AM1247" s="56">
        <v>1247</v>
      </c>
      <c r="AN1247" s="57" t="s">
        <v>1752</v>
      </c>
      <c r="AO1247" s="58">
        <v>4.3800000000000002E-4</v>
      </c>
    </row>
    <row r="1248" spans="39:41">
      <c r="AM1248" s="56">
        <v>1248</v>
      </c>
      <c r="AN1248" s="57" t="s">
        <v>1753</v>
      </c>
      <c r="AO1248" s="58">
        <v>4.3800000000000002E-4</v>
      </c>
    </row>
    <row r="1249" spans="39:41">
      <c r="AM1249" s="56">
        <v>1249</v>
      </c>
      <c r="AN1249" s="57" t="s">
        <v>1754</v>
      </c>
      <c r="AO1249" s="58">
        <v>4.3800000000000002E-4</v>
      </c>
    </row>
    <row r="1250" spans="39:41">
      <c r="AM1250" s="56">
        <v>1250</v>
      </c>
      <c r="AN1250" s="57" t="s">
        <v>1755</v>
      </c>
      <c r="AO1250" s="58">
        <v>6.7199999999999996E-4</v>
      </c>
    </row>
    <row r="1251" spans="39:41">
      <c r="AM1251" s="56">
        <v>9999</v>
      </c>
      <c r="AN1251" s="78" t="s">
        <v>1778</v>
      </c>
      <c r="AO1251" s="58">
        <v>4.2900000000000002E-4</v>
      </c>
    </row>
  </sheetData>
  <sheetProtection algorithmName="SHA-512" hashValue="yWmxreCwyGDigax9pztffv6QYY+ouEbyc5NWMkH1twazAS0oH83oIwB+ZAPkHQc3zF4GkoybkOEbZ11J/X+OAA==" saltValue="3eRD9PSLH+oJiErQ7N0WhA==" spinCount="100000" sheet="1" formatCells="0" formatColumns="0" formatRows="0" insertHyperlinks="0"/>
  <mergeCells count="183">
    <mergeCell ref="R64:S64"/>
    <mergeCell ref="W64:X64"/>
    <mergeCell ref="AB64:AC64"/>
    <mergeCell ref="AG64:AH64"/>
    <mergeCell ref="B65:AJ67"/>
    <mergeCell ref="AO3:AO4"/>
    <mergeCell ref="AN3:AN4"/>
    <mergeCell ref="AM3:AM4"/>
    <mergeCell ref="AM1:AO2"/>
    <mergeCell ref="H28:R28"/>
    <mergeCell ref="S28:V28"/>
    <mergeCell ref="B63:E64"/>
    <mergeCell ref="F63:H64"/>
    <mergeCell ref="D50:AJ50"/>
    <mergeCell ref="B12:G14"/>
    <mergeCell ref="H12:O13"/>
    <mergeCell ref="P12:V13"/>
    <mergeCell ref="AD12:AJ13"/>
    <mergeCell ref="H14:O14"/>
    <mergeCell ref="P14:V14"/>
    <mergeCell ref="AD14:AJ14"/>
    <mergeCell ref="W12:AC13"/>
    <mergeCell ref="W14:AC14"/>
    <mergeCell ref="Q55:AD55"/>
    <mergeCell ref="Q54:AD54"/>
    <mergeCell ref="D51:AJ53"/>
    <mergeCell ref="I63:J64"/>
    <mergeCell ref="T63:V63"/>
    <mergeCell ref="K63:S63"/>
    <mergeCell ref="Q56:AD56"/>
    <mergeCell ref="H30:R30"/>
    <mergeCell ref="S30:V30"/>
    <mergeCell ref="H32:R32"/>
    <mergeCell ref="S32:V32"/>
    <mergeCell ref="D35:G35"/>
    <mergeCell ref="K62:AJ62"/>
    <mergeCell ref="D59:AJ60"/>
    <mergeCell ref="H57:P57"/>
    <mergeCell ref="H56:P56"/>
    <mergeCell ref="H55:P55"/>
    <mergeCell ref="D58:AJ58"/>
    <mergeCell ref="H54:P54"/>
    <mergeCell ref="Q57:AD57"/>
    <mergeCell ref="S42:V43"/>
    <mergeCell ref="AD42:AH43"/>
    <mergeCell ref="AI31:AJ32"/>
    <mergeCell ref="AD31:AH32"/>
    <mergeCell ref="D33:G34"/>
    <mergeCell ref="B8:F8"/>
    <mergeCell ref="N11:O11"/>
    <mergeCell ref="B11:C11"/>
    <mergeCell ref="D11:E11"/>
    <mergeCell ref="G11:H11"/>
    <mergeCell ref="B10:F10"/>
    <mergeCell ref="J9:K9"/>
    <mergeCell ref="P11:Q11"/>
    <mergeCell ref="P21:R22"/>
    <mergeCell ref="M21:O22"/>
    <mergeCell ref="P15:R16"/>
    <mergeCell ref="D49:AJ49"/>
    <mergeCell ref="AD15:AH16"/>
    <mergeCell ref="AI15:AJ16"/>
    <mergeCell ref="D17:G18"/>
    <mergeCell ref="H17:L18"/>
    <mergeCell ref="M17:O18"/>
    <mergeCell ref="D36:G36"/>
    <mergeCell ref="D19:G20"/>
    <mergeCell ref="H19:L20"/>
    <mergeCell ref="S21:V22"/>
    <mergeCell ref="AD21:AH22"/>
    <mergeCell ref="AI21:AJ22"/>
    <mergeCell ref="AI19:AJ20"/>
    <mergeCell ref="AD29:AH30"/>
    <mergeCell ref="AI29:AJ30"/>
    <mergeCell ref="AI23:AJ24"/>
    <mergeCell ref="P25:R26"/>
    <mergeCell ref="D21:G22"/>
    <mergeCell ref="H21:L22"/>
    <mergeCell ref="H23:L24"/>
    <mergeCell ref="M19:O20"/>
    <mergeCell ref="M27:O27"/>
    <mergeCell ref="M29:O29"/>
    <mergeCell ref="M31:O31"/>
    <mergeCell ref="S11:T11"/>
    <mergeCell ref="V11:W11"/>
    <mergeCell ref="P9:Q9"/>
    <mergeCell ref="V9:W9"/>
    <mergeCell ref="B9:C9"/>
    <mergeCell ref="D9:E9"/>
    <mergeCell ref="G9:H9"/>
    <mergeCell ref="S9:T9"/>
    <mergeCell ref="N9:O9"/>
    <mergeCell ref="J11:K11"/>
    <mergeCell ref="S15:V16"/>
    <mergeCell ref="D15:G16"/>
    <mergeCell ref="H15:L16"/>
    <mergeCell ref="M15:O16"/>
    <mergeCell ref="D25:G26"/>
    <mergeCell ref="H25:L26"/>
    <mergeCell ref="M25:O26"/>
    <mergeCell ref="AD27:AH28"/>
    <mergeCell ref="M23:O24"/>
    <mergeCell ref="S25:V26"/>
    <mergeCell ref="AD25:AH26"/>
    <mergeCell ref="D23:G24"/>
    <mergeCell ref="P23:R24"/>
    <mergeCell ref="S23:V24"/>
    <mergeCell ref="AD23:AH24"/>
    <mergeCell ref="S19:V20"/>
    <mergeCell ref="AD19:AH20"/>
    <mergeCell ref="P19:R20"/>
    <mergeCell ref="D42:G43"/>
    <mergeCell ref="H42:L43"/>
    <mergeCell ref="M42:O43"/>
    <mergeCell ref="P42:R43"/>
    <mergeCell ref="P29:R29"/>
    <mergeCell ref="P17:R18"/>
    <mergeCell ref="S17:V18"/>
    <mergeCell ref="AD17:AH18"/>
    <mergeCell ref="AI17:AJ18"/>
    <mergeCell ref="AI27:AJ28"/>
    <mergeCell ref="AI25:AJ26"/>
    <mergeCell ref="D37:G39"/>
    <mergeCell ref="H37:L39"/>
    <mergeCell ref="M37:O39"/>
    <mergeCell ref="P37:R39"/>
    <mergeCell ref="S37:V39"/>
    <mergeCell ref="AD37:AH39"/>
    <mergeCell ref="AI37:AJ39"/>
    <mergeCell ref="M40:O41"/>
    <mergeCell ref="P40:R41"/>
    <mergeCell ref="S40:V41"/>
    <mergeCell ref="D40:G41"/>
    <mergeCell ref="M33:O34"/>
    <mergeCell ref="P33:R34"/>
    <mergeCell ref="AD35:AH36"/>
    <mergeCell ref="AI35:AJ36"/>
    <mergeCell ref="F32:G32"/>
    <mergeCell ref="AD33:AH34"/>
    <mergeCell ref="AI33:AJ34"/>
    <mergeCell ref="AI46:AJ47"/>
    <mergeCell ref="AI42:AJ43"/>
    <mergeCell ref="D44:G45"/>
    <mergeCell ref="H44:L45"/>
    <mergeCell ref="M44:O45"/>
    <mergeCell ref="P44:R45"/>
    <mergeCell ref="W37:Z45"/>
    <mergeCell ref="AA37:AC45"/>
    <mergeCell ref="H40:L41"/>
    <mergeCell ref="AI44:AJ45"/>
    <mergeCell ref="AI40:AJ41"/>
    <mergeCell ref="AD46:AH47"/>
    <mergeCell ref="B46:AC47"/>
    <mergeCell ref="AD40:AH41"/>
    <mergeCell ref="S44:V45"/>
    <mergeCell ref="AD44:AH45"/>
    <mergeCell ref="B37:C45"/>
    <mergeCell ref="H35:L35"/>
    <mergeCell ref="M35:O35"/>
    <mergeCell ref="P35:R35"/>
    <mergeCell ref="S35:V35"/>
    <mergeCell ref="S36:V36"/>
    <mergeCell ref="H36:R36"/>
    <mergeCell ref="K64:O64"/>
    <mergeCell ref="S33:V34"/>
    <mergeCell ref="B15:C36"/>
    <mergeCell ref="W15:Z36"/>
    <mergeCell ref="AA15:AC36"/>
    <mergeCell ref="D27:E32"/>
    <mergeCell ref="F27:G27"/>
    <mergeCell ref="H27:L27"/>
    <mergeCell ref="P27:R27"/>
    <mergeCell ref="S27:V27"/>
    <mergeCell ref="F28:G28"/>
    <mergeCell ref="F29:G29"/>
    <mergeCell ref="H29:L29"/>
    <mergeCell ref="S29:V29"/>
    <mergeCell ref="F30:G30"/>
    <mergeCell ref="F31:G31"/>
    <mergeCell ref="H31:L31"/>
    <mergeCell ref="P31:R31"/>
    <mergeCell ref="S31:V31"/>
    <mergeCell ref="H33:L34"/>
  </mergeCells>
  <phoneticPr fontId="34"/>
  <dataValidations count="1">
    <dataValidation type="list" allowBlank="1" showInputMessage="1" showErrorMessage="1" sqref="D36:G36" xr:uid="{A3BF0DFA-FFB8-4D67-ABFC-2EC1286FAE82}">
      <formula1>$AQ$2:$AQ$6</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4"/>
  </sheetPr>
  <dimension ref="A1:CD135"/>
  <sheetViews>
    <sheetView showGridLines="0" view="pageBreakPreview" zoomScale="130" zoomScaleNormal="115" zoomScaleSheetLayoutView="130" workbookViewId="0">
      <pane xSplit="1" ySplit="4" topLeftCell="B5" activePane="bottomRight" state="frozen"/>
      <selection activeCell="N12" sqref="N12:P14"/>
      <selection pane="topRight" activeCell="N12" sqref="N12:P14"/>
      <selection pane="bottomLeft" activeCell="N12" sqref="N12:P14"/>
      <selection pane="bottomRight" activeCell="U38" sqref="U38:X39"/>
    </sheetView>
  </sheetViews>
  <sheetFormatPr defaultColWidth="2.5" defaultRowHeight="13.5"/>
  <cols>
    <col min="1" max="38" width="2.5" style="1" customWidth="1"/>
    <col min="39" max="39" width="12.375" style="1" customWidth="1"/>
    <col min="40" max="40" width="8.625" style="1" customWidth="1"/>
    <col min="41" max="41" width="10.875" style="1" customWidth="1"/>
    <col min="42" max="92" width="2.5" style="1" customWidth="1"/>
    <col min="93" max="16384" width="2.5" style="1"/>
  </cols>
  <sheetData>
    <row r="1" spans="2:41">
      <c r="AM1" s="71"/>
      <c r="AN1" s="71"/>
      <c r="AO1" s="71"/>
    </row>
    <row r="2" spans="2:41">
      <c r="AM2" s="71"/>
      <c r="AN2" s="71"/>
      <c r="AO2" s="71"/>
    </row>
    <row r="3" spans="2:41">
      <c r="AM3" s="71"/>
      <c r="AN3" s="71"/>
      <c r="AO3" s="71"/>
    </row>
    <row r="4" spans="2:41">
      <c r="AM4" s="71"/>
      <c r="AN4" s="71"/>
      <c r="AO4" s="71"/>
    </row>
    <row r="5" spans="2:41" ht="13.5" customHeight="1">
      <c r="B5" s="1" t="s">
        <v>219</v>
      </c>
      <c r="AM5" s="71"/>
      <c r="AN5" s="71"/>
      <c r="AO5" s="71"/>
    </row>
    <row r="6" spans="2:41" ht="13.5" customHeight="1">
      <c r="N6" s="435" t="s">
        <v>214</v>
      </c>
      <c r="O6" s="435"/>
      <c r="P6" s="435"/>
      <c r="Q6" s="435"/>
      <c r="R6" s="435"/>
      <c r="S6" s="435"/>
      <c r="T6" s="435"/>
      <c r="U6" s="435"/>
      <c r="V6" s="435"/>
      <c r="W6" s="435"/>
      <c r="X6" s="435"/>
    </row>
    <row r="7" spans="2:41" ht="13.5" customHeight="1"/>
    <row r="8" spans="2:41" ht="13.5" customHeight="1">
      <c r="B8" s="313" t="s">
        <v>223</v>
      </c>
      <c r="C8" s="313"/>
      <c r="D8" s="313"/>
      <c r="E8" s="313"/>
      <c r="F8" s="313"/>
      <c r="G8" s="11"/>
      <c r="H8" s="11"/>
      <c r="I8" s="11"/>
      <c r="J8" s="11"/>
      <c r="K8" s="11"/>
      <c r="L8" s="11"/>
      <c r="M8" s="11"/>
      <c r="N8" s="11"/>
      <c r="O8" s="12"/>
      <c r="P8" s="11"/>
      <c r="Q8" s="11"/>
      <c r="R8" s="11"/>
      <c r="S8" s="11"/>
      <c r="T8" s="11"/>
      <c r="U8" s="11"/>
      <c r="V8" s="11"/>
      <c r="W8" s="11"/>
      <c r="X8" s="11"/>
      <c r="Z8" s="11"/>
      <c r="AA8" s="11"/>
      <c r="AB8" s="11"/>
    </row>
    <row r="9" spans="2:41" s="11" customFormat="1" ht="13.5" customHeight="1">
      <c r="B9" s="306"/>
      <c r="C9" s="306"/>
      <c r="D9" s="572">
        <f>IF(計画提出書!N47="","",計画提出書!N47)</f>
        <v>2024</v>
      </c>
      <c r="E9" s="572"/>
      <c r="F9" s="12" t="s">
        <v>4</v>
      </c>
      <c r="G9" s="572">
        <f>IF(計画提出書!S47="","",計画提出書!S47)</f>
        <v>4</v>
      </c>
      <c r="H9" s="572"/>
      <c r="I9" s="12" t="s">
        <v>5</v>
      </c>
      <c r="J9" s="572">
        <f>IF(計画提出書!V47="","",計画提出書!V47)</f>
        <v>1</v>
      </c>
      <c r="K9" s="572"/>
      <c r="L9" s="12" t="s">
        <v>6</v>
      </c>
      <c r="M9" s="12" t="s">
        <v>39</v>
      </c>
      <c r="N9" s="306"/>
      <c r="O9" s="306"/>
      <c r="P9" s="572">
        <f>IF(計画提出書!AA47="","",計画提出書!AA47)</f>
        <v>2027</v>
      </c>
      <c r="Q9" s="572"/>
      <c r="R9" s="12" t="s">
        <v>4</v>
      </c>
      <c r="S9" s="572">
        <f>IF(計画提出書!AD47="","",計画提出書!AD47)</f>
        <v>3</v>
      </c>
      <c r="T9" s="572"/>
      <c r="U9" s="12" t="s">
        <v>5</v>
      </c>
      <c r="V9" s="572">
        <f>IF(計画提出書!AG47="","",計画提出書!AG47)</f>
        <v>31</v>
      </c>
      <c r="W9" s="572"/>
      <c r="X9" s="12" t="s">
        <v>6</v>
      </c>
    </row>
    <row r="10" spans="2:41" s="11" customFormat="1" ht="13.5" customHeight="1"/>
    <row r="11" spans="2:41" s="11" customFormat="1" ht="13.5" customHeight="1">
      <c r="B11" s="313" t="s">
        <v>467</v>
      </c>
      <c r="C11" s="313"/>
      <c r="D11" s="313"/>
      <c r="E11" s="313"/>
      <c r="F11" s="313"/>
      <c r="G11" s="313"/>
      <c r="H11" s="313"/>
      <c r="I11" s="313"/>
      <c r="J11" s="313"/>
      <c r="K11" s="313"/>
      <c r="L11" s="313"/>
      <c r="M11" s="313"/>
      <c r="N11" s="313"/>
      <c r="O11" s="313"/>
      <c r="P11" s="313"/>
      <c r="Q11" s="313"/>
      <c r="R11" s="313"/>
    </row>
    <row r="12" spans="2:41" ht="13.5" customHeight="1">
      <c r="B12" s="313"/>
      <c r="C12" s="313"/>
      <c r="D12" s="313"/>
      <c r="E12" s="313"/>
      <c r="F12" s="313"/>
      <c r="G12" s="313"/>
      <c r="H12" s="313"/>
      <c r="I12" s="313"/>
      <c r="J12" s="313"/>
      <c r="K12" s="313"/>
      <c r="L12" s="313"/>
      <c r="M12" s="313"/>
      <c r="N12" s="313"/>
      <c r="O12" s="313"/>
      <c r="P12" s="313"/>
      <c r="Q12" s="313"/>
      <c r="R12" s="313"/>
      <c r="S12" s="12"/>
      <c r="T12" s="12"/>
      <c r="U12" s="12"/>
      <c r="V12" s="11"/>
      <c r="W12" s="11"/>
      <c r="X12" s="11"/>
      <c r="Y12" s="11"/>
      <c r="Z12" s="11"/>
      <c r="AA12" s="11"/>
      <c r="AB12" s="11"/>
    </row>
    <row r="13" spans="2:41" ht="13.5" customHeight="1">
      <c r="B13" s="313" t="s">
        <v>224</v>
      </c>
      <c r="C13" s="313"/>
      <c r="D13" s="313"/>
      <c r="E13" s="313"/>
      <c r="F13" s="313"/>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41" ht="13.5" customHeight="1" thickBot="1">
      <c r="B14" s="462"/>
      <c r="C14" s="462"/>
      <c r="D14" s="627">
        <f>IF(計画提出書!N47="","",計画提出書!N47-1)</f>
        <v>2023</v>
      </c>
      <c r="E14" s="627"/>
      <c r="F14" s="22" t="s">
        <v>4</v>
      </c>
      <c r="G14" s="627">
        <f>IF(計画提出書!N47="","",4)</f>
        <v>4</v>
      </c>
      <c r="H14" s="627"/>
      <c r="I14" s="22" t="s">
        <v>5</v>
      </c>
      <c r="J14" s="627">
        <f>IF(計画提出書!N47="","",1)</f>
        <v>1</v>
      </c>
      <c r="K14" s="627"/>
      <c r="L14" s="22" t="s">
        <v>6</v>
      </c>
      <c r="M14" s="22" t="s">
        <v>39</v>
      </c>
      <c r="N14" s="462"/>
      <c r="O14" s="462"/>
      <c r="P14" s="627">
        <f>IF(計画提出書!N47="","",計画提出書!N47)</f>
        <v>2024</v>
      </c>
      <c r="Q14" s="627"/>
      <c r="R14" s="22" t="s">
        <v>4</v>
      </c>
      <c r="S14" s="627">
        <f>IF(計画提出書!N47="","",3)</f>
        <v>3</v>
      </c>
      <c r="T14" s="627"/>
      <c r="U14" s="22" t="s">
        <v>5</v>
      </c>
      <c r="V14" s="627">
        <f>IF(計画提出書!N47="","",31)</f>
        <v>31</v>
      </c>
      <c r="W14" s="627"/>
      <c r="X14" s="22" t="s">
        <v>6</v>
      </c>
      <c r="Y14" s="13"/>
      <c r="Z14" s="13"/>
      <c r="AA14" s="13"/>
      <c r="AB14" s="13"/>
      <c r="AC14" s="11"/>
      <c r="AD14" s="11"/>
      <c r="AE14" s="11"/>
      <c r="AF14" s="11"/>
      <c r="AG14" s="11"/>
      <c r="AH14" s="11"/>
      <c r="AI14" s="11"/>
    </row>
    <row r="15" spans="2:41" ht="13.5" customHeight="1">
      <c r="B15" s="722" t="s">
        <v>236</v>
      </c>
      <c r="C15" s="723"/>
      <c r="D15" s="723"/>
      <c r="E15" s="723"/>
      <c r="F15" s="723"/>
      <c r="G15" s="724"/>
      <c r="H15" s="775" t="str">
        <f>IF(D14="","",D14&amp;"年度の使用量")</f>
        <v>2023年度の使用量</v>
      </c>
      <c r="I15" s="776"/>
      <c r="J15" s="932"/>
      <c r="K15" s="932"/>
      <c r="L15" s="932"/>
      <c r="M15" s="932"/>
      <c r="N15" s="933"/>
      <c r="O15" s="954" t="s">
        <v>67</v>
      </c>
      <c r="P15" s="954"/>
      <c r="Q15" s="954"/>
      <c r="R15" s="954"/>
      <c r="S15" s="954"/>
      <c r="T15" s="954"/>
      <c r="U15" s="954"/>
      <c r="V15" s="954"/>
      <c r="W15" s="954"/>
      <c r="X15" s="954"/>
      <c r="Y15" s="954"/>
      <c r="Z15" s="955"/>
      <c r="AA15" s="955"/>
      <c r="AB15" s="955"/>
      <c r="AC15" s="716" t="s">
        <v>234</v>
      </c>
      <c r="AD15" s="717"/>
      <c r="AE15" s="940"/>
      <c r="AF15" s="940"/>
      <c r="AG15" s="940"/>
      <c r="AH15" s="940"/>
      <c r="AI15" s="940"/>
      <c r="AJ15" s="941"/>
    </row>
    <row r="16" spans="2:41" ht="13.5" customHeight="1">
      <c r="B16" s="725"/>
      <c r="C16" s="726"/>
      <c r="D16" s="726"/>
      <c r="E16" s="726"/>
      <c r="F16" s="726"/>
      <c r="G16" s="727"/>
      <c r="H16" s="934"/>
      <c r="I16" s="935"/>
      <c r="J16" s="935"/>
      <c r="K16" s="935"/>
      <c r="L16" s="935"/>
      <c r="M16" s="935"/>
      <c r="N16" s="936"/>
      <c r="O16" s="917" t="s">
        <v>69</v>
      </c>
      <c r="P16" s="917"/>
      <c r="Q16" s="917"/>
      <c r="R16" s="917"/>
      <c r="S16" s="918"/>
      <c r="T16" s="918"/>
      <c r="U16" s="917" t="s">
        <v>68</v>
      </c>
      <c r="V16" s="917"/>
      <c r="W16" s="917"/>
      <c r="X16" s="917"/>
      <c r="Y16" s="917"/>
      <c r="Z16" s="917"/>
      <c r="AA16" s="917"/>
      <c r="AB16" s="917"/>
      <c r="AC16" s="942"/>
      <c r="AD16" s="943"/>
      <c r="AE16" s="943"/>
      <c r="AF16" s="943"/>
      <c r="AG16" s="943"/>
      <c r="AH16" s="943"/>
      <c r="AI16" s="943"/>
      <c r="AJ16" s="944"/>
    </row>
    <row r="17" spans="2:36" ht="13.5" customHeight="1" thickBot="1">
      <c r="B17" s="728"/>
      <c r="C17" s="729"/>
      <c r="D17" s="729"/>
      <c r="E17" s="729"/>
      <c r="F17" s="729"/>
      <c r="G17" s="730"/>
      <c r="H17" s="937" t="s">
        <v>243</v>
      </c>
      <c r="I17" s="938"/>
      <c r="J17" s="938"/>
      <c r="K17" s="938"/>
      <c r="L17" s="938"/>
      <c r="M17" s="938"/>
      <c r="N17" s="939"/>
      <c r="O17" s="770" t="s">
        <v>382</v>
      </c>
      <c r="P17" s="771"/>
      <c r="Q17" s="771"/>
      <c r="R17" s="771"/>
      <c r="S17" s="771"/>
      <c r="T17" s="771"/>
      <c r="U17" s="770" t="s">
        <v>370</v>
      </c>
      <c r="V17" s="771"/>
      <c r="W17" s="771"/>
      <c r="X17" s="771"/>
      <c r="Y17" s="771"/>
      <c r="Z17" s="771"/>
      <c r="AA17" s="771"/>
      <c r="AB17" s="958"/>
      <c r="AC17" s="858" t="s">
        <v>371</v>
      </c>
      <c r="AD17" s="767"/>
      <c r="AE17" s="945"/>
      <c r="AF17" s="945"/>
      <c r="AG17" s="945"/>
      <c r="AH17" s="945"/>
      <c r="AI17" s="945"/>
      <c r="AJ17" s="946"/>
    </row>
    <row r="18" spans="2:36" ht="13.5" customHeight="1">
      <c r="B18" s="451" t="s">
        <v>1767</v>
      </c>
      <c r="C18" s="452"/>
      <c r="D18" s="563" t="s">
        <v>57</v>
      </c>
      <c r="E18" s="564"/>
      <c r="F18" s="564"/>
      <c r="G18" s="927"/>
      <c r="H18" s="704" t="str">
        <f>IF('（別紙１）原油換算シート【計画用】'!H15="","",'（別紙１）原油換算シート【計画用】'!H15)</f>
        <v/>
      </c>
      <c r="I18" s="705"/>
      <c r="J18" s="705"/>
      <c r="K18" s="973"/>
      <c r="L18" s="894" t="s">
        <v>228</v>
      </c>
      <c r="M18" s="895"/>
      <c r="N18" s="895"/>
      <c r="O18" s="956">
        <v>36.5</v>
      </c>
      <c r="P18" s="957"/>
      <c r="Q18" s="957"/>
      <c r="R18" s="922" t="s">
        <v>374</v>
      </c>
      <c r="S18" s="881"/>
      <c r="T18" s="923"/>
      <c r="U18" s="951">
        <v>1.8700000000000001E-2</v>
      </c>
      <c r="V18" s="952"/>
      <c r="W18" s="952"/>
      <c r="X18" s="953"/>
      <c r="Y18" s="974" t="s">
        <v>468</v>
      </c>
      <c r="Z18" s="975"/>
      <c r="AA18" s="975"/>
      <c r="AB18" s="976"/>
      <c r="AC18" s="875" t="str">
        <f>IF(H18="","",H18*O18*U18*44/12)</f>
        <v/>
      </c>
      <c r="AD18" s="876"/>
      <c r="AE18" s="876"/>
      <c r="AF18" s="876"/>
      <c r="AG18" s="947"/>
      <c r="AH18" s="889" t="s">
        <v>463</v>
      </c>
      <c r="AI18" s="890"/>
      <c r="AJ18" s="903"/>
    </row>
    <row r="19" spans="2:36" ht="13.5" customHeight="1">
      <c r="B19" s="453"/>
      <c r="C19" s="454"/>
      <c r="D19" s="565"/>
      <c r="E19" s="566"/>
      <c r="F19" s="566"/>
      <c r="G19" s="928"/>
      <c r="H19" s="654"/>
      <c r="I19" s="655"/>
      <c r="J19" s="655"/>
      <c r="K19" s="656"/>
      <c r="L19" s="897"/>
      <c r="M19" s="898"/>
      <c r="N19" s="898"/>
      <c r="O19" s="909"/>
      <c r="P19" s="910"/>
      <c r="Q19" s="910"/>
      <c r="R19" s="861"/>
      <c r="S19" s="673"/>
      <c r="T19" s="862"/>
      <c r="U19" s="863" t="s">
        <v>404</v>
      </c>
      <c r="V19" s="864"/>
      <c r="W19" s="864"/>
      <c r="X19" s="865"/>
      <c r="Y19" s="672"/>
      <c r="Z19" s="673"/>
      <c r="AA19" s="673"/>
      <c r="AB19" s="674"/>
      <c r="AC19" s="948"/>
      <c r="AD19" s="949"/>
      <c r="AE19" s="949"/>
      <c r="AF19" s="949"/>
      <c r="AG19" s="950"/>
      <c r="AH19" s="872"/>
      <c r="AI19" s="873"/>
      <c r="AJ19" s="874"/>
    </row>
    <row r="20" spans="2:36" ht="13.5" customHeight="1">
      <c r="B20" s="453"/>
      <c r="C20" s="454"/>
      <c r="D20" s="576" t="s">
        <v>58</v>
      </c>
      <c r="E20" s="577"/>
      <c r="F20" s="577"/>
      <c r="G20" s="970"/>
      <c r="H20" s="654" t="str">
        <f>IF('（別紙１）原油換算シート【計画用】'!H17="","",'（別紙１）原油換算シート【計画用】'!H17)</f>
        <v/>
      </c>
      <c r="I20" s="655"/>
      <c r="J20" s="655"/>
      <c r="K20" s="656"/>
      <c r="L20" s="657" t="s">
        <v>228</v>
      </c>
      <c r="M20" s="658"/>
      <c r="N20" s="658"/>
      <c r="O20" s="909">
        <v>38.9</v>
      </c>
      <c r="P20" s="910"/>
      <c r="Q20" s="910"/>
      <c r="R20" s="861" t="s">
        <v>230</v>
      </c>
      <c r="S20" s="673"/>
      <c r="T20" s="862"/>
      <c r="U20" s="924">
        <v>1.9300000000000001E-2</v>
      </c>
      <c r="V20" s="925"/>
      <c r="W20" s="925"/>
      <c r="X20" s="926"/>
      <c r="Y20" s="672" t="s">
        <v>468</v>
      </c>
      <c r="Z20" s="673"/>
      <c r="AA20" s="673"/>
      <c r="AB20" s="674"/>
      <c r="AC20" s="687" t="str">
        <f>IF(H20="","",H20*O20*U20*44/12)</f>
        <v/>
      </c>
      <c r="AD20" s="688"/>
      <c r="AE20" s="688"/>
      <c r="AF20" s="688"/>
      <c r="AG20" s="860"/>
      <c r="AH20" s="782" t="s">
        <v>463</v>
      </c>
      <c r="AI20" s="783"/>
      <c r="AJ20" s="784"/>
    </row>
    <row r="21" spans="2:36" ht="13.5" customHeight="1">
      <c r="B21" s="453"/>
      <c r="C21" s="454"/>
      <c r="D21" s="576"/>
      <c r="E21" s="577"/>
      <c r="F21" s="577"/>
      <c r="G21" s="970"/>
      <c r="H21" s="654"/>
      <c r="I21" s="655"/>
      <c r="J21" s="655"/>
      <c r="K21" s="656"/>
      <c r="L21" s="657"/>
      <c r="M21" s="658"/>
      <c r="N21" s="658"/>
      <c r="O21" s="909"/>
      <c r="P21" s="910"/>
      <c r="Q21" s="910"/>
      <c r="R21" s="861"/>
      <c r="S21" s="673"/>
      <c r="T21" s="862"/>
      <c r="U21" s="863" t="s">
        <v>404</v>
      </c>
      <c r="V21" s="864"/>
      <c r="W21" s="864"/>
      <c r="X21" s="865"/>
      <c r="Y21" s="672"/>
      <c r="Z21" s="673"/>
      <c r="AA21" s="673"/>
      <c r="AB21" s="674"/>
      <c r="AC21" s="687"/>
      <c r="AD21" s="688"/>
      <c r="AE21" s="688"/>
      <c r="AF21" s="688"/>
      <c r="AG21" s="860"/>
      <c r="AH21" s="872"/>
      <c r="AI21" s="873"/>
      <c r="AJ21" s="874"/>
    </row>
    <row r="22" spans="2:36" ht="13.5" customHeight="1">
      <c r="B22" s="453"/>
      <c r="C22" s="454"/>
      <c r="D22" s="576" t="s">
        <v>59</v>
      </c>
      <c r="E22" s="577"/>
      <c r="F22" s="577"/>
      <c r="G22" s="970"/>
      <c r="H22" s="654" t="str">
        <f>IF('（別紙１）原油換算シート【計画用】'!H19="","",'（別紙１）原油換算シート【計画用】'!H19)</f>
        <v/>
      </c>
      <c r="I22" s="655"/>
      <c r="J22" s="655"/>
      <c r="K22" s="656"/>
      <c r="L22" s="657" t="s">
        <v>228</v>
      </c>
      <c r="M22" s="658"/>
      <c r="N22" s="658"/>
      <c r="O22" s="909">
        <v>41.8</v>
      </c>
      <c r="P22" s="910"/>
      <c r="Q22" s="910"/>
      <c r="R22" s="861" t="s">
        <v>230</v>
      </c>
      <c r="S22" s="673"/>
      <c r="T22" s="862"/>
      <c r="U22" s="924">
        <v>2.0199999999999999E-2</v>
      </c>
      <c r="V22" s="925"/>
      <c r="W22" s="925"/>
      <c r="X22" s="926"/>
      <c r="Y22" s="672" t="s">
        <v>468</v>
      </c>
      <c r="Z22" s="673"/>
      <c r="AA22" s="673"/>
      <c r="AB22" s="674"/>
      <c r="AC22" s="687" t="str">
        <f>IF(H22="","",H22*O22*U22*44/12)</f>
        <v/>
      </c>
      <c r="AD22" s="688"/>
      <c r="AE22" s="688"/>
      <c r="AF22" s="688"/>
      <c r="AG22" s="860"/>
      <c r="AH22" s="782" t="s">
        <v>463</v>
      </c>
      <c r="AI22" s="783"/>
      <c r="AJ22" s="784"/>
    </row>
    <row r="23" spans="2:36" ht="13.5" customHeight="1">
      <c r="B23" s="453"/>
      <c r="C23" s="454"/>
      <c r="D23" s="576"/>
      <c r="E23" s="577"/>
      <c r="F23" s="577"/>
      <c r="G23" s="970"/>
      <c r="H23" s="654"/>
      <c r="I23" s="655"/>
      <c r="J23" s="655"/>
      <c r="K23" s="656"/>
      <c r="L23" s="657"/>
      <c r="M23" s="658"/>
      <c r="N23" s="658"/>
      <c r="O23" s="909"/>
      <c r="P23" s="910"/>
      <c r="Q23" s="910"/>
      <c r="R23" s="861"/>
      <c r="S23" s="673"/>
      <c r="T23" s="862"/>
      <c r="U23" s="863" t="s">
        <v>404</v>
      </c>
      <c r="V23" s="864"/>
      <c r="W23" s="864"/>
      <c r="X23" s="865"/>
      <c r="Y23" s="672"/>
      <c r="Z23" s="673"/>
      <c r="AA23" s="673"/>
      <c r="AB23" s="674"/>
      <c r="AC23" s="687"/>
      <c r="AD23" s="688"/>
      <c r="AE23" s="688"/>
      <c r="AF23" s="688"/>
      <c r="AG23" s="860"/>
      <c r="AH23" s="872"/>
      <c r="AI23" s="873"/>
      <c r="AJ23" s="874"/>
    </row>
    <row r="24" spans="2:36" ht="13.5" customHeight="1">
      <c r="B24" s="453"/>
      <c r="C24" s="454"/>
      <c r="D24" s="576" t="s">
        <v>60</v>
      </c>
      <c r="E24" s="577"/>
      <c r="F24" s="577"/>
      <c r="G24" s="970"/>
      <c r="H24" s="654" t="str">
        <f>IF('（別紙１）原油換算シート【計画用】'!H21="","",'（別紙１）原油換算シート【計画用】'!H21)</f>
        <v/>
      </c>
      <c r="I24" s="655"/>
      <c r="J24" s="655"/>
      <c r="K24" s="656"/>
      <c r="L24" s="657" t="s">
        <v>228</v>
      </c>
      <c r="M24" s="658"/>
      <c r="N24" s="658"/>
      <c r="O24" s="909">
        <v>41.8</v>
      </c>
      <c r="P24" s="910"/>
      <c r="Q24" s="910"/>
      <c r="R24" s="861" t="s">
        <v>230</v>
      </c>
      <c r="S24" s="673"/>
      <c r="T24" s="862"/>
      <c r="U24" s="924">
        <v>2.0199999999999999E-2</v>
      </c>
      <c r="V24" s="925"/>
      <c r="W24" s="925"/>
      <c r="X24" s="926"/>
      <c r="Y24" s="672" t="s">
        <v>468</v>
      </c>
      <c r="Z24" s="673"/>
      <c r="AA24" s="673"/>
      <c r="AB24" s="674"/>
      <c r="AC24" s="687" t="str">
        <f>IF(H24="","",H24*O24*U24*44/12)</f>
        <v/>
      </c>
      <c r="AD24" s="688"/>
      <c r="AE24" s="688"/>
      <c r="AF24" s="688"/>
      <c r="AG24" s="860"/>
      <c r="AH24" s="782" t="s">
        <v>463</v>
      </c>
      <c r="AI24" s="783"/>
      <c r="AJ24" s="784"/>
    </row>
    <row r="25" spans="2:36" ht="13.5" customHeight="1">
      <c r="B25" s="453"/>
      <c r="C25" s="454"/>
      <c r="D25" s="576"/>
      <c r="E25" s="577"/>
      <c r="F25" s="577"/>
      <c r="G25" s="970"/>
      <c r="H25" s="654"/>
      <c r="I25" s="655"/>
      <c r="J25" s="655"/>
      <c r="K25" s="656"/>
      <c r="L25" s="657"/>
      <c r="M25" s="658"/>
      <c r="N25" s="658"/>
      <c r="O25" s="909"/>
      <c r="P25" s="910"/>
      <c r="Q25" s="910"/>
      <c r="R25" s="861"/>
      <c r="S25" s="673"/>
      <c r="T25" s="862"/>
      <c r="U25" s="863" t="s">
        <v>404</v>
      </c>
      <c r="V25" s="864"/>
      <c r="W25" s="864"/>
      <c r="X25" s="865"/>
      <c r="Y25" s="672"/>
      <c r="Z25" s="673"/>
      <c r="AA25" s="673"/>
      <c r="AB25" s="674"/>
      <c r="AC25" s="687"/>
      <c r="AD25" s="688"/>
      <c r="AE25" s="688"/>
      <c r="AF25" s="688"/>
      <c r="AG25" s="860"/>
      <c r="AH25" s="872"/>
      <c r="AI25" s="873"/>
      <c r="AJ25" s="874"/>
    </row>
    <row r="26" spans="2:36" ht="13.5" customHeight="1">
      <c r="B26" s="453"/>
      <c r="C26" s="454"/>
      <c r="D26" s="570" t="s">
        <v>380</v>
      </c>
      <c r="E26" s="571"/>
      <c r="F26" s="571"/>
      <c r="G26" s="908"/>
      <c r="H26" s="654" t="str">
        <f>IF('（別紙１）原油換算シート【計画用】'!H23="","",'（別紙１）原油換算シート【計画用】'!H23)</f>
        <v/>
      </c>
      <c r="I26" s="655"/>
      <c r="J26" s="655"/>
      <c r="K26" s="656"/>
      <c r="L26" s="657" t="s">
        <v>229</v>
      </c>
      <c r="M26" s="658"/>
      <c r="N26" s="658"/>
      <c r="O26" s="909">
        <v>50.1</v>
      </c>
      <c r="P26" s="910"/>
      <c r="Q26" s="910"/>
      <c r="R26" s="861" t="s">
        <v>231</v>
      </c>
      <c r="S26" s="673"/>
      <c r="T26" s="862"/>
      <c r="U26" s="924">
        <v>1.6299999999999999E-2</v>
      </c>
      <c r="V26" s="925"/>
      <c r="W26" s="925"/>
      <c r="X26" s="926"/>
      <c r="Y26" s="672" t="s">
        <v>468</v>
      </c>
      <c r="Z26" s="673"/>
      <c r="AA26" s="673"/>
      <c r="AB26" s="674"/>
      <c r="AC26" s="687" t="str">
        <f>IF(H26="","",H26*O26*U26*44/12)</f>
        <v/>
      </c>
      <c r="AD26" s="688"/>
      <c r="AE26" s="688"/>
      <c r="AF26" s="688"/>
      <c r="AG26" s="860"/>
      <c r="AH26" s="782" t="s">
        <v>463</v>
      </c>
      <c r="AI26" s="783"/>
      <c r="AJ26" s="784"/>
    </row>
    <row r="27" spans="2:36" ht="13.5" customHeight="1">
      <c r="B27" s="453"/>
      <c r="C27" s="454"/>
      <c r="D27" s="570"/>
      <c r="E27" s="571"/>
      <c r="F27" s="571"/>
      <c r="G27" s="908"/>
      <c r="H27" s="654"/>
      <c r="I27" s="655"/>
      <c r="J27" s="655"/>
      <c r="K27" s="656"/>
      <c r="L27" s="657"/>
      <c r="M27" s="658"/>
      <c r="N27" s="658"/>
      <c r="O27" s="909"/>
      <c r="P27" s="910"/>
      <c r="Q27" s="910"/>
      <c r="R27" s="861"/>
      <c r="S27" s="673"/>
      <c r="T27" s="862"/>
      <c r="U27" s="863" t="s">
        <v>404</v>
      </c>
      <c r="V27" s="864"/>
      <c r="W27" s="864"/>
      <c r="X27" s="865"/>
      <c r="Y27" s="672"/>
      <c r="Z27" s="673"/>
      <c r="AA27" s="673"/>
      <c r="AB27" s="674"/>
      <c r="AC27" s="687"/>
      <c r="AD27" s="688"/>
      <c r="AE27" s="688"/>
      <c r="AF27" s="688"/>
      <c r="AG27" s="860"/>
      <c r="AH27" s="872"/>
      <c r="AI27" s="873"/>
      <c r="AJ27" s="874"/>
    </row>
    <row r="28" spans="2:36" ht="13.5" customHeight="1">
      <c r="B28" s="453"/>
      <c r="C28" s="454"/>
      <c r="D28" s="568" t="s">
        <v>385</v>
      </c>
      <c r="E28" s="569"/>
      <c r="F28" s="569"/>
      <c r="G28" s="929"/>
      <c r="H28" s="654" t="str">
        <f>IF('（別紙１）原油換算シート【計画用】'!H25="","",'（別紙１）原油換算シート【計画用】'!H25)</f>
        <v/>
      </c>
      <c r="I28" s="655"/>
      <c r="J28" s="655"/>
      <c r="K28" s="656"/>
      <c r="L28" s="657" t="s">
        <v>344</v>
      </c>
      <c r="M28" s="658"/>
      <c r="N28" s="658"/>
      <c r="O28" s="866" t="s">
        <v>1780</v>
      </c>
      <c r="P28" s="867"/>
      <c r="Q28" s="867"/>
      <c r="R28" s="867"/>
      <c r="S28" s="867"/>
      <c r="T28" s="868"/>
      <c r="U28" s="971">
        <v>2.29</v>
      </c>
      <c r="V28" s="971"/>
      <c r="W28" s="971"/>
      <c r="X28" s="972"/>
      <c r="Y28" s="672" t="s">
        <v>1781</v>
      </c>
      <c r="Z28" s="673"/>
      <c r="AA28" s="673"/>
      <c r="AB28" s="674"/>
      <c r="AC28" s="687" t="str">
        <f>IF(H28="","",H28*U28)</f>
        <v/>
      </c>
      <c r="AD28" s="688"/>
      <c r="AE28" s="688"/>
      <c r="AF28" s="688"/>
      <c r="AG28" s="860"/>
      <c r="AH28" s="782" t="s">
        <v>463</v>
      </c>
      <c r="AI28" s="783"/>
      <c r="AJ28" s="784"/>
    </row>
    <row r="29" spans="2:36" ht="13.5" customHeight="1">
      <c r="B29" s="453"/>
      <c r="C29" s="454"/>
      <c r="D29" s="568"/>
      <c r="E29" s="569"/>
      <c r="F29" s="569"/>
      <c r="G29" s="929"/>
      <c r="H29" s="654"/>
      <c r="I29" s="655"/>
      <c r="J29" s="655"/>
      <c r="K29" s="656"/>
      <c r="L29" s="657"/>
      <c r="M29" s="658"/>
      <c r="N29" s="658"/>
      <c r="O29" s="869"/>
      <c r="P29" s="870"/>
      <c r="Q29" s="870"/>
      <c r="R29" s="870"/>
      <c r="S29" s="870"/>
      <c r="T29" s="871"/>
      <c r="U29" s="971"/>
      <c r="V29" s="971"/>
      <c r="W29" s="971"/>
      <c r="X29" s="972"/>
      <c r="Y29" s="672"/>
      <c r="Z29" s="673"/>
      <c r="AA29" s="673"/>
      <c r="AB29" s="674"/>
      <c r="AC29" s="687"/>
      <c r="AD29" s="688"/>
      <c r="AE29" s="688"/>
      <c r="AF29" s="688"/>
      <c r="AG29" s="860"/>
      <c r="AH29" s="872"/>
      <c r="AI29" s="873"/>
      <c r="AJ29" s="874"/>
    </row>
    <row r="30" spans="2:36" ht="13.5" customHeight="1">
      <c r="B30" s="453"/>
      <c r="C30" s="454"/>
      <c r="D30" s="962" t="s">
        <v>503</v>
      </c>
      <c r="E30" s="963"/>
      <c r="F30" s="968" t="s">
        <v>504</v>
      </c>
      <c r="G30" s="969"/>
      <c r="H30" s="654" t="str">
        <f>IF('（別紙１）原油換算シート【計画用】'!H27="","",'（別紙１）原油換算シート【計画用】'!H27)</f>
        <v/>
      </c>
      <c r="I30" s="655"/>
      <c r="J30" s="655"/>
      <c r="K30" s="656"/>
      <c r="L30" s="657" t="s">
        <v>363</v>
      </c>
      <c r="M30" s="658"/>
      <c r="N30" s="658"/>
      <c r="O30" s="866" t="s">
        <v>1780</v>
      </c>
      <c r="P30" s="867"/>
      <c r="Q30" s="867"/>
      <c r="R30" s="867"/>
      <c r="S30" s="867"/>
      <c r="T30" s="868"/>
      <c r="U30" s="904">
        <f>IF('（別紙１）原油換算シート【計画用】'!S28="","",'（別紙１）原油換算シート【計画用】'!S28)</f>
        <v>0.54100000000000004</v>
      </c>
      <c r="V30" s="904"/>
      <c r="W30" s="904"/>
      <c r="X30" s="905"/>
      <c r="Y30" s="877" t="s">
        <v>469</v>
      </c>
      <c r="Z30" s="878"/>
      <c r="AA30" s="878"/>
      <c r="AB30" s="879"/>
      <c r="AC30" s="687" t="str">
        <f>IF(H30="","",H30*U30)</f>
        <v/>
      </c>
      <c r="AD30" s="688"/>
      <c r="AE30" s="688"/>
      <c r="AF30" s="688"/>
      <c r="AG30" s="860"/>
      <c r="AH30" s="782" t="s">
        <v>463</v>
      </c>
      <c r="AI30" s="783"/>
      <c r="AJ30" s="784"/>
    </row>
    <row r="31" spans="2:36" ht="13.5" customHeight="1">
      <c r="B31" s="453"/>
      <c r="C31" s="454"/>
      <c r="D31" s="964"/>
      <c r="E31" s="965"/>
      <c r="F31" s="930">
        <f>IF('（別紙１）原油換算シート【計画用】'!F28="","",'（別紙１）原油換算シート【計画用】'!F28)</f>
        <v>618</v>
      </c>
      <c r="G31" s="931"/>
      <c r="H31" s="654"/>
      <c r="I31" s="655"/>
      <c r="J31" s="655"/>
      <c r="K31" s="656"/>
      <c r="L31" s="657"/>
      <c r="M31" s="658"/>
      <c r="N31" s="658"/>
      <c r="O31" s="869"/>
      <c r="P31" s="870"/>
      <c r="Q31" s="870"/>
      <c r="R31" s="870"/>
      <c r="S31" s="870"/>
      <c r="T31" s="871"/>
      <c r="U31" s="904"/>
      <c r="V31" s="904"/>
      <c r="W31" s="904"/>
      <c r="X31" s="905"/>
      <c r="Y31" s="880"/>
      <c r="Z31" s="881"/>
      <c r="AA31" s="881"/>
      <c r="AB31" s="882"/>
      <c r="AC31" s="687"/>
      <c r="AD31" s="688"/>
      <c r="AE31" s="688"/>
      <c r="AF31" s="688"/>
      <c r="AG31" s="860"/>
      <c r="AH31" s="872"/>
      <c r="AI31" s="873"/>
      <c r="AJ31" s="874"/>
    </row>
    <row r="32" spans="2:36" ht="13.5" customHeight="1">
      <c r="B32" s="453"/>
      <c r="C32" s="454"/>
      <c r="D32" s="964"/>
      <c r="E32" s="965"/>
      <c r="F32" s="968" t="s">
        <v>504</v>
      </c>
      <c r="G32" s="969"/>
      <c r="H32" s="654" t="str">
        <f>IF('（別紙１）原油換算シート【計画用】'!H29="","",'（別紙１）原油換算シート【計画用】'!H29)</f>
        <v/>
      </c>
      <c r="I32" s="655"/>
      <c r="J32" s="655"/>
      <c r="K32" s="656"/>
      <c r="L32" s="657" t="s">
        <v>363</v>
      </c>
      <c r="M32" s="658"/>
      <c r="N32" s="658"/>
      <c r="O32" s="866" t="s">
        <v>1780</v>
      </c>
      <c r="P32" s="867"/>
      <c r="Q32" s="867"/>
      <c r="R32" s="867"/>
      <c r="S32" s="867"/>
      <c r="T32" s="868"/>
      <c r="U32" s="904">
        <f>IF('（別紙１）原油換算シート【計画用】'!S30="","",'（別紙１）原油換算シート【計画用】'!S30)</f>
        <v>0.47399999999999998</v>
      </c>
      <c r="V32" s="904"/>
      <c r="W32" s="904"/>
      <c r="X32" s="905"/>
      <c r="Y32" s="877" t="s">
        <v>469</v>
      </c>
      <c r="Z32" s="878"/>
      <c r="AA32" s="878"/>
      <c r="AB32" s="879"/>
      <c r="AC32" s="687" t="str">
        <f>IF(H32="","",H32*U32)</f>
        <v/>
      </c>
      <c r="AD32" s="688"/>
      <c r="AE32" s="688"/>
      <c r="AF32" s="688"/>
      <c r="AG32" s="860"/>
      <c r="AH32" s="782" t="s">
        <v>463</v>
      </c>
      <c r="AI32" s="783"/>
      <c r="AJ32" s="784"/>
    </row>
    <row r="33" spans="2:36" ht="13.5" customHeight="1">
      <c r="B33" s="453"/>
      <c r="C33" s="454"/>
      <c r="D33" s="964"/>
      <c r="E33" s="965"/>
      <c r="F33" s="930">
        <f>IF('（別紙１）原油換算シート【計画用】'!F30="","",'（別紙１）原油換算シート【計画用】'!F30)</f>
        <v>128</v>
      </c>
      <c r="G33" s="931"/>
      <c r="H33" s="654"/>
      <c r="I33" s="655"/>
      <c r="J33" s="655"/>
      <c r="K33" s="656"/>
      <c r="L33" s="657"/>
      <c r="M33" s="658"/>
      <c r="N33" s="658"/>
      <c r="O33" s="869"/>
      <c r="P33" s="870"/>
      <c r="Q33" s="870"/>
      <c r="R33" s="870"/>
      <c r="S33" s="870"/>
      <c r="T33" s="871"/>
      <c r="U33" s="904"/>
      <c r="V33" s="904"/>
      <c r="W33" s="904"/>
      <c r="X33" s="905"/>
      <c r="Y33" s="880"/>
      <c r="Z33" s="881"/>
      <c r="AA33" s="881"/>
      <c r="AB33" s="882"/>
      <c r="AC33" s="687"/>
      <c r="AD33" s="688"/>
      <c r="AE33" s="688"/>
      <c r="AF33" s="688"/>
      <c r="AG33" s="860"/>
      <c r="AH33" s="872"/>
      <c r="AI33" s="873"/>
      <c r="AJ33" s="874"/>
    </row>
    <row r="34" spans="2:36" ht="13.5" customHeight="1">
      <c r="B34" s="453"/>
      <c r="C34" s="454"/>
      <c r="D34" s="964"/>
      <c r="E34" s="965"/>
      <c r="F34" s="968" t="s">
        <v>504</v>
      </c>
      <c r="G34" s="969"/>
      <c r="H34" s="654" t="str">
        <f>IF('（別紙１）原油換算シート【計画用】'!H31="","",'（別紙１）原油換算シート【計画用】'!H31)</f>
        <v/>
      </c>
      <c r="I34" s="655"/>
      <c r="J34" s="655"/>
      <c r="K34" s="656"/>
      <c r="L34" s="657" t="s">
        <v>363</v>
      </c>
      <c r="M34" s="658"/>
      <c r="N34" s="658"/>
      <c r="O34" s="866" t="s">
        <v>1780</v>
      </c>
      <c r="P34" s="867"/>
      <c r="Q34" s="867"/>
      <c r="R34" s="867"/>
      <c r="S34" s="867"/>
      <c r="T34" s="868"/>
      <c r="U34" s="904">
        <f>IF('（別紙１）原油換算シート【計画用】'!S32="","",'（別紙１）原油換算シート【計画用】'!S32)</f>
        <v>0.438</v>
      </c>
      <c r="V34" s="904"/>
      <c r="W34" s="904"/>
      <c r="X34" s="905"/>
      <c r="Y34" s="877" t="s">
        <v>469</v>
      </c>
      <c r="Z34" s="878"/>
      <c r="AA34" s="878"/>
      <c r="AB34" s="879"/>
      <c r="AC34" s="687" t="str">
        <f>IF(H34="","",H34*U34)</f>
        <v/>
      </c>
      <c r="AD34" s="688"/>
      <c r="AE34" s="688"/>
      <c r="AF34" s="688"/>
      <c r="AG34" s="860"/>
      <c r="AH34" s="782" t="s">
        <v>463</v>
      </c>
      <c r="AI34" s="783"/>
      <c r="AJ34" s="784"/>
    </row>
    <row r="35" spans="2:36" ht="13.5" customHeight="1">
      <c r="B35" s="453"/>
      <c r="C35" s="454"/>
      <c r="D35" s="966"/>
      <c r="E35" s="967"/>
      <c r="F35" s="930">
        <f>IF('（別紙１）原油換算シート【計画用】'!F32="","",'（別紙１）原油換算シート【計画用】'!F32)</f>
        <v>1241</v>
      </c>
      <c r="G35" s="931"/>
      <c r="H35" s="654"/>
      <c r="I35" s="655"/>
      <c r="J35" s="655"/>
      <c r="K35" s="656"/>
      <c r="L35" s="657"/>
      <c r="M35" s="658"/>
      <c r="N35" s="658"/>
      <c r="O35" s="869"/>
      <c r="P35" s="870"/>
      <c r="Q35" s="870"/>
      <c r="R35" s="870"/>
      <c r="S35" s="870"/>
      <c r="T35" s="871"/>
      <c r="U35" s="904"/>
      <c r="V35" s="904"/>
      <c r="W35" s="904"/>
      <c r="X35" s="905"/>
      <c r="Y35" s="880"/>
      <c r="Z35" s="881"/>
      <c r="AA35" s="881"/>
      <c r="AB35" s="882"/>
      <c r="AC35" s="687"/>
      <c r="AD35" s="688"/>
      <c r="AE35" s="688"/>
      <c r="AF35" s="688"/>
      <c r="AG35" s="860"/>
      <c r="AH35" s="872"/>
      <c r="AI35" s="873"/>
      <c r="AJ35" s="874"/>
    </row>
    <row r="36" spans="2:36" s="49" customFormat="1" ht="13.5" customHeight="1">
      <c r="B36" s="453"/>
      <c r="C36" s="454"/>
      <c r="D36" s="606" t="s">
        <v>506</v>
      </c>
      <c r="E36" s="607"/>
      <c r="F36" s="607"/>
      <c r="G36" s="608"/>
      <c r="H36" s="654" t="str">
        <f>IF('（別紙１）原油換算シート【計画用】'!H33="","",'（別紙１）原油換算シート【計画用】'!H33)</f>
        <v/>
      </c>
      <c r="I36" s="655"/>
      <c r="J36" s="655"/>
      <c r="K36" s="656"/>
      <c r="L36" s="657" t="s">
        <v>363</v>
      </c>
      <c r="M36" s="658"/>
      <c r="N36" s="658"/>
      <c r="O36" s="866" t="s">
        <v>1780</v>
      </c>
      <c r="P36" s="867"/>
      <c r="Q36" s="867"/>
      <c r="R36" s="867"/>
      <c r="S36" s="867"/>
      <c r="T36" s="868"/>
      <c r="U36" s="904">
        <v>0</v>
      </c>
      <c r="V36" s="904"/>
      <c r="W36" s="904"/>
      <c r="X36" s="905"/>
      <c r="Y36" s="877" t="s">
        <v>469</v>
      </c>
      <c r="Z36" s="878"/>
      <c r="AA36" s="878"/>
      <c r="AB36" s="879"/>
      <c r="AC36" s="687" t="str">
        <f>IF(H36="","",H36*U36)</f>
        <v/>
      </c>
      <c r="AD36" s="688"/>
      <c r="AE36" s="688"/>
      <c r="AF36" s="688"/>
      <c r="AG36" s="860"/>
      <c r="AH36" s="782" t="s">
        <v>463</v>
      </c>
      <c r="AI36" s="783"/>
      <c r="AJ36" s="784"/>
    </row>
    <row r="37" spans="2:36" s="49" customFormat="1" ht="13.5" customHeight="1">
      <c r="B37" s="453"/>
      <c r="C37" s="454"/>
      <c r="D37" s="609"/>
      <c r="E37" s="610"/>
      <c r="F37" s="610"/>
      <c r="G37" s="611"/>
      <c r="H37" s="654"/>
      <c r="I37" s="655"/>
      <c r="J37" s="655"/>
      <c r="K37" s="656"/>
      <c r="L37" s="657"/>
      <c r="M37" s="658"/>
      <c r="N37" s="658"/>
      <c r="O37" s="869"/>
      <c r="P37" s="870"/>
      <c r="Q37" s="870"/>
      <c r="R37" s="870"/>
      <c r="S37" s="870"/>
      <c r="T37" s="871"/>
      <c r="U37" s="917"/>
      <c r="V37" s="917"/>
      <c r="W37" s="917"/>
      <c r="X37" s="918"/>
      <c r="Y37" s="880"/>
      <c r="Z37" s="881"/>
      <c r="AA37" s="881"/>
      <c r="AB37" s="882"/>
      <c r="AC37" s="687"/>
      <c r="AD37" s="688"/>
      <c r="AE37" s="688"/>
      <c r="AF37" s="688"/>
      <c r="AG37" s="860"/>
      <c r="AH37" s="872"/>
      <c r="AI37" s="873"/>
      <c r="AJ37" s="874"/>
    </row>
    <row r="38" spans="2:36" s="49" customFormat="1" ht="15.75" customHeight="1">
      <c r="B38" s="453"/>
      <c r="C38" s="454"/>
      <c r="D38" s="598" t="s">
        <v>403</v>
      </c>
      <c r="E38" s="599"/>
      <c r="F38" s="599"/>
      <c r="G38" s="600"/>
      <c r="H38" s="654" t="str">
        <f>IF('（別紙１）原油換算シート【計画用】'!H35="","",'（別紙１）原油換算シート【計画用】'!H35)</f>
        <v/>
      </c>
      <c r="I38" s="655"/>
      <c r="J38" s="655"/>
      <c r="K38" s="656"/>
      <c r="L38" s="657" t="s">
        <v>365</v>
      </c>
      <c r="M38" s="658"/>
      <c r="N38" s="658"/>
      <c r="O38" s="866" t="s">
        <v>1780</v>
      </c>
      <c r="P38" s="867"/>
      <c r="Q38" s="867"/>
      <c r="R38" s="867"/>
      <c r="S38" s="867"/>
      <c r="T38" s="868"/>
      <c r="U38" s="904">
        <f>IF('（別紙１）原油換算シート【計画用】'!S36="","",'（別紙１）原油換算シート【計画用】'!S36)</f>
        <v>5.3199999999999997E-2</v>
      </c>
      <c r="V38" s="904"/>
      <c r="W38" s="904"/>
      <c r="X38" s="905"/>
      <c r="Y38" s="877" t="s">
        <v>468</v>
      </c>
      <c r="Z38" s="878"/>
      <c r="AA38" s="878"/>
      <c r="AB38" s="906"/>
      <c r="AC38" s="687" t="str">
        <f>IF(H38="","",H38*U38)</f>
        <v/>
      </c>
      <c r="AD38" s="688"/>
      <c r="AE38" s="688"/>
      <c r="AF38" s="688"/>
      <c r="AG38" s="860"/>
      <c r="AH38" s="782" t="s">
        <v>463</v>
      </c>
      <c r="AI38" s="783"/>
      <c r="AJ38" s="784"/>
    </row>
    <row r="39" spans="2:36" s="49" customFormat="1" ht="13.5" customHeight="1">
      <c r="B39" s="453"/>
      <c r="C39" s="454"/>
      <c r="D39" s="919" t="str">
        <f>IF('（別紙１）原油換算シート【計画用】'!D36="","",'（別紙１）原油換算シート【計画用】'!D36)</f>
        <v>（代替値）</v>
      </c>
      <c r="E39" s="920"/>
      <c r="F39" s="920"/>
      <c r="G39" s="921"/>
      <c r="H39" s="654"/>
      <c r="I39" s="655"/>
      <c r="J39" s="655"/>
      <c r="K39" s="656"/>
      <c r="L39" s="657"/>
      <c r="M39" s="658"/>
      <c r="N39" s="658"/>
      <c r="O39" s="869"/>
      <c r="P39" s="870"/>
      <c r="Q39" s="870"/>
      <c r="R39" s="870"/>
      <c r="S39" s="870"/>
      <c r="T39" s="871"/>
      <c r="U39" s="904"/>
      <c r="V39" s="904"/>
      <c r="W39" s="904"/>
      <c r="X39" s="905"/>
      <c r="Y39" s="880"/>
      <c r="Z39" s="881"/>
      <c r="AA39" s="881"/>
      <c r="AB39" s="907"/>
      <c r="AC39" s="687"/>
      <c r="AD39" s="688"/>
      <c r="AE39" s="688"/>
      <c r="AF39" s="688"/>
      <c r="AG39" s="860"/>
      <c r="AH39" s="872"/>
      <c r="AI39" s="873"/>
      <c r="AJ39" s="874"/>
    </row>
    <row r="40" spans="2:36" ht="13.5" customHeight="1">
      <c r="B40" s="453"/>
      <c r="C40" s="454"/>
      <c r="D40" s="677" t="s">
        <v>65</v>
      </c>
      <c r="E40" s="678"/>
      <c r="F40" s="678"/>
      <c r="G40" s="678"/>
      <c r="H40" s="676"/>
      <c r="I40" s="676"/>
      <c r="J40" s="676"/>
      <c r="K40" s="676"/>
      <c r="L40" s="676"/>
      <c r="M40" s="676"/>
      <c r="N40" s="676"/>
      <c r="O40" s="676"/>
      <c r="P40" s="676"/>
      <c r="Q40" s="676"/>
      <c r="R40" s="676"/>
      <c r="S40" s="676"/>
      <c r="T40" s="676"/>
      <c r="U40" s="676"/>
      <c r="V40" s="676"/>
      <c r="W40" s="676"/>
      <c r="X40" s="676"/>
      <c r="Y40" s="676"/>
      <c r="Z40" s="676"/>
      <c r="AA40" s="676"/>
      <c r="AB40" s="676"/>
      <c r="AC40" s="883" t="str">
        <f>IF(SUM(AC18:AG39)=0,"",ROUND(SUM(AC18:AG39),-INT(LOG(ABS(SUM(AC18:AG39))))-1+3))</f>
        <v/>
      </c>
      <c r="AD40" s="884"/>
      <c r="AE40" s="884"/>
      <c r="AF40" s="884"/>
      <c r="AG40" s="885"/>
      <c r="AH40" s="751" t="s">
        <v>462</v>
      </c>
      <c r="AI40" s="752"/>
      <c r="AJ40" s="753"/>
    </row>
    <row r="41" spans="2:36" ht="13.5" customHeight="1" thickBot="1">
      <c r="B41" s="453"/>
      <c r="C41" s="454"/>
      <c r="D41" s="677"/>
      <c r="E41" s="678"/>
      <c r="F41" s="678"/>
      <c r="G41" s="678"/>
      <c r="H41" s="678"/>
      <c r="I41" s="678"/>
      <c r="J41" s="678"/>
      <c r="K41" s="678"/>
      <c r="L41" s="678"/>
      <c r="M41" s="678"/>
      <c r="N41" s="678"/>
      <c r="O41" s="678"/>
      <c r="P41" s="678"/>
      <c r="Q41" s="678"/>
      <c r="R41" s="678"/>
      <c r="S41" s="678"/>
      <c r="T41" s="678"/>
      <c r="U41" s="678"/>
      <c r="V41" s="678"/>
      <c r="W41" s="678"/>
      <c r="X41" s="678"/>
      <c r="Y41" s="678"/>
      <c r="Z41" s="678"/>
      <c r="AA41" s="678"/>
      <c r="AB41" s="678"/>
      <c r="AC41" s="886"/>
      <c r="AD41" s="887"/>
      <c r="AE41" s="887"/>
      <c r="AF41" s="887"/>
      <c r="AG41" s="888"/>
      <c r="AH41" s="754"/>
      <c r="AI41" s="755"/>
      <c r="AJ41" s="756"/>
    </row>
    <row r="42" spans="2:36" ht="13.5" customHeight="1">
      <c r="B42" s="531" t="s">
        <v>63</v>
      </c>
      <c r="C42" s="532"/>
      <c r="D42" s="545" t="s">
        <v>235</v>
      </c>
      <c r="E42" s="545"/>
      <c r="F42" s="545"/>
      <c r="G42" s="545"/>
      <c r="H42" s="704" t="str">
        <f>IF('（別紙１）原油換算シート【計画用】'!H37="","",'（別紙１）原油換算シート【計画用】'!H37)</f>
        <v/>
      </c>
      <c r="I42" s="705"/>
      <c r="J42" s="705"/>
      <c r="K42" s="705"/>
      <c r="L42" s="911" t="s">
        <v>228</v>
      </c>
      <c r="M42" s="912"/>
      <c r="N42" s="912"/>
      <c r="O42" s="986">
        <v>33.4</v>
      </c>
      <c r="P42" s="987"/>
      <c r="Q42" s="987"/>
      <c r="R42" s="894" t="s">
        <v>375</v>
      </c>
      <c r="S42" s="895"/>
      <c r="T42" s="896"/>
      <c r="U42" s="689">
        <v>1.83E-2</v>
      </c>
      <c r="V42" s="690"/>
      <c r="W42" s="690"/>
      <c r="X42" s="691"/>
      <c r="Y42" s="889" t="s">
        <v>470</v>
      </c>
      <c r="Z42" s="890"/>
      <c r="AA42" s="890"/>
      <c r="AB42" s="891"/>
      <c r="AC42" s="875" t="str">
        <f>IF(H42="","",H42*O42*U42*44/12)</f>
        <v/>
      </c>
      <c r="AD42" s="876"/>
      <c r="AE42" s="876"/>
      <c r="AF42" s="876"/>
      <c r="AG42" s="876"/>
      <c r="AH42" s="889" t="s">
        <v>477</v>
      </c>
      <c r="AI42" s="890"/>
      <c r="AJ42" s="903"/>
    </row>
    <row r="43" spans="2:36" ht="13.5" customHeight="1">
      <c r="B43" s="533"/>
      <c r="C43" s="534"/>
      <c r="D43" s="538"/>
      <c r="E43" s="538"/>
      <c r="F43" s="538"/>
      <c r="G43" s="538"/>
      <c r="H43" s="654"/>
      <c r="I43" s="655"/>
      <c r="J43" s="655"/>
      <c r="K43" s="655"/>
      <c r="L43" s="657"/>
      <c r="M43" s="658"/>
      <c r="N43" s="658"/>
      <c r="O43" s="988"/>
      <c r="P43" s="989"/>
      <c r="Q43" s="989"/>
      <c r="R43" s="897"/>
      <c r="S43" s="898"/>
      <c r="T43" s="899"/>
      <c r="U43" s="692"/>
      <c r="V43" s="693"/>
      <c r="W43" s="693"/>
      <c r="X43" s="694"/>
      <c r="Y43" s="805"/>
      <c r="Z43" s="806"/>
      <c r="AA43" s="806"/>
      <c r="AB43" s="892"/>
      <c r="AC43" s="687"/>
      <c r="AD43" s="688"/>
      <c r="AE43" s="688"/>
      <c r="AF43" s="688"/>
      <c r="AG43" s="688"/>
      <c r="AH43" s="805"/>
      <c r="AI43" s="806"/>
      <c r="AJ43" s="807"/>
    </row>
    <row r="44" spans="2:36">
      <c r="B44" s="533"/>
      <c r="C44" s="534"/>
      <c r="D44" s="538"/>
      <c r="E44" s="538"/>
      <c r="F44" s="538"/>
      <c r="G44" s="538"/>
      <c r="H44" s="654"/>
      <c r="I44" s="655"/>
      <c r="J44" s="655"/>
      <c r="K44" s="655"/>
      <c r="L44" s="657"/>
      <c r="M44" s="658"/>
      <c r="N44" s="658"/>
      <c r="O44" s="661"/>
      <c r="P44" s="662"/>
      <c r="Q44" s="662"/>
      <c r="R44" s="900"/>
      <c r="S44" s="901"/>
      <c r="T44" s="902"/>
      <c r="U44" s="663" t="s">
        <v>404</v>
      </c>
      <c r="V44" s="664"/>
      <c r="W44" s="664"/>
      <c r="X44" s="665"/>
      <c r="Y44" s="872"/>
      <c r="Z44" s="873"/>
      <c r="AA44" s="873"/>
      <c r="AB44" s="893"/>
      <c r="AC44" s="687"/>
      <c r="AD44" s="688"/>
      <c r="AE44" s="688"/>
      <c r="AF44" s="688"/>
      <c r="AG44" s="688"/>
      <c r="AH44" s="872"/>
      <c r="AI44" s="873"/>
      <c r="AJ44" s="874"/>
    </row>
    <row r="45" spans="2:36" ht="13.5" customHeight="1">
      <c r="B45" s="533"/>
      <c r="C45" s="534"/>
      <c r="D45" s="538" t="s">
        <v>61</v>
      </c>
      <c r="E45" s="538"/>
      <c r="F45" s="538"/>
      <c r="G45" s="538"/>
      <c r="H45" s="666" t="str">
        <f>IF('（別紙１）原油換算シート【計画用】'!H40="","",'（別紙１）原油換算シート【計画用】'!H40)</f>
        <v/>
      </c>
      <c r="I45" s="667"/>
      <c r="J45" s="667"/>
      <c r="K45" s="668"/>
      <c r="L45" s="657" t="s">
        <v>228</v>
      </c>
      <c r="M45" s="658"/>
      <c r="N45" s="658"/>
      <c r="O45" s="913">
        <v>38</v>
      </c>
      <c r="P45" s="914"/>
      <c r="Q45" s="914"/>
      <c r="R45" s="698" t="s">
        <v>376</v>
      </c>
      <c r="S45" s="699"/>
      <c r="T45" s="700"/>
      <c r="U45" s="695">
        <v>1.8700000000000001E-2</v>
      </c>
      <c r="V45" s="696"/>
      <c r="W45" s="696"/>
      <c r="X45" s="697"/>
      <c r="Y45" s="672" t="s">
        <v>468</v>
      </c>
      <c r="Z45" s="673"/>
      <c r="AA45" s="673"/>
      <c r="AB45" s="674"/>
      <c r="AC45" s="687" t="str">
        <f>IF(H45="","",H45*O45*U45*44/12)</f>
        <v/>
      </c>
      <c r="AD45" s="688"/>
      <c r="AE45" s="688"/>
      <c r="AF45" s="688"/>
      <c r="AG45" s="688"/>
      <c r="AH45" s="782" t="s">
        <v>463</v>
      </c>
      <c r="AI45" s="783"/>
      <c r="AJ45" s="784"/>
    </row>
    <row r="46" spans="2:36" ht="13.5" customHeight="1">
      <c r="B46" s="533"/>
      <c r="C46" s="534"/>
      <c r="D46" s="538"/>
      <c r="E46" s="538"/>
      <c r="F46" s="538"/>
      <c r="G46" s="538"/>
      <c r="H46" s="669"/>
      <c r="I46" s="670"/>
      <c r="J46" s="670"/>
      <c r="K46" s="671"/>
      <c r="L46" s="657"/>
      <c r="M46" s="658"/>
      <c r="N46" s="658"/>
      <c r="O46" s="915"/>
      <c r="P46" s="916"/>
      <c r="Q46" s="916"/>
      <c r="R46" s="701"/>
      <c r="S46" s="702"/>
      <c r="T46" s="703"/>
      <c r="U46" s="663" t="s">
        <v>404</v>
      </c>
      <c r="V46" s="664"/>
      <c r="W46" s="664"/>
      <c r="X46" s="665"/>
      <c r="Y46" s="672"/>
      <c r="Z46" s="673"/>
      <c r="AA46" s="673"/>
      <c r="AB46" s="674"/>
      <c r="AC46" s="687"/>
      <c r="AD46" s="688"/>
      <c r="AE46" s="688"/>
      <c r="AF46" s="688"/>
      <c r="AG46" s="688"/>
      <c r="AH46" s="872"/>
      <c r="AI46" s="873"/>
      <c r="AJ46" s="874"/>
    </row>
    <row r="47" spans="2:36" ht="13.5" customHeight="1">
      <c r="B47" s="533"/>
      <c r="C47" s="534"/>
      <c r="D47" s="504" t="s">
        <v>62</v>
      </c>
      <c r="E47" s="504"/>
      <c r="F47" s="504"/>
      <c r="G47" s="504"/>
      <c r="H47" s="666" t="str">
        <f>IF('（別紙１）原油換算シート【計画用】'!H42="","",'（別紙１）原油換算シート【計画用】'!H42)</f>
        <v/>
      </c>
      <c r="I47" s="667"/>
      <c r="J47" s="667"/>
      <c r="K47" s="668"/>
      <c r="L47" s="657" t="s">
        <v>344</v>
      </c>
      <c r="M47" s="658"/>
      <c r="N47" s="658"/>
      <c r="O47" s="659">
        <v>38.4</v>
      </c>
      <c r="P47" s="660"/>
      <c r="Q47" s="660"/>
      <c r="R47" s="877" t="s">
        <v>384</v>
      </c>
      <c r="S47" s="878"/>
      <c r="T47" s="879"/>
      <c r="U47" s="695">
        <v>1.3899999999999999E-2</v>
      </c>
      <c r="V47" s="696"/>
      <c r="W47" s="696"/>
      <c r="X47" s="697"/>
      <c r="Y47" s="672" t="s">
        <v>468</v>
      </c>
      <c r="Z47" s="673"/>
      <c r="AA47" s="673"/>
      <c r="AB47" s="674"/>
      <c r="AC47" s="687" t="str">
        <f>IF(H47="","",H47*O47*U47*44/12)</f>
        <v/>
      </c>
      <c r="AD47" s="688"/>
      <c r="AE47" s="688"/>
      <c r="AF47" s="688"/>
      <c r="AG47" s="688"/>
      <c r="AH47" s="782" t="s">
        <v>463</v>
      </c>
      <c r="AI47" s="783"/>
      <c r="AJ47" s="784"/>
    </row>
    <row r="48" spans="2:36" ht="13.5" customHeight="1">
      <c r="B48" s="533"/>
      <c r="C48" s="534"/>
      <c r="D48" s="504"/>
      <c r="E48" s="504"/>
      <c r="F48" s="504"/>
      <c r="G48" s="504"/>
      <c r="H48" s="669"/>
      <c r="I48" s="670"/>
      <c r="J48" s="670"/>
      <c r="K48" s="671"/>
      <c r="L48" s="657"/>
      <c r="M48" s="658"/>
      <c r="N48" s="658"/>
      <c r="O48" s="661"/>
      <c r="P48" s="662"/>
      <c r="Q48" s="662"/>
      <c r="R48" s="880"/>
      <c r="S48" s="881"/>
      <c r="T48" s="882"/>
      <c r="U48" s="663" t="s">
        <v>404</v>
      </c>
      <c r="V48" s="664"/>
      <c r="W48" s="664"/>
      <c r="X48" s="665"/>
      <c r="Y48" s="672"/>
      <c r="Z48" s="673"/>
      <c r="AA48" s="673"/>
      <c r="AB48" s="674"/>
      <c r="AC48" s="687"/>
      <c r="AD48" s="688"/>
      <c r="AE48" s="688"/>
      <c r="AF48" s="688"/>
      <c r="AG48" s="688"/>
      <c r="AH48" s="872"/>
      <c r="AI48" s="873"/>
      <c r="AJ48" s="874"/>
    </row>
    <row r="49" spans="1:36" ht="13.5" customHeight="1">
      <c r="B49" s="533"/>
      <c r="C49" s="534"/>
      <c r="D49" s="504" t="s">
        <v>378</v>
      </c>
      <c r="E49" s="504"/>
      <c r="F49" s="504"/>
      <c r="G49" s="504"/>
      <c r="H49" s="666" t="str">
        <f>IF('（別紙１）原油換算シート【計画用】'!H44="","",'（別紙１）原油換算シート【計画用】'!H44)</f>
        <v/>
      </c>
      <c r="I49" s="667"/>
      <c r="J49" s="667"/>
      <c r="K49" s="668"/>
      <c r="L49" s="657" t="s">
        <v>229</v>
      </c>
      <c r="M49" s="658"/>
      <c r="N49" s="658"/>
      <c r="O49" s="659">
        <v>50.1</v>
      </c>
      <c r="P49" s="660"/>
      <c r="Q49" s="660"/>
      <c r="R49" s="698" t="s">
        <v>377</v>
      </c>
      <c r="S49" s="699"/>
      <c r="T49" s="700"/>
      <c r="U49" s="695">
        <v>1.61E-2</v>
      </c>
      <c r="V49" s="696"/>
      <c r="W49" s="696"/>
      <c r="X49" s="697"/>
      <c r="Y49" s="672" t="s">
        <v>468</v>
      </c>
      <c r="Z49" s="673"/>
      <c r="AA49" s="673"/>
      <c r="AB49" s="674"/>
      <c r="AC49" s="687" t="str">
        <f>IF(H49="","",H49*O49*U49*44/12)</f>
        <v/>
      </c>
      <c r="AD49" s="688"/>
      <c r="AE49" s="688"/>
      <c r="AF49" s="688"/>
      <c r="AG49" s="688"/>
      <c r="AH49" s="782" t="s">
        <v>463</v>
      </c>
      <c r="AI49" s="783"/>
      <c r="AJ49" s="784"/>
    </row>
    <row r="50" spans="1:36" ht="13.5" customHeight="1">
      <c r="B50" s="533"/>
      <c r="C50" s="534"/>
      <c r="D50" s="505"/>
      <c r="E50" s="505"/>
      <c r="F50" s="505"/>
      <c r="G50" s="505"/>
      <c r="H50" s="669"/>
      <c r="I50" s="670"/>
      <c r="J50" s="670"/>
      <c r="K50" s="671"/>
      <c r="L50" s="685"/>
      <c r="M50" s="686"/>
      <c r="N50" s="686"/>
      <c r="O50" s="661"/>
      <c r="P50" s="662"/>
      <c r="Q50" s="662"/>
      <c r="R50" s="701"/>
      <c r="S50" s="702"/>
      <c r="T50" s="703"/>
      <c r="U50" s="663" t="s">
        <v>404</v>
      </c>
      <c r="V50" s="664"/>
      <c r="W50" s="664"/>
      <c r="X50" s="665"/>
      <c r="Y50" s="672"/>
      <c r="Z50" s="673"/>
      <c r="AA50" s="673"/>
      <c r="AB50" s="674"/>
      <c r="AC50" s="687"/>
      <c r="AD50" s="688"/>
      <c r="AE50" s="688"/>
      <c r="AF50" s="688"/>
      <c r="AG50" s="688"/>
      <c r="AH50" s="872"/>
      <c r="AI50" s="873"/>
      <c r="AJ50" s="874"/>
    </row>
    <row r="51" spans="1:36" ht="13.5" customHeight="1">
      <c r="B51" s="533"/>
      <c r="C51" s="534"/>
      <c r="D51" s="675" t="s">
        <v>65</v>
      </c>
      <c r="E51" s="676"/>
      <c r="F51" s="676"/>
      <c r="G51" s="676"/>
      <c r="H51" s="676"/>
      <c r="I51" s="676"/>
      <c r="J51" s="676"/>
      <c r="K51" s="676"/>
      <c r="L51" s="676"/>
      <c r="M51" s="676"/>
      <c r="N51" s="676"/>
      <c r="O51" s="676"/>
      <c r="P51" s="676"/>
      <c r="Q51" s="676"/>
      <c r="R51" s="676"/>
      <c r="S51" s="676"/>
      <c r="T51" s="676"/>
      <c r="U51" s="676"/>
      <c r="V51" s="676"/>
      <c r="W51" s="676"/>
      <c r="X51" s="676"/>
      <c r="Y51" s="676"/>
      <c r="Z51" s="676"/>
      <c r="AA51" s="676"/>
      <c r="AB51" s="676"/>
      <c r="AC51" s="883" t="str">
        <f>IF(SUM(AC42:AG50)=0,"",ROUND(SUM(AC42:AG50),-INT(LOG(ABS(SUM(AC42:AG50))))-1+3))</f>
        <v/>
      </c>
      <c r="AD51" s="884"/>
      <c r="AE51" s="884"/>
      <c r="AF51" s="884"/>
      <c r="AG51" s="885"/>
      <c r="AH51" s="751" t="s">
        <v>462</v>
      </c>
      <c r="AI51" s="752"/>
      <c r="AJ51" s="753"/>
    </row>
    <row r="52" spans="1:36" ht="13.5" customHeight="1" thickBot="1">
      <c r="B52" s="533"/>
      <c r="C52" s="534"/>
      <c r="D52" s="677"/>
      <c r="E52" s="678"/>
      <c r="F52" s="678"/>
      <c r="G52" s="678"/>
      <c r="H52" s="678"/>
      <c r="I52" s="678"/>
      <c r="J52" s="678"/>
      <c r="K52" s="678"/>
      <c r="L52" s="678"/>
      <c r="M52" s="678"/>
      <c r="N52" s="678"/>
      <c r="O52" s="678"/>
      <c r="P52" s="678"/>
      <c r="Q52" s="678"/>
      <c r="R52" s="678"/>
      <c r="S52" s="678"/>
      <c r="T52" s="678"/>
      <c r="U52" s="678"/>
      <c r="V52" s="678"/>
      <c r="W52" s="678"/>
      <c r="X52" s="678"/>
      <c r="Y52" s="678"/>
      <c r="Z52" s="678"/>
      <c r="AA52" s="678"/>
      <c r="AB52" s="678"/>
      <c r="AC52" s="886"/>
      <c r="AD52" s="887"/>
      <c r="AE52" s="887"/>
      <c r="AF52" s="887"/>
      <c r="AG52" s="888"/>
      <c r="AH52" s="754"/>
      <c r="AI52" s="755"/>
      <c r="AJ52" s="756"/>
    </row>
    <row r="53" spans="1:36" ht="13.5" customHeight="1">
      <c r="B53" s="521" t="s">
        <v>66</v>
      </c>
      <c r="C53" s="522"/>
      <c r="D53" s="522"/>
      <c r="E53" s="522"/>
      <c r="F53" s="522"/>
      <c r="G53" s="522"/>
      <c r="H53" s="522"/>
      <c r="I53" s="522"/>
      <c r="J53" s="522"/>
      <c r="K53" s="522"/>
      <c r="L53" s="522"/>
      <c r="M53" s="522"/>
      <c r="N53" s="522"/>
      <c r="O53" s="522"/>
      <c r="P53" s="522"/>
      <c r="Q53" s="522"/>
      <c r="R53" s="522"/>
      <c r="S53" s="522"/>
      <c r="T53" s="522"/>
      <c r="U53" s="522"/>
      <c r="V53" s="522"/>
      <c r="W53" s="522"/>
      <c r="X53" s="522"/>
      <c r="Y53" s="522"/>
      <c r="Z53" s="522"/>
      <c r="AA53" s="522"/>
      <c r="AB53" s="522"/>
      <c r="AC53" s="679" t="str">
        <f>IF(SUM(AC18:AG39,AC42:AG50)=0,"",ROUND(SUM(AC18:AG39,AC42:AG50),-INT(LOG(ABS(SUM(AC18:AG39,AC42:AG50))))-1+3))</f>
        <v/>
      </c>
      <c r="AD53" s="680"/>
      <c r="AE53" s="680"/>
      <c r="AF53" s="680"/>
      <c r="AG53" s="681"/>
      <c r="AH53" s="710" t="s">
        <v>474</v>
      </c>
      <c r="AI53" s="711"/>
      <c r="AJ53" s="712"/>
    </row>
    <row r="54" spans="1:36" ht="13.5" customHeight="1" thickBot="1">
      <c r="B54" s="523"/>
      <c r="C54" s="524"/>
      <c r="D54" s="524"/>
      <c r="E54" s="524"/>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682"/>
      <c r="AD54" s="683"/>
      <c r="AE54" s="683"/>
      <c r="AF54" s="683"/>
      <c r="AG54" s="684"/>
      <c r="AH54" s="713"/>
      <c r="AI54" s="714"/>
      <c r="AJ54" s="715"/>
    </row>
    <row r="55" spans="1:36" ht="13.5" customHeight="1">
      <c r="A55" s="9"/>
      <c r="B55" s="9"/>
      <c r="C55" s="9"/>
      <c r="D55" s="9"/>
      <c r="E55" s="9"/>
      <c r="F55" s="9"/>
      <c r="G55" s="9"/>
      <c r="H55" s="9"/>
      <c r="I55" s="9"/>
      <c r="J55" s="9"/>
      <c r="K55" s="9"/>
      <c r="L55" s="9"/>
      <c r="M55" s="9"/>
      <c r="N55" s="9"/>
      <c r="O55" s="9"/>
      <c r="P55" s="9"/>
      <c r="Q55" s="9"/>
      <c r="R55" s="9"/>
      <c r="S55" s="9"/>
      <c r="T55" s="9"/>
      <c r="U55" s="9"/>
      <c r="V55" s="9"/>
      <c r="W55" s="9"/>
      <c r="X55" s="15"/>
      <c r="Y55" s="15"/>
      <c r="Z55" s="15"/>
      <c r="AA55" s="15"/>
      <c r="AB55" s="16"/>
      <c r="AC55" s="16"/>
    </row>
    <row r="56" spans="1:36" ht="13.5" customHeight="1">
      <c r="A56" s="9"/>
      <c r="B56" s="1" t="s">
        <v>220</v>
      </c>
      <c r="C56" s="1">
        <v>1</v>
      </c>
      <c r="D56" s="587" t="s">
        <v>272</v>
      </c>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row>
    <row r="57" spans="1:36" ht="13.5" customHeight="1">
      <c r="A57" s="9"/>
      <c r="C57" s="1">
        <v>2</v>
      </c>
      <c r="D57" s="602" t="s">
        <v>222</v>
      </c>
      <c r="E57" s="602"/>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2"/>
      <c r="AD57" s="602"/>
      <c r="AE57" s="602"/>
      <c r="AF57" s="602"/>
      <c r="AG57" s="602"/>
      <c r="AH57" s="602"/>
      <c r="AI57" s="602"/>
      <c r="AJ57" s="602"/>
    </row>
    <row r="58" spans="1:36" ht="13.5" customHeight="1">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c r="A61" s="11"/>
      <c r="B61" s="11"/>
      <c r="C61" s="11"/>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row>
    <row r="62" spans="1:36" ht="13.5" customHeight="1">
      <c r="A62" s="11"/>
      <c r="B62" s="11"/>
      <c r="C62" s="11"/>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row>
    <row r="63" spans="1:36" ht="13.5" customHeight="1">
      <c r="A63" s="11"/>
      <c r="B63" s="11"/>
      <c r="C63" s="11"/>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row>
    <row r="64" spans="1:36" ht="13.5" customHeight="1">
      <c r="A64" s="11"/>
      <c r="B64" s="11"/>
      <c r="C64" s="11"/>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row>
    <row r="65" spans="1:36" ht="13.5" customHeight="1">
      <c r="A65" s="11"/>
      <c r="B65" s="11"/>
      <c r="C65" s="11"/>
      <c r="D65" s="11"/>
      <c r="E65" s="11"/>
      <c r="F65" s="11"/>
      <c r="G65" s="11"/>
      <c r="H65" s="11"/>
      <c r="I65" s="11"/>
      <c r="J65" s="11"/>
      <c r="K65" s="11"/>
      <c r="L65" s="11"/>
      <c r="M65" s="11"/>
      <c r="N65" s="11"/>
      <c r="O65" s="11"/>
      <c r="P65" s="11"/>
      <c r="Q65" s="11"/>
      <c r="R65" s="11"/>
      <c r="S65" s="11"/>
      <c r="T65" s="11"/>
      <c r="U65" s="11"/>
      <c r="V65" s="11"/>
      <c r="W65" s="11"/>
      <c r="X65" s="17"/>
      <c r="Y65" s="17"/>
      <c r="Z65" s="17"/>
      <c r="AA65" s="17"/>
      <c r="AB65" s="18"/>
      <c r="AC65" s="18"/>
    </row>
    <row r="66" spans="1:36" ht="13.5" customHeight="1">
      <c r="A66" s="11"/>
      <c r="B66" s="11"/>
      <c r="C66" s="11"/>
      <c r="D66" s="11"/>
      <c r="E66" s="11"/>
      <c r="F66" s="11"/>
      <c r="G66" s="11"/>
      <c r="H66" s="11"/>
      <c r="I66" s="11"/>
      <c r="J66" s="11"/>
      <c r="K66" s="11"/>
      <c r="L66" s="11"/>
      <c r="M66" s="11"/>
      <c r="N66" s="11"/>
      <c r="O66" s="11"/>
      <c r="P66" s="11"/>
      <c r="Q66" s="11"/>
      <c r="R66" s="11"/>
      <c r="S66" s="11"/>
      <c r="T66" s="11"/>
      <c r="U66" s="11"/>
      <c r="V66" s="11"/>
      <c r="W66" s="11"/>
      <c r="X66" s="17"/>
      <c r="Y66" s="17"/>
      <c r="Z66" s="17"/>
      <c r="AA66" s="17"/>
      <c r="AB66" s="18"/>
      <c r="AC66" s="18"/>
    </row>
    <row r="67" spans="1:36" ht="13.5" customHeight="1">
      <c r="A67" s="11"/>
      <c r="B67" s="11"/>
      <c r="C67" s="11"/>
      <c r="D67" s="11"/>
      <c r="E67" s="11"/>
      <c r="F67" s="11"/>
      <c r="G67" s="11"/>
      <c r="H67" s="11"/>
      <c r="I67" s="11"/>
      <c r="J67" s="11"/>
      <c r="K67" s="11"/>
      <c r="L67" s="11"/>
      <c r="M67" s="11"/>
      <c r="N67" s="11"/>
      <c r="O67" s="11"/>
      <c r="P67" s="11"/>
      <c r="Q67" s="11"/>
      <c r="R67" s="11"/>
      <c r="S67" s="11"/>
      <c r="T67" s="11"/>
      <c r="U67" s="11"/>
      <c r="V67" s="11"/>
      <c r="W67" s="11"/>
      <c r="X67" s="17"/>
      <c r="Y67" s="17"/>
      <c r="Z67" s="17"/>
      <c r="AA67" s="17"/>
      <c r="AB67" s="18"/>
      <c r="AC67" s="18"/>
    </row>
    <row r="68" spans="1:36" ht="13.5" customHeight="1">
      <c r="A68" s="11"/>
      <c r="B68" s="313" t="s">
        <v>466</v>
      </c>
      <c r="C68" s="313"/>
      <c r="D68" s="313"/>
      <c r="E68" s="313"/>
      <c r="F68" s="313"/>
      <c r="G68" s="313"/>
      <c r="H68" s="313"/>
      <c r="I68" s="313"/>
      <c r="J68" s="313"/>
      <c r="K68" s="313"/>
      <c r="L68" s="313"/>
      <c r="M68" s="313"/>
      <c r="N68" s="313"/>
      <c r="O68" s="313"/>
      <c r="P68" s="313"/>
      <c r="Q68" s="313"/>
      <c r="R68" s="313"/>
      <c r="S68" s="313"/>
      <c r="T68" s="313"/>
      <c r="U68" s="313"/>
      <c r="V68" s="313"/>
      <c r="W68" s="313"/>
      <c r="X68" s="313"/>
      <c r="Y68" s="313"/>
      <c r="Z68" s="313"/>
      <c r="AA68" s="17"/>
      <c r="AB68" s="18"/>
      <c r="AC68" s="18"/>
    </row>
    <row r="69" spans="1:36" ht="13.5" customHeight="1">
      <c r="A69" s="19"/>
      <c r="B69" s="313"/>
      <c r="C69" s="313"/>
      <c r="D69" s="313"/>
      <c r="E69" s="313"/>
      <c r="F69" s="313"/>
      <c r="G69" s="313"/>
      <c r="H69" s="313"/>
      <c r="I69" s="313"/>
      <c r="J69" s="313"/>
      <c r="K69" s="313"/>
      <c r="L69" s="313"/>
      <c r="M69" s="313"/>
      <c r="N69" s="313"/>
      <c r="O69" s="313"/>
      <c r="P69" s="313"/>
      <c r="Q69" s="313"/>
      <c r="R69" s="313"/>
      <c r="S69" s="313"/>
      <c r="T69" s="313"/>
      <c r="U69" s="313"/>
      <c r="V69" s="313"/>
      <c r="W69" s="313"/>
      <c r="X69" s="313"/>
      <c r="Y69" s="313"/>
      <c r="Z69" s="313"/>
      <c r="AA69" s="20"/>
      <c r="AB69" s="21"/>
      <c r="AC69" s="21"/>
    </row>
    <row r="70" spans="1:36" ht="13.5" customHeight="1">
      <c r="B70" s="313" t="s">
        <v>224</v>
      </c>
      <c r="C70" s="313"/>
      <c r="D70" s="313"/>
      <c r="E70" s="313"/>
      <c r="F70" s="313"/>
      <c r="G70" s="8"/>
      <c r="H70" s="8"/>
      <c r="I70" s="11"/>
      <c r="J70" s="8"/>
      <c r="K70" s="11"/>
      <c r="L70" s="11"/>
      <c r="M70" s="11"/>
      <c r="N70" s="11"/>
      <c r="O70" s="8"/>
      <c r="P70" s="8"/>
      <c r="Q70" s="11"/>
      <c r="R70" s="8"/>
      <c r="S70" s="8"/>
      <c r="T70" s="11"/>
      <c r="U70" s="8"/>
      <c r="V70" s="8"/>
      <c r="W70" s="11"/>
      <c r="X70" s="11"/>
      <c r="Y70" s="11"/>
      <c r="Z70" s="10"/>
      <c r="AA70" s="10"/>
      <c r="AB70" s="10"/>
      <c r="AC70" s="10"/>
      <c r="AD70" s="8"/>
    </row>
    <row r="71" spans="1:36" ht="13.5" customHeight="1" thickBot="1">
      <c r="B71" s="462"/>
      <c r="C71" s="462"/>
      <c r="D71" s="627">
        <f>IF(計画提出書!N47="","",計画提出書!N47-1)</f>
        <v>2023</v>
      </c>
      <c r="E71" s="627"/>
      <c r="F71" s="22" t="s">
        <v>4</v>
      </c>
      <c r="G71" s="627">
        <f>IF(計画提出書!N47="","",4)</f>
        <v>4</v>
      </c>
      <c r="H71" s="627"/>
      <c r="I71" s="22" t="s">
        <v>5</v>
      </c>
      <c r="J71" s="627">
        <f>IF(計画提出書!N47="","",1)</f>
        <v>1</v>
      </c>
      <c r="K71" s="627"/>
      <c r="L71" s="22" t="s">
        <v>6</v>
      </c>
      <c r="M71" s="22" t="s">
        <v>39</v>
      </c>
      <c r="N71" s="462"/>
      <c r="O71" s="462"/>
      <c r="P71" s="627">
        <f>IF(計画提出書!N47="","",計画提出書!N47)</f>
        <v>2024</v>
      </c>
      <c r="Q71" s="627"/>
      <c r="R71" s="22" t="s">
        <v>4</v>
      </c>
      <c r="S71" s="627">
        <f>IF(計画提出書!N47="","",3)</f>
        <v>3</v>
      </c>
      <c r="T71" s="627"/>
      <c r="U71" s="22" t="s">
        <v>5</v>
      </c>
      <c r="V71" s="627">
        <f>IF(計画提出書!N47="","",31)</f>
        <v>31</v>
      </c>
      <c r="W71" s="627"/>
      <c r="X71" s="22" t="s">
        <v>6</v>
      </c>
    </row>
    <row r="72" spans="1:36" ht="13.5" customHeight="1">
      <c r="A72" s="9"/>
      <c r="B72" s="722" t="s">
        <v>238</v>
      </c>
      <c r="C72" s="723"/>
      <c r="D72" s="723"/>
      <c r="E72" s="723"/>
      <c r="F72" s="723"/>
      <c r="G72" s="723"/>
      <c r="H72" s="723"/>
      <c r="I72" s="724"/>
      <c r="J72" s="775" t="str">
        <f>IF(D14="","",D14&amp;"年度の排出量")</f>
        <v>2023年度の排出量</v>
      </c>
      <c r="K72" s="776"/>
      <c r="L72" s="776"/>
      <c r="M72" s="776"/>
      <c r="N72" s="776"/>
      <c r="O72" s="776"/>
      <c r="P72" s="776"/>
      <c r="Q72" s="776"/>
      <c r="R72" s="776"/>
      <c r="S72" s="733" t="s">
        <v>390</v>
      </c>
      <c r="T72" s="734"/>
      <c r="U72" s="734"/>
      <c r="V72" s="734"/>
      <c r="W72" s="734"/>
      <c r="X72" s="734"/>
      <c r="Y72" s="734"/>
      <c r="Z72" s="735"/>
      <c r="AA72" s="716" t="s">
        <v>96</v>
      </c>
      <c r="AB72" s="717"/>
      <c r="AC72" s="717"/>
      <c r="AD72" s="717"/>
      <c r="AE72" s="717"/>
      <c r="AF72" s="717"/>
      <c r="AG72" s="717"/>
      <c r="AH72" s="717"/>
      <c r="AI72" s="717"/>
      <c r="AJ72" s="718"/>
    </row>
    <row r="73" spans="1:36" ht="13.5" customHeight="1">
      <c r="A73" s="9"/>
      <c r="B73" s="725"/>
      <c r="C73" s="726"/>
      <c r="D73" s="726"/>
      <c r="E73" s="726"/>
      <c r="F73" s="726"/>
      <c r="G73" s="726"/>
      <c r="H73" s="726"/>
      <c r="I73" s="727"/>
      <c r="J73" s="777"/>
      <c r="K73" s="778"/>
      <c r="L73" s="778"/>
      <c r="M73" s="778"/>
      <c r="N73" s="778"/>
      <c r="O73" s="778"/>
      <c r="P73" s="778"/>
      <c r="Q73" s="778"/>
      <c r="R73" s="778"/>
      <c r="S73" s="736"/>
      <c r="T73" s="737"/>
      <c r="U73" s="737"/>
      <c r="V73" s="737"/>
      <c r="W73" s="737"/>
      <c r="X73" s="737"/>
      <c r="Y73" s="737"/>
      <c r="Z73" s="738"/>
      <c r="AA73" s="719"/>
      <c r="AB73" s="720"/>
      <c r="AC73" s="720"/>
      <c r="AD73" s="720"/>
      <c r="AE73" s="720"/>
      <c r="AF73" s="720"/>
      <c r="AG73" s="720"/>
      <c r="AH73" s="720"/>
      <c r="AI73" s="720"/>
      <c r="AJ73" s="721"/>
    </row>
    <row r="74" spans="1:36" ht="13.5" customHeight="1" thickBot="1">
      <c r="A74" s="9"/>
      <c r="B74" s="728"/>
      <c r="C74" s="729"/>
      <c r="D74" s="729"/>
      <c r="E74" s="729"/>
      <c r="F74" s="729"/>
      <c r="G74" s="729"/>
      <c r="H74" s="729"/>
      <c r="I74" s="730"/>
      <c r="J74" s="766" t="s">
        <v>246</v>
      </c>
      <c r="K74" s="767"/>
      <c r="L74" s="767"/>
      <c r="M74" s="767"/>
      <c r="N74" s="767"/>
      <c r="O74" s="767"/>
      <c r="P74" s="767"/>
      <c r="Q74" s="767"/>
      <c r="R74" s="768"/>
      <c r="S74" s="770" t="s">
        <v>244</v>
      </c>
      <c r="T74" s="771"/>
      <c r="U74" s="771"/>
      <c r="V74" s="771"/>
      <c r="W74" s="771"/>
      <c r="X74" s="771"/>
      <c r="Y74" s="771"/>
      <c r="Z74" s="772"/>
      <c r="AA74" s="858" t="s">
        <v>247</v>
      </c>
      <c r="AB74" s="767"/>
      <c r="AC74" s="767"/>
      <c r="AD74" s="767"/>
      <c r="AE74" s="767"/>
      <c r="AF74" s="767"/>
      <c r="AG74" s="767"/>
      <c r="AH74" s="767"/>
      <c r="AI74" s="767"/>
      <c r="AJ74" s="859"/>
    </row>
    <row r="75" spans="1:36" ht="13.5" customHeight="1">
      <c r="B75" s="757" t="s">
        <v>74</v>
      </c>
      <c r="C75" s="758"/>
      <c r="D75" s="758"/>
      <c r="E75" s="758"/>
      <c r="F75" s="758"/>
      <c r="G75" s="758"/>
      <c r="H75" s="758"/>
      <c r="I75" s="759"/>
      <c r="J75" s="743"/>
      <c r="K75" s="744"/>
      <c r="L75" s="744"/>
      <c r="M75" s="744"/>
      <c r="N75" s="744"/>
      <c r="O75" s="744"/>
      <c r="P75" s="745"/>
      <c r="Q75" s="739" t="s">
        <v>232</v>
      </c>
      <c r="R75" s="740"/>
      <c r="S75" s="706">
        <v>1</v>
      </c>
      <c r="T75" s="707"/>
      <c r="U75" s="707"/>
      <c r="V75" s="707"/>
      <c r="W75" s="707"/>
      <c r="X75" s="707"/>
      <c r="Y75" s="707"/>
      <c r="Z75" s="707"/>
      <c r="AA75" s="836" t="str">
        <f>IF(SUM(J75)=0,"",ROUND(J75*S75,-INT(LOG(ABS(J75*S75)))-1+3))</f>
        <v/>
      </c>
      <c r="AB75" s="837"/>
      <c r="AC75" s="837"/>
      <c r="AD75" s="837"/>
      <c r="AE75" s="837"/>
      <c r="AF75" s="837"/>
      <c r="AG75" s="838"/>
      <c r="AH75" s="710" t="s">
        <v>474</v>
      </c>
      <c r="AI75" s="711"/>
      <c r="AJ75" s="712"/>
    </row>
    <row r="76" spans="1:36" ht="13.5" customHeight="1" thickBot="1">
      <c r="B76" s="849"/>
      <c r="C76" s="850"/>
      <c r="D76" s="850"/>
      <c r="E76" s="850"/>
      <c r="F76" s="850"/>
      <c r="G76" s="850"/>
      <c r="H76" s="850"/>
      <c r="I76" s="851"/>
      <c r="J76" s="400"/>
      <c r="K76" s="401"/>
      <c r="L76" s="401"/>
      <c r="M76" s="401"/>
      <c r="N76" s="401"/>
      <c r="O76" s="401"/>
      <c r="P76" s="651"/>
      <c r="Q76" s="746"/>
      <c r="R76" s="747"/>
      <c r="S76" s="708"/>
      <c r="T76" s="709"/>
      <c r="U76" s="709"/>
      <c r="V76" s="709"/>
      <c r="W76" s="709"/>
      <c r="X76" s="709"/>
      <c r="Y76" s="709"/>
      <c r="Z76" s="709"/>
      <c r="AA76" s="814"/>
      <c r="AB76" s="815"/>
      <c r="AC76" s="815"/>
      <c r="AD76" s="815"/>
      <c r="AE76" s="815"/>
      <c r="AF76" s="815"/>
      <c r="AG76" s="816"/>
      <c r="AH76" s="713"/>
      <c r="AI76" s="714"/>
      <c r="AJ76" s="715"/>
    </row>
    <row r="77" spans="1:36" ht="13.5" customHeight="1">
      <c r="B77" s="757" t="s">
        <v>73</v>
      </c>
      <c r="C77" s="758"/>
      <c r="D77" s="758"/>
      <c r="E77" s="758"/>
      <c r="F77" s="758"/>
      <c r="G77" s="758"/>
      <c r="H77" s="758"/>
      <c r="I77" s="759"/>
      <c r="J77" s="743"/>
      <c r="K77" s="744"/>
      <c r="L77" s="744"/>
      <c r="M77" s="744"/>
      <c r="N77" s="744"/>
      <c r="O77" s="744"/>
      <c r="P77" s="745"/>
      <c r="Q77" s="739" t="s">
        <v>232</v>
      </c>
      <c r="R77" s="740"/>
      <c r="S77" s="706">
        <v>28</v>
      </c>
      <c r="T77" s="707"/>
      <c r="U77" s="707"/>
      <c r="V77" s="707"/>
      <c r="W77" s="707"/>
      <c r="X77" s="707"/>
      <c r="Y77" s="707"/>
      <c r="Z77" s="707"/>
      <c r="AA77" s="852" t="str">
        <f>IF(SUM(J77)=0,"",ROUND(J77*S77,-INT(LOG(ABS(J77*S77)))-1+3))</f>
        <v/>
      </c>
      <c r="AB77" s="853"/>
      <c r="AC77" s="853"/>
      <c r="AD77" s="853"/>
      <c r="AE77" s="853"/>
      <c r="AF77" s="853"/>
      <c r="AG77" s="854"/>
      <c r="AH77" s="710" t="s">
        <v>474</v>
      </c>
      <c r="AI77" s="711"/>
      <c r="AJ77" s="712"/>
    </row>
    <row r="78" spans="1:36" ht="13.5" customHeight="1" thickBot="1">
      <c r="B78" s="760"/>
      <c r="C78" s="761"/>
      <c r="D78" s="761"/>
      <c r="E78" s="761"/>
      <c r="F78" s="761"/>
      <c r="G78" s="761"/>
      <c r="H78" s="761"/>
      <c r="I78" s="762"/>
      <c r="J78" s="763"/>
      <c r="K78" s="764"/>
      <c r="L78" s="764"/>
      <c r="M78" s="764"/>
      <c r="N78" s="764"/>
      <c r="O78" s="764"/>
      <c r="P78" s="765"/>
      <c r="Q78" s="741"/>
      <c r="R78" s="742"/>
      <c r="S78" s="731"/>
      <c r="T78" s="732"/>
      <c r="U78" s="732"/>
      <c r="V78" s="732"/>
      <c r="W78" s="732"/>
      <c r="X78" s="732"/>
      <c r="Y78" s="732"/>
      <c r="Z78" s="732"/>
      <c r="AA78" s="855"/>
      <c r="AB78" s="856"/>
      <c r="AC78" s="856"/>
      <c r="AD78" s="856"/>
      <c r="AE78" s="856"/>
      <c r="AF78" s="856"/>
      <c r="AG78" s="857"/>
      <c r="AH78" s="713"/>
      <c r="AI78" s="714"/>
      <c r="AJ78" s="715"/>
    </row>
    <row r="79" spans="1:36" ht="13.5" customHeight="1">
      <c r="B79" s="757" t="s">
        <v>75</v>
      </c>
      <c r="C79" s="758"/>
      <c r="D79" s="758"/>
      <c r="E79" s="758"/>
      <c r="F79" s="758"/>
      <c r="G79" s="758"/>
      <c r="H79" s="758"/>
      <c r="I79" s="759"/>
      <c r="J79" s="743"/>
      <c r="K79" s="744"/>
      <c r="L79" s="744"/>
      <c r="M79" s="744"/>
      <c r="N79" s="744"/>
      <c r="O79" s="744"/>
      <c r="P79" s="745"/>
      <c r="Q79" s="739" t="s">
        <v>232</v>
      </c>
      <c r="R79" s="740"/>
      <c r="S79" s="706">
        <v>265</v>
      </c>
      <c r="T79" s="707"/>
      <c r="U79" s="707"/>
      <c r="V79" s="707"/>
      <c r="W79" s="707"/>
      <c r="X79" s="707"/>
      <c r="Y79" s="707"/>
      <c r="Z79" s="707"/>
      <c r="AA79" s="852" t="str">
        <f>IF(SUM(J79)=0,"",ROUND(J79*S79,-INT(LOG(ABS(J79*S79)))-1+3))</f>
        <v/>
      </c>
      <c r="AB79" s="853"/>
      <c r="AC79" s="853"/>
      <c r="AD79" s="853"/>
      <c r="AE79" s="853"/>
      <c r="AF79" s="853"/>
      <c r="AG79" s="854"/>
      <c r="AH79" s="710" t="s">
        <v>474</v>
      </c>
      <c r="AI79" s="711"/>
      <c r="AJ79" s="712"/>
    </row>
    <row r="80" spans="1:36" ht="13.5" customHeight="1" thickBot="1">
      <c r="B80" s="760"/>
      <c r="C80" s="761"/>
      <c r="D80" s="761"/>
      <c r="E80" s="761"/>
      <c r="F80" s="761"/>
      <c r="G80" s="761"/>
      <c r="H80" s="761"/>
      <c r="I80" s="762"/>
      <c r="J80" s="763"/>
      <c r="K80" s="764"/>
      <c r="L80" s="764"/>
      <c r="M80" s="764"/>
      <c r="N80" s="764"/>
      <c r="O80" s="764"/>
      <c r="P80" s="765"/>
      <c r="Q80" s="741"/>
      <c r="R80" s="742"/>
      <c r="S80" s="731"/>
      <c r="T80" s="732"/>
      <c r="U80" s="732"/>
      <c r="V80" s="732"/>
      <c r="W80" s="732"/>
      <c r="X80" s="732"/>
      <c r="Y80" s="732"/>
      <c r="Z80" s="732"/>
      <c r="AA80" s="855"/>
      <c r="AB80" s="856"/>
      <c r="AC80" s="856"/>
      <c r="AD80" s="856"/>
      <c r="AE80" s="856"/>
      <c r="AF80" s="856"/>
      <c r="AG80" s="857"/>
      <c r="AH80" s="713"/>
      <c r="AI80" s="714"/>
      <c r="AJ80" s="715"/>
    </row>
    <row r="81" spans="2:36" ht="13.5" customHeight="1">
      <c r="B81" s="24"/>
      <c r="C81" s="24"/>
      <c r="D81" s="24"/>
      <c r="E81" s="24"/>
      <c r="F81" s="24"/>
      <c r="G81" s="24"/>
      <c r="H81" s="24"/>
      <c r="I81" s="24"/>
      <c r="J81" s="25"/>
      <c r="K81" s="25"/>
      <c r="L81" s="25"/>
      <c r="M81" s="25"/>
      <c r="N81" s="25"/>
      <c r="O81" s="25"/>
      <c r="P81" s="25"/>
      <c r="Q81" s="26"/>
      <c r="R81" s="26"/>
      <c r="S81" s="23"/>
      <c r="T81" s="23"/>
      <c r="U81" s="23"/>
      <c r="V81" s="23"/>
      <c r="W81" s="23"/>
      <c r="X81" s="23"/>
      <c r="Y81" s="23"/>
      <c r="Z81" s="23"/>
      <c r="AA81" s="27"/>
      <c r="AB81" s="27"/>
      <c r="AC81" s="27"/>
      <c r="AD81" s="27"/>
      <c r="AE81" s="27"/>
      <c r="AF81" s="27"/>
      <c r="AG81" s="27"/>
      <c r="AH81" s="16"/>
      <c r="AI81" s="16"/>
      <c r="AJ81" s="16"/>
    </row>
    <row r="82" spans="2:36" ht="13.5" customHeight="1">
      <c r="B82" s="313" t="s">
        <v>224</v>
      </c>
      <c r="C82" s="313"/>
      <c r="D82" s="313"/>
      <c r="E82" s="313"/>
      <c r="F82" s="313"/>
      <c r="G82" s="8"/>
      <c r="H82" s="8"/>
      <c r="I82" s="11"/>
      <c r="J82" s="8"/>
      <c r="K82" s="11"/>
      <c r="L82" s="11"/>
      <c r="M82" s="11"/>
      <c r="N82" s="11"/>
      <c r="O82" s="8"/>
      <c r="P82" s="8"/>
      <c r="Q82" s="11"/>
      <c r="R82" s="8"/>
      <c r="S82" s="8"/>
      <c r="T82" s="11"/>
      <c r="U82" s="8"/>
      <c r="V82" s="8"/>
      <c r="W82" s="11"/>
      <c r="X82" s="11"/>
      <c r="Y82" s="23"/>
      <c r="Z82" s="23"/>
      <c r="AA82" s="27"/>
      <c r="AB82" s="27"/>
      <c r="AC82" s="27"/>
      <c r="AD82" s="27"/>
      <c r="AE82" s="27"/>
      <c r="AF82" s="27"/>
      <c r="AG82" s="27"/>
      <c r="AH82" s="16"/>
      <c r="AI82" s="16"/>
      <c r="AJ82" s="16"/>
    </row>
    <row r="83" spans="2:36" ht="13.5" customHeight="1" thickBot="1">
      <c r="B83" s="462"/>
      <c r="C83" s="462"/>
      <c r="D83" s="627">
        <f>IF(計画提出書!N47="","",計画提出書!N47-1)</f>
        <v>2023</v>
      </c>
      <c r="E83" s="627"/>
      <c r="F83" s="22" t="s">
        <v>4</v>
      </c>
      <c r="G83" s="627">
        <f>IF(計画提出書!N47="","",1)</f>
        <v>1</v>
      </c>
      <c r="H83" s="627"/>
      <c r="I83" s="22" t="s">
        <v>5</v>
      </c>
      <c r="J83" s="627">
        <f>IF(計画提出書!N47="","",1)</f>
        <v>1</v>
      </c>
      <c r="K83" s="627"/>
      <c r="L83" s="22" t="s">
        <v>6</v>
      </c>
      <c r="M83" s="22" t="s">
        <v>39</v>
      </c>
      <c r="N83" s="462"/>
      <c r="O83" s="462"/>
      <c r="P83" s="627">
        <f>IF(計画提出書!N47="","",計画提出書!N47-1)</f>
        <v>2023</v>
      </c>
      <c r="Q83" s="627"/>
      <c r="R83" s="22" t="s">
        <v>4</v>
      </c>
      <c r="S83" s="627">
        <f>IF(計画提出書!N47="","",12)</f>
        <v>12</v>
      </c>
      <c r="T83" s="627"/>
      <c r="U83" s="22" t="s">
        <v>5</v>
      </c>
      <c r="V83" s="627">
        <f>IF(計画提出書!N47="","",31)</f>
        <v>31</v>
      </c>
      <c r="W83" s="627"/>
      <c r="X83" s="22" t="s">
        <v>6</v>
      </c>
      <c r="Y83" s="23"/>
      <c r="Z83" s="23"/>
      <c r="AA83" s="27"/>
      <c r="AB83" s="27"/>
      <c r="AC83" s="27"/>
      <c r="AD83" s="27"/>
      <c r="AE83" s="27"/>
      <c r="AF83" s="27"/>
      <c r="AG83" s="27"/>
      <c r="AH83" s="16"/>
      <c r="AI83" s="16"/>
      <c r="AJ83" s="16"/>
    </row>
    <row r="84" spans="2:36" ht="13.5" customHeight="1">
      <c r="B84" s="722" t="s">
        <v>238</v>
      </c>
      <c r="C84" s="723"/>
      <c r="D84" s="723"/>
      <c r="E84" s="723"/>
      <c r="F84" s="723"/>
      <c r="G84" s="723"/>
      <c r="H84" s="723"/>
      <c r="I84" s="724"/>
      <c r="J84" s="775" t="str">
        <f>IF(D14="","",D14&amp;"年の排出量")</f>
        <v>2023年の排出量</v>
      </c>
      <c r="K84" s="776"/>
      <c r="L84" s="776"/>
      <c r="M84" s="776"/>
      <c r="N84" s="776"/>
      <c r="O84" s="776"/>
      <c r="P84" s="776"/>
      <c r="Q84" s="776"/>
      <c r="R84" s="776"/>
      <c r="S84" s="733" t="s">
        <v>390</v>
      </c>
      <c r="T84" s="734"/>
      <c r="U84" s="734"/>
      <c r="V84" s="734"/>
      <c r="W84" s="734"/>
      <c r="X84" s="734"/>
      <c r="Y84" s="734"/>
      <c r="Z84" s="735"/>
      <c r="AA84" s="716" t="s">
        <v>96</v>
      </c>
      <c r="AB84" s="717"/>
      <c r="AC84" s="717"/>
      <c r="AD84" s="717"/>
      <c r="AE84" s="717"/>
      <c r="AF84" s="717"/>
      <c r="AG84" s="717"/>
      <c r="AH84" s="717"/>
      <c r="AI84" s="717"/>
      <c r="AJ84" s="718"/>
    </row>
    <row r="85" spans="2:36" ht="13.5" customHeight="1">
      <c r="B85" s="725"/>
      <c r="C85" s="726"/>
      <c r="D85" s="726"/>
      <c r="E85" s="726"/>
      <c r="F85" s="726"/>
      <c r="G85" s="726"/>
      <c r="H85" s="726"/>
      <c r="I85" s="727"/>
      <c r="J85" s="777"/>
      <c r="K85" s="778"/>
      <c r="L85" s="778"/>
      <c r="M85" s="778"/>
      <c r="N85" s="778"/>
      <c r="O85" s="778"/>
      <c r="P85" s="778"/>
      <c r="Q85" s="778"/>
      <c r="R85" s="778"/>
      <c r="S85" s="736"/>
      <c r="T85" s="737"/>
      <c r="U85" s="737"/>
      <c r="V85" s="737"/>
      <c r="W85" s="737"/>
      <c r="X85" s="737"/>
      <c r="Y85" s="737"/>
      <c r="Z85" s="738"/>
      <c r="AA85" s="719"/>
      <c r="AB85" s="720"/>
      <c r="AC85" s="720"/>
      <c r="AD85" s="720"/>
      <c r="AE85" s="720"/>
      <c r="AF85" s="720"/>
      <c r="AG85" s="720"/>
      <c r="AH85" s="720"/>
      <c r="AI85" s="720"/>
      <c r="AJ85" s="721"/>
    </row>
    <row r="86" spans="2:36" ht="13.5" customHeight="1" thickBot="1">
      <c r="B86" s="728"/>
      <c r="C86" s="729"/>
      <c r="D86" s="729"/>
      <c r="E86" s="729"/>
      <c r="F86" s="729"/>
      <c r="G86" s="729"/>
      <c r="H86" s="729"/>
      <c r="I86" s="730"/>
      <c r="J86" s="766" t="s">
        <v>243</v>
      </c>
      <c r="K86" s="767"/>
      <c r="L86" s="767"/>
      <c r="M86" s="767"/>
      <c r="N86" s="767"/>
      <c r="O86" s="767"/>
      <c r="P86" s="767"/>
      <c r="Q86" s="767"/>
      <c r="R86" s="768"/>
      <c r="S86" s="770" t="s">
        <v>244</v>
      </c>
      <c r="T86" s="771"/>
      <c r="U86" s="771"/>
      <c r="V86" s="771"/>
      <c r="W86" s="771"/>
      <c r="X86" s="771"/>
      <c r="Y86" s="771"/>
      <c r="Z86" s="772"/>
      <c r="AA86" s="858" t="s">
        <v>247</v>
      </c>
      <c r="AB86" s="767"/>
      <c r="AC86" s="767"/>
      <c r="AD86" s="767"/>
      <c r="AE86" s="767"/>
      <c r="AF86" s="767"/>
      <c r="AG86" s="767"/>
      <c r="AH86" s="767"/>
      <c r="AI86" s="767"/>
      <c r="AJ86" s="859"/>
    </row>
    <row r="87" spans="2:36" ht="13.5" customHeight="1">
      <c r="B87" s="977" t="s">
        <v>340</v>
      </c>
      <c r="C87" s="978"/>
      <c r="D87" s="790" t="s">
        <v>77</v>
      </c>
      <c r="E87" s="791"/>
      <c r="F87" s="791"/>
      <c r="G87" s="791"/>
      <c r="H87" s="791"/>
      <c r="I87" s="792"/>
      <c r="J87" s="793"/>
      <c r="K87" s="794"/>
      <c r="L87" s="794"/>
      <c r="M87" s="794"/>
      <c r="N87" s="794"/>
      <c r="O87" s="794"/>
      <c r="P87" s="795"/>
      <c r="Q87" s="739" t="s">
        <v>232</v>
      </c>
      <c r="R87" s="740"/>
      <c r="S87" s="799">
        <v>12400</v>
      </c>
      <c r="T87" s="800"/>
      <c r="U87" s="800"/>
      <c r="V87" s="800"/>
      <c r="W87" s="800"/>
      <c r="X87" s="800"/>
      <c r="Y87" s="800"/>
      <c r="Z87" s="801"/>
      <c r="AA87" s="802" t="str">
        <f t="shared" ref="AA87:AA105" si="0">IF(J87="","",J87*S87)</f>
        <v/>
      </c>
      <c r="AB87" s="803"/>
      <c r="AC87" s="803"/>
      <c r="AD87" s="803"/>
      <c r="AE87" s="803"/>
      <c r="AF87" s="803"/>
      <c r="AG87" s="804"/>
      <c r="AH87" s="805" t="s">
        <v>463</v>
      </c>
      <c r="AI87" s="806"/>
      <c r="AJ87" s="807"/>
    </row>
    <row r="88" spans="2:36" ht="13.5" customHeight="1">
      <c r="B88" s="979"/>
      <c r="C88" s="980"/>
      <c r="D88" s="748" t="s">
        <v>78</v>
      </c>
      <c r="E88" s="749"/>
      <c r="F88" s="749"/>
      <c r="G88" s="749"/>
      <c r="H88" s="749"/>
      <c r="I88" s="750"/>
      <c r="J88" s="400"/>
      <c r="K88" s="401"/>
      <c r="L88" s="401"/>
      <c r="M88" s="401"/>
      <c r="N88" s="401"/>
      <c r="O88" s="401"/>
      <c r="P88" s="651"/>
      <c r="Q88" s="652" t="s">
        <v>232</v>
      </c>
      <c r="R88" s="653"/>
      <c r="S88" s="708">
        <v>677</v>
      </c>
      <c r="T88" s="709"/>
      <c r="U88" s="709"/>
      <c r="V88" s="709"/>
      <c r="W88" s="709"/>
      <c r="X88" s="709"/>
      <c r="Y88" s="709"/>
      <c r="Z88" s="769"/>
      <c r="AA88" s="808" t="str">
        <f t="shared" si="0"/>
        <v/>
      </c>
      <c r="AB88" s="809"/>
      <c r="AC88" s="809"/>
      <c r="AD88" s="809"/>
      <c r="AE88" s="809"/>
      <c r="AF88" s="809"/>
      <c r="AG88" s="810"/>
      <c r="AH88" s="782" t="s">
        <v>463</v>
      </c>
      <c r="AI88" s="783"/>
      <c r="AJ88" s="784"/>
    </row>
    <row r="89" spans="2:36" ht="13.5" customHeight="1">
      <c r="B89" s="979"/>
      <c r="C89" s="980"/>
      <c r="D89" s="748" t="s">
        <v>79</v>
      </c>
      <c r="E89" s="749"/>
      <c r="F89" s="749"/>
      <c r="G89" s="749"/>
      <c r="H89" s="749"/>
      <c r="I89" s="750"/>
      <c r="J89" s="400"/>
      <c r="K89" s="401"/>
      <c r="L89" s="401"/>
      <c r="M89" s="401"/>
      <c r="N89" s="401"/>
      <c r="O89" s="401"/>
      <c r="P89" s="651"/>
      <c r="Q89" s="652" t="s">
        <v>232</v>
      </c>
      <c r="R89" s="653"/>
      <c r="S89" s="708">
        <v>116</v>
      </c>
      <c r="T89" s="709"/>
      <c r="U89" s="709"/>
      <c r="V89" s="709"/>
      <c r="W89" s="709"/>
      <c r="X89" s="709"/>
      <c r="Y89" s="709"/>
      <c r="Z89" s="769"/>
      <c r="AA89" s="808" t="str">
        <f t="shared" si="0"/>
        <v/>
      </c>
      <c r="AB89" s="809"/>
      <c r="AC89" s="809"/>
      <c r="AD89" s="809"/>
      <c r="AE89" s="809"/>
      <c r="AF89" s="809"/>
      <c r="AG89" s="810"/>
      <c r="AH89" s="782" t="s">
        <v>463</v>
      </c>
      <c r="AI89" s="783"/>
      <c r="AJ89" s="784"/>
    </row>
    <row r="90" spans="2:36" ht="13.5" customHeight="1">
      <c r="B90" s="979"/>
      <c r="C90" s="980"/>
      <c r="D90" s="748" t="s">
        <v>80</v>
      </c>
      <c r="E90" s="749"/>
      <c r="F90" s="749"/>
      <c r="G90" s="749"/>
      <c r="H90" s="749"/>
      <c r="I90" s="750"/>
      <c r="J90" s="400"/>
      <c r="K90" s="401"/>
      <c r="L90" s="401"/>
      <c r="M90" s="401"/>
      <c r="N90" s="401"/>
      <c r="O90" s="401"/>
      <c r="P90" s="651"/>
      <c r="Q90" s="652" t="s">
        <v>232</v>
      </c>
      <c r="R90" s="653"/>
      <c r="S90" s="708">
        <v>3170</v>
      </c>
      <c r="T90" s="709"/>
      <c r="U90" s="709"/>
      <c r="V90" s="709"/>
      <c r="W90" s="709"/>
      <c r="X90" s="709"/>
      <c r="Y90" s="709"/>
      <c r="Z90" s="769"/>
      <c r="AA90" s="808" t="str">
        <f t="shared" si="0"/>
        <v/>
      </c>
      <c r="AB90" s="809"/>
      <c r="AC90" s="809"/>
      <c r="AD90" s="809"/>
      <c r="AE90" s="809"/>
      <c r="AF90" s="809"/>
      <c r="AG90" s="810"/>
      <c r="AH90" s="782" t="s">
        <v>463</v>
      </c>
      <c r="AI90" s="783"/>
      <c r="AJ90" s="784"/>
    </row>
    <row r="91" spans="2:36" ht="13.5" customHeight="1">
      <c r="B91" s="979"/>
      <c r="C91" s="980"/>
      <c r="D91" s="748" t="s">
        <v>81</v>
      </c>
      <c r="E91" s="749"/>
      <c r="F91" s="749"/>
      <c r="G91" s="749"/>
      <c r="H91" s="749"/>
      <c r="I91" s="750"/>
      <c r="J91" s="400"/>
      <c r="K91" s="401"/>
      <c r="L91" s="401"/>
      <c r="M91" s="401"/>
      <c r="N91" s="401"/>
      <c r="O91" s="401"/>
      <c r="P91" s="651"/>
      <c r="Q91" s="652" t="s">
        <v>232</v>
      </c>
      <c r="R91" s="653"/>
      <c r="S91" s="708">
        <v>1120</v>
      </c>
      <c r="T91" s="709"/>
      <c r="U91" s="709"/>
      <c r="V91" s="709"/>
      <c r="W91" s="709"/>
      <c r="X91" s="709"/>
      <c r="Y91" s="709"/>
      <c r="Z91" s="769"/>
      <c r="AA91" s="808" t="str">
        <f t="shared" si="0"/>
        <v/>
      </c>
      <c r="AB91" s="809"/>
      <c r="AC91" s="809"/>
      <c r="AD91" s="809"/>
      <c r="AE91" s="809"/>
      <c r="AF91" s="809"/>
      <c r="AG91" s="810"/>
      <c r="AH91" s="782" t="s">
        <v>463</v>
      </c>
      <c r="AI91" s="783"/>
      <c r="AJ91" s="784"/>
    </row>
    <row r="92" spans="2:36" ht="13.5" customHeight="1">
      <c r="B92" s="979"/>
      <c r="C92" s="980"/>
      <c r="D92" s="748" t="s">
        <v>82</v>
      </c>
      <c r="E92" s="749"/>
      <c r="F92" s="749"/>
      <c r="G92" s="749"/>
      <c r="H92" s="749"/>
      <c r="I92" s="750"/>
      <c r="J92" s="400"/>
      <c r="K92" s="401"/>
      <c r="L92" s="401"/>
      <c r="M92" s="401"/>
      <c r="N92" s="401"/>
      <c r="O92" s="401"/>
      <c r="P92" s="651"/>
      <c r="Q92" s="652" t="s">
        <v>232</v>
      </c>
      <c r="R92" s="653"/>
      <c r="S92" s="708">
        <v>1300</v>
      </c>
      <c r="T92" s="709"/>
      <c r="U92" s="709"/>
      <c r="V92" s="709"/>
      <c r="W92" s="709"/>
      <c r="X92" s="709"/>
      <c r="Y92" s="709"/>
      <c r="Z92" s="769"/>
      <c r="AA92" s="808" t="str">
        <f t="shared" si="0"/>
        <v/>
      </c>
      <c r="AB92" s="809"/>
      <c r="AC92" s="809"/>
      <c r="AD92" s="809"/>
      <c r="AE92" s="809"/>
      <c r="AF92" s="809"/>
      <c r="AG92" s="810"/>
      <c r="AH92" s="782" t="s">
        <v>463</v>
      </c>
      <c r="AI92" s="783"/>
      <c r="AJ92" s="784"/>
    </row>
    <row r="93" spans="2:36" ht="13.5" customHeight="1">
      <c r="B93" s="979"/>
      <c r="C93" s="980"/>
      <c r="D93" s="748" t="s">
        <v>83</v>
      </c>
      <c r="E93" s="749"/>
      <c r="F93" s="749"/>
      <c r="G93" s="749"/>
      <c r="H93" s="749"/>
      <c r="I93" s="750"/>
      <c r="J93" s="400"/>
      <c r="K93" s="401"/>
      <c r="L93" s="401"/>
      <c r="M93" s="401"/>
      <c r="N93" s="401"/>
      <c r="O93" s="401"/>
      <c r="P93" s="651"/>
      <c r="Q93" s="652" t="s">
        <v>232</v>
      </c>
      <c r="R93" s="653"/>
      <c r="S93" s="708">
        <v>328</v>
      </c>
      <c r="T93" s="709"/>
      <c r="U93" s="709"/>
      <c r="V93" s="709"/>
      <c r="W93" s="709"/>
      <c r="X93" s="709"/>
      <c r="Y93" s="709"/>
      <c r="Z93" s="769"/>
      <c r="AA93" s="808" t="str">
        <f t="shared" si="0"/>
        <v/>
      </c>
      <c r="AB93" s="809"/>
      <c r="AC93" s="809"/>
      <c r="AD93" s="809"/>
      <c r="AE93" s="809"/>
      <c r="AF93" s="809"/>
      <c r="AG93" s="810"/>
      <c r="AH93" s="782" t="s">
        <v>463</v>
      </c>
      <c r="AI93" s="783"/>
      <c r="AJ93" s="784"/>
    </row>
    <row r="94" spans="2:36" ht="13.5" customHeight="1">
      <c r="B94" s="979"/>
      <c r="C94" s="980"/>
      <c r="D94" s="748" t="s">
        <v>84</v>
      </c>
      <c r="E94" s="749"/>
      <c r="F94" s="749"/>
      <c r="G94" s="749"/>
      <c r="H94" s="749"/>
      <c r="I94" s="750"/>
      <c r="J94" s="400"/>
      <c r="K94" s="401"/>
      <c r="L94" s="401"/>
      <c r="M94" s="401"/>
      <c r="N94" s="401"/>
      <c r="O94" s="401"/>
      <c r="P94" s="651"/>
      <c r="Q94" s="652" t="s">
        <v>232</v>
      </c>
      <c r="R94" s="653"/>
      <c r="S94" s="708">
        <v>4800</v>
      </c>
      <c r="T94" s="709"/>
      <c r="U94" s="709"/>
      <c r="V94" s="709"/>
      <c r="W94" s="709"/>
      <c r="X94" s="709"/>
      <c r="Y94" s="709"/>
      <c r="Z94" s="769"/>
      <c r="AA94" s="808" t="str">
        <f t="shared" si="0"/>
        <v/>
      </c>
      <c r="AB94" s="809"/>
      <c r="AC94" s="809"/>
      <c r="AD94" s="809"/>
      <c r="AE94" s="809"/>
      <c r="AF94" s="809"/>
      <c r="AG94" s="810"/>
      <c r="AH94" s="782" t="s">
        <v>463</v>
      </c>
      <c r="AI94" s="783"/>
      <c r="AJ94" s="784"/>
    </row>
    <row r="95" spans="2:36" ht="13.5" customHeight="1">
      <c r="B95" s="979"/>
      <c r="C95" s="980"/>
      <c r="D95" s="785" t="s">
        <v>418</v>
      </c>
      <c r="E95" s="786"/>
      <c r="F95" s="786"/>
      <c r="G95" s="786"/>
      <c r="H95" s="786"/>
      <c r="I95" s="787"/>
      <c r="J95" s="400"/>
      <c r="K95" s="401"/>
      <c r="L95" s="401"/>
      <c r="M95" s="401"/>
      <c r="N95" s="401"/>
      <c r="O95" s="401"/>
      <c r="P95" s="651"/>
      <c r="Q95" s="652" t="s">
        <v>232</v>
      </c>
      <c r="R95" s="653"/>
      <c r="S95" s="708">
        <v>16</v>
      </c>
      <c r="T95" s="709"/>
      <c r="U95" s="709"/>
      <c r="V95" s="709"/>
      <c r="W95" s="709"/>
      <c r="X95" s="709"/>
      <c r="Y95" s="709"/>
      <c r="Z95" s="769"/>
      <c r="AA95" s="808" t="str">
        <f>IF(J95="","",J95*S95)</f>
        <v/>
      </c>
      <c r="AB95" s="809"/>
      <c r="AC95" s="809"/>
      <c r="AD95" s="809"/>
      <c r="AE95" s="809"/>
      <c r="AF95" s="809"/>
      <c r="AG95" s="810"/>
      <c r="AH95" s="782" t="s">
        <v>463</v>
      </c>
      <c r="AI95" s="783"/>
      <c r="AJ95" s="784"/>
    </row>
    <row r="96" spans="2:36" ht="13.5" customHeight="1">
      <c r="B96" s="979"/>
      <c r="C96" s="980"/>
      <c r="D96" s="748" t="s">
        <v>85</v>
      </c>
      <c r="E96" s="749"/>
      <c r="F96" s="749"/>
      <c r="G96" s="749"/>
      <c r="H96" s="749"/>
      <c r="I96" s="750"/>
      <c r="J96" s="400"/>
      <c r="K96" s="401"/>
      <c r="L96" s="401"/>
      <c r="M96" s="401"/>
      <c r="N96" s="401"/>
      <c r="O96" s="401"/>
      <c r="P96" s="651"/>
      <c r="Q96" s="652" t="s">
        <v>232</v>
      </c>
      <c r="R96" s="653"/>
      <c r="S96" s="708">
        <v>138</v>
      </c>
      <c r="T96" s="709"/>
      <c r="U96" s="709"/>
      <c r="V96" s="709"/>
      <c r="W96" s="709"/>
      <c r="X96" s="709"/>
      <c r="Y96" s="709"/>
      <c r="Z96" s="769"/>
      <c r="AA96" s="808" t="str">
        <f>IF(J96="","",J96*S96)</f>
        <v/>
      </c>
      <c r="AB96" s="809"/>
      <c r="AC96" s="809"/>
      <c r="AD96" s="809"/>
      <c r="AE96" s="809"/>
      <c r="AF96" s="809"/>
      <c r="AG96" s="810"/>
      <c r="AH96" s="782" t="s">
        <v>463</v>
      </c>
      <c r="AI96" s="783"/>
      <c r="AJ96" s="784"/>
    </row>
    <row r="97" spans="2:36" ht="13.5" customHeight="1">
      <c r="B97" s="979"/>
      <c r="C97" s="980"/>
      <c r="D97" s="959" t="s">
        <v>419</v>
      </c>
      <c r="E97" s="960"/>
      <c r="F97" s="960"/>
      <c r="G97" s="960"/>
      <c r="H97" s="960"/>
      <c r="I97" s="961"/>
      <c r="J97" s="400"/>
      <c r="K97" s="401"/>
      <c r="L97" s="401"/>
      <c r="M97" s="401"/>
      <c r="N97" s="401"/>
      <c r="O97" s="401"/>
      <c r="P97" s="651"/>
      <c r="Q97" s="652" t="s">
        <v>232</v>
      </c>
      <c r="R97" s="653"/>
      <c r="S97" s="708">
        <v>4</v>
      </c>
      <c r="T97" s="709"/>
      <c r="U97" s="709"/>
      <c r="V97" s="709"/>
      <c r="W97" s="709"/>
      <c r="X97" s="709"/>
      <c r="Y97" s="709"/>
      <c r="Z97" s="769"/>
      <c r="AA97" s="808" t="str">
        <f>IF(J97="","",J97*S97)</f>
        <v/>
      </c>
      <c r="AB97" s="809"/>
      <c r="AC97" s="809"/>
      <c r="AD97" s="809"/>
      <c r="AE97" s="809"/>
      <c r="AF97" s="809"/>
      <c r="AG97" s="810"/>
      <c r="AH97" s="782" t="s">
        <v>463</v>
      </c>
      <c r="AI97" s="783"/>
      <c r="AJ97" s="784"/>
    </row>
    <row r="98" spans="2:36" ht="13.5" customHeight="1">
      <c r="B98" s="979"/>
      <c r="C98" s="980"/>
      <c r="D98" s="748" t="s">
        <v>86</v>
      </c>
      <c r="E98" s="749"/>
      <c r="F98" s="749"/>
      <c r="G98" s="749"/>
      <c r="H98" s="749"/>
      <c r="I98" s="750"/>
      <c r="J98" s="400"/>
      <c r="K98" s="401"/>
      <c r="L98" s="401"/>
      <c r="M98" s="401"/>
      <c r="N98" s="401"/>
      <c r="O98" s="401"/>
      <c r="P98" s="651"/>
      <c r="Q98" s="652" t="s">
        <v>232</v>
      </c>
      <c r="R98" s="653"/>
      <c r="S98" s="708">
        <v>3350</v>
      </c>
      <c r="T98" s="709"/>
      <c r="U98" s="709"/>
      <c r="V98" s="709"/>
      <c r="W98" s="709"/>
      <c r="X98" s="709"/>
      <c r="Y98" s="709"/>
      <c r="Z98" s="769"/>
      <c r="AA98" s="808" t="str">
        <f t="shared" si="0"/>
        <v/>
      </c>
      <c r="AB98" s="809"/>
      <c r="AC98" s="809"/>
      <c r="AD98" s="809"/>
      <c r="AE98" s="809"/>
      <c r="AF98" s="809"/>
      <c r="AG98" s="810"/>
      <c r="AH98" s="782" t="s">
        <v>463</v>
      </c>
      <c r="AI98" s="783"/>
      <c r="AJ98" s="784"/>
    </row>
    <row r="99" spans="2:36" ht="13.5" customHeight="1">
      <c r="B99" s="979"/>
      <c r="C99" s="980"/>
      <c r="D99" s="748" t="s">
        <v>216</v>
      </c>
      <c r="E99" s="749"/>
      <c r="F99" s="749"/>
      <c r="G99" s="749"/>
      <c r="H99" s="749"/>
      <c r="I99" s="750"/>
      <c r="J99" s="400"/>
      <c r="K99" s="401"/>
      <c r="L99" s="401"/>
      <c r="M99" s="401"/>
      <c r="N99" s="401"/>
      <c r="O99" s="401"/>
      <c r="P99" s="651"/>
      <c r="Q99" s="652" t="s">
        <v>232</v>
      </c>
      <c r="R99" s="653"/>
      <c r="S99" s="708">
        <v>8060</v>
      </c>
      <c r="T99" s="709"/>
      <c r="U99" s="709"/>
      <c r="V99" s="709"/>
      <c r="W99" s="709"/>
      <c r="X99" s="709"/>
      <c r="Y99" s="709"/>
      <c r="Z99" s="769"/>
      <c r="AA99" s="808" t="str">
        <f t="shared" si="0"/>
        <v/>
      </c>
      <c r="AB99" s="809"/>
      <c r="AC99" s="809"/>
      <c r="AD99" s="809"/>
      <c r="AE99" s="809"/>
      <c r="AF99" s="809"/>
      <c r="AG99" s="810"/>
      <c r="AH99" s="782" t="s">
        <v>463</v>
      </c>
      <c r="AI99" s="783"/>
      <c r="AJ99" s="784"/>
    </row>
    <row r="100" spans="2:36" ht="13.5" customHeight="1">
      <c r="B100" s="979"/>
      <c r="C100" s="980"/>
      <c r="D100" s="748" t="s">
        <v>420</v>
      </c>
      <c r="E100" s="749"/>
      <c r="F100" s="749"/>
      <c r="G100" s="749"/>
      <c r="H100" s="749"/>
      <c r="I100" s="750"/>
      <c r="J100" s="400"/>
      <c r="K100" s="401"/>
      <c r="L100" s="401"/>
      <c r="M100" s="401"/>
      <c r="N100" s="401"/>
      <c r="O100" s="401"/>
      <c r="P100" s="651"/>
      <c r="Q100" s="652" t="s">
        <v>232</v>
      </c>
      <c r="R100" s="653"/>
      <c r="S100" s="708">
        <v>1330</v>
      </c>
      <c r="T100" s="709"/>
      <c r="U100" s="709"/>
      <c r="V100" s="709"/>
      <c r="W100" s="709"/>
      <c r="X100" s="709"/>
      <c r="Y100" s="709"/>
      <c r="Z100" s="769"/>
      <c r="AA100" s="808" t="str">
        <f>IF(J100="","",J100*S100)</f>
        <v/>
      </c>
      <c r="AB100" s="809"/>
      <c r="AC100" s="809"/>
      <c r="AD100" s="809"/>
      <c r="AE100" s="809"/>
      <c r="AF100" s="809"/>
      <c r="AG100" s="810"/>
      <c r="AH100" s="782" t="s">
        <v>463</v>
      </c>
      <c r="AI100" s="783"/>
      <c r="AJ100" s="784"/>
    </row>
    <row r="101" spans="2:36" ht="13.5" customHeight="1">
      <c r="B101" s="979"/>
      <c r="C101" s="980"/>
      <c r="D101" s="748" t="s">
        <v>421</v>
      </c>
      <c r="E101" s="749"/>
      <c r="F101" s="749"/>
      <c r="G101" s="749"/>
      <c r="H101" s="749"/>
      <c r="I101" s="750"/>
      <c r="J101" s="400"/>
      <c r="K101" s="401"/>
      <c r="L101" s="401"/>
      <c r="M101" s="401"/>
      <c r="N101" s="401"/>
      <c r="O101" s="401"/>
      <c r="P101" s="651"/>
      <c r="Q101" s="652" t="s">
        <v>232</v>
      </c>
      <c r="R101" s="653"/>
      <c r="S101" s="708">
        <v>1210</v>
      </c>
      <c r="T101" s="709"/>
      <c r="U101" s="709"/>
      <c r="V101" s="709"/>
      <c r="W101" s="709"/>
      <c r="X101" s="709"/>
      <c r="Y101" s="709"/>
      <c r="Z101" s="769"/>
      <c r="AA101" s="808" t="str">
        <f>IF(J101="","",J101*S101)</f>
        <v/>
      </c>
      <c r="AB101" s="809"/>
      <c r="AC101" s="809"/>
      <c r="AD101" s="809"/>
      <c r="AE101" s="809"/>
      <c r="AF101" s="809"/>
      <c r="AG101" s="810"/>
      <c r="AH101" s="782" t="s">
        <v>463</v>
      </c>
      <c r="AI101" s="783"/>
      <c r="AJ101" s="784"/>
    </row>
    <row r="102" spans="2:36" ht="13.5" customHeight="1">
      <c r="B102" s="979"/>
      <c r="C102" s="980"/>
      <c r="D102" s="748" t="s">
        <v>87</v>
      </c>
      <c r="E102" s="749"/>
      <c r="F102" s="749"/>
      <c r="G102" s="749"/>
      <c r="H102" s="749"/>
      <c r="I102" s="750"/>
      <c r="J102" s="400"/>
      <c r="K102" s="401"/>
      <c r="L102" s="401"/>
      <c r="M102" s="401"/>
      <c r="N102" s="401"/>
      <c r="O102" s="401"/>
      <c r="P102" s="651"/>
      <c r="Q102" s="652" t="s">
        <v>232</v>
      </c>
      <c r="R102" s="653"/>
      <c r="S102" s="708">
        <v>716</v>
      </c>
      <c r="T102" s="709"/>
      <c r="U102" s="709"/>
      <c r="V102" s="709"/>
      <c r="W102" s="709"/>
      <c r="X102" s="709"/>
      <c r="Y102" s="709"/>
      <c r="Z102" s="769"/>
      <c r="AA102" s="808" t="str">
        <f t="shared" si="0"/>
        <v/>
      </c>
      <c r="AB102" s="809"/>
      <c r="AC102" s="809"/>
      <c r="AD102" s="809"/>
      <c r="AE102" s="809"/>
      <c r="AF102" s="809"/>
      <c r="AG102" s="810"/>
      <c r="AH102" s="782" t="s">
        <v>463</v>
      </c>
      <c r="AI102" s="783"/>
      <c r="AJ102" s="784"/>
    </row>
    <row r="103" spans="2:36" ht="13.5" customHeight="1">
      <c r="B103" s="979"/>
      <c r="C103" s="980"/>
      <c r="D103" s="785" t="s">
        <v>422</v>
      </c>
      <c r="E103" s="786"/>
      <c r="F103" s="786"/>
      <c r="G103" s="786"/>
      <c r="H103" s="786"/>
      <c r="I103" s="787"/>
      <c r="J103" s="400"/>
      <c r="K103" s="401"/>
      <c r="L103" s="401"/>
      <c r="M103" s="401"/>
      <c r="N103" s="401"/>
      <c r="O103" s="401"/>
      <c r="P103" s="651"/>
      <c r="Q103" s="652" t="s">
        <v>232</v>
      </c>
      <c r="R103" s="653"/>
      <c r="S103" s="708">
        <v>858</v>
      </c>
      <c r="T103" s="709"/>
      <c r="U103" s="709"/>
      <c r="V103" s="709"/>
      <c r="W103" s="709"/>
      <c r="X103" s="709"/>
      <c r="Y103" s="709"/>
      <c r="Z103" s="769"/>
      <c r="AA103" s="808" t="str">
        <f>IF(J103="","",J103*S103)</f>
        <v/>
      </c>
      <c r="AB103" s="809"/>
      <c r="AC103" s="809"/>
      <c r="AD103" s="809"/>
      <c r="AE103" s="809"/>
      <c r="AF103" s="809"/>
      <c r="AG103" s="810"/>
      <c r="AH103" s="782" t="s">
        <v>463</v>
      </c>
      <c r="AI103" s="783"/>
      <c r="AJ103" s="784"/>
    </row>
    <row r="104" spans="2:36" ht="13.5" customHeight="1">
      <c r="B104" s="979"/>
      <c r="C104" s="980"/>
      <c r="D104" s="785" t="s">
        <v>423</v>
      </c>
      <c r="E104" s="786"/>
      <c r="F104" s="786"/>
      <c r="G104" s="786"/>
      <c r="H104" s="786"/>
      <c r="I104" s="787"/>
      <c r="J104" s="400"/>
      <c r="K104" s="401"/>
      <c r="L104" s="401"/>
      <c r="M104" s="401"/>
      <c r="N104" s="401"/>
      <c r="O104" s="401"/>
      <c r="P104" s="651"/>
      <c r="Q104" s="652" t="s">
        <v>232</v>
      </c>
      <c r="R104" s="653"/>
      <c r="S104" s="708">
        <v>804</v>
      </c>
      <c r="T104" s="709"/>
      <c r="U104" s="709"/>
      <c r="V104" s="709"/>
      <c r="W104" s="709"/>
      <c r="X104" s="709"/>
      <c r="Y104" s="709"/>
      <c r="Z104" s="769"/>
      <c r="AA104" s="808" t="str">
        <f>IF(J104="","",J104*S104)</f>
        <v/>
      </c>
      <c r="AB104" s="809"/>
      <c r="AC104" s="809"/>
      <c r="AD104" s="809"/>
      <c r="AE104" s="809"/>
      <c r="AF104" s="809"/>
      <c r="AG104" s="810"/>
      <c r="AH104" s="782" t="s">
        <v>463</v>
      </c>
      <c r="AI104" s="783"/>
      <c r="AJ104" s="784"/>
    </row>
    <row r="105" spans="2:36" ht="13.5" customHeight="1">
      <c r="B105" s="979"/>
      <c r="C105" s="980"/>
      <c r="D105" s="796" t="s">
        <v>217</v>
      </c>
      <c r="E105" s="797"/>
      <c r="F105" s="797"/>
      <c r="G105" s="797"/>
      <c r="H105" s="797"/>
      <c r="I105" s="798"/>
      <c r="J105" s="400"/>
      <c r="K105" s="401"/>
      <c r="L105" s="401"/>
      <c r="M105" s="401"/>
      <c r="N105" s="401"/>
      <c r="O105" s="401"/>
      <c r="P105" s="651"/>
      <c r="Q105" s="652" t="s">
        <v>232</v>
      </c>
      <c r="R105" s="653"/>
      <c r="S105" s="708">
        <v>1650</v>
      </c>
      <c r="T105" s="709"/>
      <c r="U105" s="709"/>
      <c r="V105" s="709"/>
      <c r="W105" s="709"/>
      <c r="X105" s="709"/>
      <c r="Y105" s="709"/>
      <c r="Z105" s="769"/>
      <c r="AA105" s="808" t="str">
        <f t="shared" si="0"/>
        <v/>
      </c>
      <c r="AB105" s="809"/>
      <c r="AC105" s="809"/>
      <c r="AD105" s="809"/>
      <c r="AE105" s="809"/>
      <c r="AF105" s="809"/>
      <c r="AG105" s="810"/>
      <c r="AH105" s="846" t="s">
        <v>463</v>
      </c>
      <c r="AI105" s="847"/>
      <c r="AJ105" s="848"/>
    </row>
    <row r="106" spans="2:36" ht="13.5" customHeight="1">
      <c r="B106" s="979"/>
      <c r="C106" s="980"/>
      <c r="D106" s="839" t="s">
        <v>65</v>
      </c>
      <c r="E106" s="840"/>
      <c r="F106" s="840"/>
      <c r="G106" s="840"/>
      <c r="H106" s="840"/>
      <c r="I106" s="840"/>
      <c r="J106" s="840"/>
      <c r="K106" s="840"/>
      <c r="L106" s="840"/>
      <c r="M106" s="840"/>
      <c r="N106" s="840"/>
      <c r="O106" s="840"/>
      <c r="P106" s="840"/>
      <c r="Q106" s="840"/>
      <c r="R106" s="840"/>
      <c r="S106" s="840"/>
      <c r="T106" s="840"/>
      <c r="U106" s="840"/>
      <c r="V106" s="840"/>
      <c r="W106" s="840"/>
      <c r="X106" s="840"/>
      <c r="Y106" s="840"/>
      <c r="Z106" s="840"/>
      <c r="AA106" s="983" t="str">
        <f>IF(SUM(AA87:AG105)=0,"",ROUND(SUM(AA87:AG105),-INT(LOG(ABS(SUM(AA87:AG105))))-1+3))</f>
        <v/>
      </c>
      <c r="AB106" s="984"/>
      <c r="AC106" s="984"/>
      <c r="AD106" s="984"/>
      <c r="AE106" s="984"/>
      <c r="AF106" s="984"/>
      <c r="AG106" s="985"/>
      <c r="AH106" s="843" t="s">
        <v>462</v>
      </c>
      <c r="AI106" s="844"/>
      <c r="AJ106" s="845"/>
    </row>
    <row r="107" spans="2:36" ht="13.5" customHeight="1" thickBot="1">
      <c r="B107" s="981"/>
      <c r="C107" s="982"/>
      <c r="D107" s="841"/>
      <c r="E107" s="842"/>
      <c r="F107" s="842"/>
      <c r="G107" s="842"/>
      <c r="H107" s="842"/>
      <c r="I107" s="842"/>
      <c r="J107" s="842"/>
      <c r="K107" s="842"/>
      <c r="L107" s="842"/>
      <c r="M107" s="842"/>
      <c r="N107" s="842"/>
      <c r="O107" s="842"/>
      <c r="P107" s="842"/>
      <c r="Q107" s="842"/>
      <c r="R107" s="842"/>
      <c r="S107" s="842"/>
      <c r="T107" s="842"/>
      <c r="U107" s="842"/>
      <c r="V107" s="842"/>
      <c r="W107" s="842"/>
      <c r="X107" s="842"/>
      <c r="Y107" s="842"/>
      <c r="Z107" s="842"/>
      <c r="AA107" s="814"/>
      <c r="AB107" s="815"/>
      <c r="AC107" s="815"/>
      <c r="AD107" s="815"/>
      <c r="AE107" s="815"/>
      <c r="AF107" s="815"/>
      <c r="AG107" s="816"/>
      <c r="AH107" s="820"/>
      <c r="AI107" s="821"/>
      <c r="AJ107" s="822"/>
    </row>
    <row r="108" spans="2:36" ht="13.5" customHeight="1">
      <c r="B108" s="977" t="s">
        <v>341</v>
      </c>
      <c r="C108" s="978"/>
      <c r="D108" s="790" t="s">
        <v>88</v>
      </c>
      <c r="E108" s="791"/>
      <c r="F108" s="791"/>
      <c r="G108" s="791"/>
      <c r="H108" s="791"/>
      <c r="I108" s="792"/>
      <c r="J108" s="793"/>
      <c r="K108" s="794"/>
      <c r="L108" s="794"/>
      <c r="M108" s="794"/>
      <c r="N108" s="794"/>
      <c r="O108" s="794"/>
      <c r="P108" s="795"/>
      <c r="Q108" s="788" t="s">
        <v>232</v>
      </c>
      <c r="R108" s="789"/>
      <c r="S108" s="799">
        <v>6630</v>
      </c>
      <c r="T108" s="800"/>
      <c r="U108" s="800"/>
      <c r="V108" s="800"/>
      <c r="W108" s="800"/>
      <c r="X108" s="800"/>
      <c r="Y108" s="800"/>
      <c r="Z108" s="801"/>
      <c r="AA108" s="802" t="str">
        <f t="shared" ref="AA108:AA116" si="1">IF(J108="","",J108*S108)</f>
        <v/>
      </c>
      <c r="AB108" s="803"/>
      <c r="AC108" s="803"/>
      <c r="AD108" s="803"/>
      <c r="AE108" s="803"/>
      <c r="AF108" s="803"/>
      <c r="AG108" s="804"/>
      <c r="AH108" s="805" t="s">
        <v>463</v>
      </c>
      <c r="AI108" s="806"/>
      <c r="AJ108" s="807"/>
    </row>
    <row r="109" spans="2:36" ht="13.5" customHeight="1">
      <c r="B109" s="979"/>
      <c r="C109" s="980"/>
      <c r="D109" s="748" t="s">
        <v>89</v>
      </c>
      <c r="E109" s="749"/>
      <c r="F109" s="749"/>
      <c r="G109" s="749"/>
      <c r="H109" s="749"/>
      <c r="I109" s="750"/>
      <c r="J109" s="400"/>
      <c r="K109" s="401"/>
      <c r="L109" s="401"/>
      <c r="M109" s="401"/>
      <c r="N109" s="401"/>
      <c r="O109" s="401"/>
      <c r="P109" s="651"/>
      <c r="Q109" s="773" t="s">
        <v>232</v>
      </c>
      <c r="R109" s="774"/>
      <c r="S109" s="708">
        <v>11100</v>
      </c>
      <c r="T109" s="709"/>
      <c r="U109" s="709"/>
      <c r="V109" s="709"/>
      <c r="W109" s="709"/>
      <c r="X109" s="709"/>
      <c r="Y109" s="709"/>
      <c r="Z109" s="769"/>
      <c r="AA109" s="808" t="str">
        <f t="shared" si="1"/>
        <v/>
      </c>
      <c r="AB109" s="809"/>
      <c r="AC109" s="809"/>
      <c r="AD109" s="809"/>
      <c r="AE109" s="809"/>
      <c r="AF109" s="809"/>
      <c r="AG109" s="810"/>
      <c r="AH109" s="782" t="s">
        <v>463</v>
      </c>
      <c r="AI109" s="783"/>
      <c r="AJ109" s="784"/>
    </row>
    <row r="110" spans="2:36" ht="13.5" customHeight="1">
      <c r="B110" s="979"/>
      <c r="C110" s="980"/>
      <c r="D110" s="748" t="s">
        <v>90</v>
      </c>
      <c r="E110" s="749"/>
      <c r="F110" s="749"/>
      <c r="G110" s="749"/>
      <c r="H110" s="749"/>
      <c r="I110" s="750"/>
      <c r="J110" s="400"/>
      <c r="K110" s="401"/>
      <c r="L110" s="401"/>
      <c r="M110" s="401"/>
      <c r="N110" s="401"/>
      <c r="O110" s="401"/>
      <c r="P110" s="651"/>
      <c r="Q110" s="773" t="s">
        <v>232</v>
      </c>
      <c r="R110" s="774"/>
      <c r="S110" s="708">
        <v>8900</v>
      </c>
      <c r="T110" s="709"/>
      <c r="U110" s="709"/>
      <c r="V110" s="709"/>
      <c r="W110" s="709"/>
      <c r="X110" s="709"/>
      <c r="Y110" s="709"/>
      <c r="Z110" s="769"/>
      <c r="AA110" s="808" t="str">
        <f t="shared" si="1"/>
        <v/>
      </c>
      <c r="AB110" s="809"/>
      <c r="AC110" s="809"/>
      <c r="AD110" s="809"/>
      <c r="AE110" s="809"/>
      <c r="AF110" s="809"/>
      <c r="AG110" s="810"/>
      <c r="AH110" s="782" t="s">
        <v>463</v>
      </c>
      <c r="AI110" s="783"/>
      <c r="AJ110" s="784"/>
    </row>
    <row r="111" spans="2:36" ht="13.5" customHeight="1">
      <c r="B111" s="979"/>
      <c r="C111" s="980"/>
      <c r="D111" s="779" t="s">
        <v>1768</v>
      </c>
      <c r="E111" s="780"/>
      <c r="F111" s="780"/>
      <c r="G111" s="780"/>
      <c r="H111" s="780"/>
      <c r="I111" s="781"/>
      <c r="J111" s="400"/>
      <c r="K111" s="401"/>
      <c r="L111" s="401"/>
      <c r="M111" s="401"/>
      <c r="N111" s="401"/>
      <c r="O111" s="401"/>
      <c r="P111" s="651"/>
      <c r="Q111" s="773" t="s">
        <v>232</v>
      </c>
      <c r="R111" s="774"/>
      <c r="S111" s="708">
        <v>9200</v>
      </c>
      <c r="T111" s="709"/>
      <c r="U111" s="709"/>
      <c r="V111" s="709"/>
      <c r="W111" s="709"/>
      <c r="X111" s="709"/>
      <c r="Y111" s="709"/>
      <c r="Z111" s="769"/>
      <c r="AA111" s="808" t="str">
        <f>IF(J111="","",J111*S111)</f>
        <v/>
      </c>
      <c r="AB111" s="809"/>
      <c r="AC111" s="809"/>
      <c r="AD111" s="809"/>
      <c r="AE111" s="809"/>
      <c r="AF111" s="809"/>
      <c r="AG111" s="810"/>
      <c r="AH111" s="782" t="s">
        <v>463</v>
      </c>
      <c r="AI111" s="783"/>
      <c r="AJ111" s="784"/>
    </row>
    <row r="112" spans="2:36" ht="13.5" customHeight="1">
      <c r="B112" s="979"/>
      <c r="C112" s="980"/>
      <c r="D112" s="748" t="s">
        <v>91</v>
      </c>
      <c r="E112" s="749"/>
      <c r="F112" s="749"/>
      <c r="G112" s="749"/>
      <c r="H112" s="749"/>
      <c r="I112" s="750"/>
      <c r="J112" s="400"/>
      <c r="K112" s="401"/>
      <c r="L112" s="401"/>
      <c r="M112" s="401"/>
      <c r="N112" s="401"/>
      <c r="O112" s="401"/>
      <c r="P112" s="651"/>
      <c r="Q112" s="773" t="s">
        <v>232</v>
      </c>
      <c r="R112" s="774"/>
      <c r="S112" s="708">
        <v>9200</v>
      </c>
      <c r="T112" s="709"/>
      <c r="U112" s="709"/>
      <c r="V112" s="709"/>
      <c r="W112" s="709"/>
      <c r="X112" s="709"/>
      <c r="Y112" s="709"/>
      <c r="Z112" s="769"/>
      <c r="AA112" s="808" t="str">
        <f t="shared" si="1"/>
        <v/>
      </c>
      <c r="AB112" s="809"/>
      <c r="AC112" s="809"/>
      <c r="AD112" s="809"/>
      <c r="AE112" s="809"/>
      <c r="AF112" s="809"/>
      <c r="AG112" s="810"/>
      <c r="AH112" s="782" t="s">
        <v>463</v>
      </c>
      <c r="AI112" s="783"/>
      <c r="AJ112" s="784"/>
    </row>
    <row r="113" spans="1:36" ht="13.5" customHeight="1">
      <c r="B113" s="979"/>
      <c r="C113" s="980"/>
      <c r="D113" s="748" t="s">
        <v>92</v>
      </c>
      <c r="E113" s="749"/>
      <c r="F113" s="749"/>
      <c r="G113" s="749"/>
      <c r="H113" s="749"/>
      <c r="I113" s="750"/>
      <c r="J113" s="400"/>
      <c r="K113" s="401"/>
      <c r="L113" s="401"/>
      <c r="M113" s="401"/>
      <c r="N113" s="401"/>
      <c r="O113" s="401"/>
      <c r="P113" s="651"/>
      <c r="Q113" s="773" t="s">
        <v>232</v>
      </c>
      <c r="R113" s="774"/>
      <c r="S113" s="708">
        <v>9540</v>
      </c>
      <c r="T113" s="709"/>
      <c r="U113" s="709"/>
      <c r="V113" s="709"/>
      <c r="W113" s="709"/>
      <c r="X113" s="709"/>
      <c r="Y113" s="709"/>
      <c r="Z113" s="769"/>
      <c r="AA113" s="808" t="str">
        <f t="shared" si="1"/>
        <v/>
      </c>
      <c r="AB113" s="809"/>
      <c r="AC113" s="809"/>
      <c r="AD113" s="809"/>
      <c r="AE113" s="809"/>
      <c r="AF113" s="809"/>
      <c r="AG113" s="810"/>
      <c r="AH113" s="782" t="s">
        <v>463</v>
      </c>
      <c r="AI113" s="783"/>
      <c r="AJ113" s="784"/>
    </row>
    <row r="114" spans="1:36" ht="13.5" customHeight="1">
      <c r="B114" s="979"/>
      <c r="C114" s="980"/>
      <c r="D114" s="748" t="s">
        <v>93</v>
      </c>
      <c r="E114" s="749"/>
      <c r="F114" s="749"/>
      <c r="G114" s="749"/>
      <c r="H114" s="749"/>
      <c r="I114" s="750"/>
      <c r="J114" s="400"/>
      <c r="K114" s="401"/>
      <c r="L114" s="401"/>
      <c r="M114" s="401"/>
      <c r="N114" s="401"/>
      <c r="O114" s="401"/>
      <c r="P114" s="651"/>
      <c r="Q114" s="773" t="s">
        <v>232</v>
      </c>
      <c r="R114" s="774"/>
      <c r="S114" s="708">
        <v>8550</v>
      </c>
      <c r="T114" s="709"/>
      <c r="U114" s="709"/>
      <c r="V114" s="709"/>
      <c r="W114" s="709"/>
      <c r="X114" s="709"/>
      <c r="Y114" s="709"/>
      <c r="Z114" s="769"/>
      <c r="AA114" s="808" t="str">
        <f t="shared" si="1"/>
        <v/>
      </c>
      <c r="AB114" s="809"/>
      <c r="AC114" s="809"/>
      <c r="AD114" s="809"/>
      <c r="AE114" s="809"/>
      <c r="AF114" s="809"/>
      <c r="AG114" s="810"/>
      <c r="AH114" s="782" t="s">
        <v>463</v>
      </c>
      <c r="AI114" s="783"/>
      <c r="AJ114" s="784"/>
    </row>
    <row r="115" spans="1:36" ht="13.5" customHeight="1">
      <c r="B115" s="979"/>
      <c r="C115" s="980"/>
      <c r="D115" s="748" t="s">
        <v>94</v>
      </c>
      <c r="E115" s="749"/>
      <c r="F115" s="749"/>
      <c r="G115" s="749"/>
      <c r="H115" s="749"/>
      <c r="I115" s="750"/>
      <c r="J115" s="400"/>
      <c r="K115" s="401"/>
      <c r="L115" s="401"/>
      <c r="M115" s="401"/>
      <c r="N115" s="401"/>
      <c r="O115" s="401"/>
      <c r="P115" s="651"/>
      <c r="Q115" s="773" t="s">
        <v>232</v>
      </c>
      <c r="R115" s="774"/>
      <c r="S115" s="708">
        <v>7910</v>
      </c>
      <c r="T115" s="709"/>
      <c r="U115" s="709"/>
      <c r="V115" s="709"/>
      <c r="W115" s="709"/>
      <c r="X115" s="709"/>
      <c r="Y115" s="709"/>
      <c r="Z115" s="769"/>
      <c r="AA115" s="808" t="str">
        <f>IF(J115="","",J115*S115)</f>
        <v/>
      </c>
      <c r="AB115" s="809"/>
      <c r="AC115" s="809"/>
      <c r="AD115" s="809"/>
      <c r="AE115" s="809"/>
      <c r="AF115" s="809"/>
      <c r="AG115" s="810"/>
      <c r="AH115" s="782" t="s">
        <v>463</v>
      </c>
      <c r="AI115" s="783"/>
      <c r="AJ115" s="784"/>
    </row>
    <row r="116" spans="1:36" ht="13.5" customHeight="1">
      <c r="B116" s="979"/>
      <c r="C116" s="980"/>
      <c r="D116" s="748" t="s">
        <v>424</v>
      </c>
      <c r="E116" s="749"/>
      <c r="F116" s="749"/>
      <c r="G116" s="749"/>
      <c r="H116" s="749"/>
      <c r="I116" s="750"/>
      <c r="J116" s="400"/>
      <c r="K116" s="401"/>
      <c r="L116" s="401"/>
      <c r="M116" s="401"/>
      <c r="N116" s="401"/>
      <c r="O116" s="401"/>
      <c r="P116" s="651"/>
      <c r="Q116" s="773" t="s">
        <v>232</v>
      </c>
      <c r="R116" s="774"/>
      <c r="S116" s="708">
        <v>7190</v>
      </c>
      <c r="T116" s="709"/>
      <c r="U116" s="709"/>
      <c r="V116" s="709"/>
      <c r="W116" s="709"/>
      <c r="X116" s="709"/>
      <c r="Y116" s="709"/>
      <c r="Z116" s="769"/>
      <c r="AA116" s="808" t="str">
        <f t="shared" si="1"/>
        <v/>
      </c>
      <c r="AB116" s="809"/>
      <c r="AC116" s="809"/>
      <c r="AD116" s="809"/>
      <c r="AE116" s="809"/>
      <c r="AF116" s="809"/>
      <c r="AG116" s="810"/>
      <c r="AH116" s="782" t="s">
        <v>463</v>
      </c>
      <c r="AI116" s="783"/>
      <c r="AJ116" s="784"/>
    </row>
    <row r="117" spans="1:36" ht="13.5" customHeight="1">
      <c r="B117" s="979"/>
      <c r="C117" s="980"/>
      <c r="D117" s="839" t="s">
        <v>65</v>
      </c>
      <c r="E117" s="840"/>
      <c r="F117" s="840"/>
      <c r="G117" s="840"/>
      <c r="H117" s="840"/>
      <c r="I117" s="840"/>
      <c r="J117" s="840"/>
      <c r="K117" s="840"/>
      <c r="L117" s="840"/>
      <c r="M117" s="840"/>
      <c r="N117" s="840"/>
      <c r="O117" s="840"/>
      <c r="P117" s="840"/>
      <c r="Q117" s="840"/>
      <c r="R117" s="840"/>
      <c r="S117" s="840"/>
      <c r="T117" s="840"/>
      <c r="U117" s="840"/>
      <c r="V117" s="840"/>
      <c r="W117" s="840"/>
      <c r="X117" s="840"/>
      <c r="Y117" s="840"/>
      <c r="Z117" s="840"/>
      <c r="AA117" s="811" t="str">
        <f>IF(SUM(AA108:AG116)=0,"",ROUND(SUM(AA108:AG116),-INT(LOG(ABS(SUM(AA108:AG116))))-1+3))</f>
        <v/>
      </c>
      <c r="AB117" s="812"/>
      <c r="AC117" s="812"/>
      <c r="AD117" s="812"/>
      <c r="AE117" s="812"/>
      <c r="AF117" s="812"/>
      <c r="AG117" s="813"/>
      <c r="AH117" s="817" t="s">
        <v>462</v>
      </c>
      <c r="AI117" s="818"/>
      <c r="AJ117" s="819"/>
    </row>
    <row r="118" spans="1:36" ht="13.5" customHeight="1" thickBot="1">
      <c r="B118" s="981"/>
      <c r="C118" s="982"/>
      <c r="D118" s="841"/>
      <c r="E118" s="842"/>
      <c r="F118" s="842"/>
      <c r="G118" s="842"/>
      <c r="H118" s="842"/>
      <c r="I118" s="842"/>
      <c r="J118" s="842"/>
      <c r="K118" s="842"/>
      <c r="L118" s="842"/>
      <c r="M118" s="842"/>
      <c r="N118" s="842"/>
      <c r="O118" s="842"/>
      <c r="P118" s="842"/>
      <c r="Q118" s="842"/>
      <c r="R118" s="842"/>
      <c r="S118" s="842"/>
      <c r="T118" s="842"/>
      <c r="U118" s="842"/>
      <c r="V118" s="842"/>
      <c r="W118" s="842"/>
      <c r="X118" s="842"/>
      <c r="Y118" s="842"/>
      <c r="Z118" s="842"/>
      <c r="AA118" s="814"/>
      <c r="AB118" s="815"/>
      <c r="AC118" s="815"/>
      <c r="AD118" s="815"/>
      <c r="AE118" s="815"/>
      <c r="AF118" s="815"/>
      <c r="AG118" s="816"/>
      <c r="AH118" s="820"/>
      <c r="AI118" s="821"/>
      <c r="AJ118" s="822"/>
    </row>
    <row r="119" spans="1:36" ht="13.5" customHeight="1">
      <c r="A119" s="11"/>
      <c r="B119" s="823" t="s">
        <v>76</v>
      </c>
      <c r="C119" s="824"/>
      <c r="D119" s="824"/>
      <c r="E119" s="824"/>
      <c r="F119" s="824"/>
      <c r="G119" s="824"/>
      <c r="H119" s="824"/>
      <c r="I119" s="825"/>
      <c r="J119" s="404"/>
      <c r="K119" s="405"/>
      <c r="L119" s="405"/>
      <c r="M119" s="405"/>
      <c r="N119" s="405"/>
      <c r="O119" s="405"/>
      <c r="P119" s="829"/>
      <c r="Q119" s="830" t="s">
        <v>232</v>
      </c>
      <c r="R119" s="831"/>
      <c r="S119" s="834">
        <v>23500</v>
      </c>
      <c r="T119" s="835"/>
      <c r="U119" s="835"/>
      <c r="V119" s="835"/>
      <c r="W119" s="835"/>
      <c r="X119" s="835"/>
      <c r="Y119" s="835"/>
      <c r="Z119" s="835"/>
      <c r="AA119" s="836" t="str">
        <f>IF(SUM(J119)=0,"",ROUND(J119*S119,-INT(LOG(ABS(J119*S119)))-1+3))</f>
        <v/>
      </c>
      <c r="AB119" s="837"/>
      <c r="AC119" s="837"/>
      <c r="AD119" s="837"/>
      <c r="AE119" s="837"/>
      <c r="AF119" s="837"/>
      <c r="AG119" s="838"/>
      <c r="AH119" s="710" t="s">
        <v>474</v>
      </c>
      <c r="AI119" s="711"/>
      <c r="AJ119" s="712"/>
    </row>
    <row r="120" spans="1:36" ht="13.5" customHeight="1" thickBot="1">
      <c r="B120" s="826"/>
      <c r="C120" s="827"/>
      <c r="D120" s="827"/>
      <c r="E120" s="827"/>
      <c r="F120" s="827"/>
      <c r="G120" s="827"/>
      <c r="H120" s="827"/>
      <c r="I120" s="828"/>
      <c r="J120" s="763"/>
      <c r="K120" s="764"/>
      <c r="L120" s="764"/>
      <c r="M120" s="764"/>
      <c r="N120" s="764"/>
      <c r="O120" s="764"/>
      <c r="P120" s="765"/>
      <c r="Q120" s="832"/>
      <c r="R120" s="833"/>
      <c r="S120" s="731"/>
      <c r="T120" s="732"/>
      <c r="U120" s="732"/>
      <c r="V120" s="732"/>
      <c r="W120" s="732"/>
      <c r="X120" s="732"/>
      <c r="Y120" s="732"/>
      <c r="Z120" s="732"/>
      <c r="AA120" s="814"/>
      <c r="AB120" s="815"/>
      <c r="AC120" s="815"/>
      <c r="AD120" s="815"/>
      <c r="AE120" s="815"/>
      <c r="AF120" s="815"/>
      <c r="AG120" s="816"/>
      <c r="AH120" s="713"/>
      <c r="AI120" s="714"/>
      <c r="AJ120" s="715"/>
    </row>
    <row r="121" spans="1:36" ht="13.5" customHeight="1">
      <c r="B121" s="823" t="s">
        <v>417</v>
      </c>
      <c r="C121" s="824"/>
      <c r="D121" s="824"/>
      <c r="E121" s="824"/>
      <c r="F121" s="824"/>
      <c r="G121" s="824"/>
      <c r="H121" s="824"/>
      <c r="I121" s="825"/>
      <c r="J121" s="404"/>
      <c r="K121" s="405"/>
      <c r="L121" s="405"/>
      <c r="M121" s="405"/>
      <c r="N121" s="405"/>
      <c r="O121" s="405"/>
      <c r="P121" s="829"/>
      <c r="Q121" s="830" t="s">
        <v>232</v>
      </c>
      <c r="R121" s="831"/>
      <c r="S121" s="834">
        <v>16100</v>
      </c>
      <c r="T121" s="835"/>
      <c r="U121" s="835"/>
      <c r="V121" s="835"/>
      <c r="W121" s="835"/>
      <c r="X121" s="835"/>
      <c r="Y121" s="835"/>
      <c r="Z121" s="835"/>
      <c r="AA121" s="836"/>
      <c r="AB121" s="837"/>
      <c r="AC121" s="837"/>
      <c r="AD121" s="837"/>
      <c r="AE121" s="837"/>
      <c r="AF121" s="837"/>
      <c r="AG121" s="838"/>
      <c r="AH121" s="710" t="s">
        <v>474</v>
      </c>
      <c r="AI121" s="711"/>
      <c r="AJ121" s="712"/>
    </row>
    <row r="122" spans="1:36" ht="13.5" customHeight="1" thickBot="1">
      <c r="B122" s="826"/>
      <c r="C122" s="827"/>
      <c r="D122" s="827"/>
      <c r="E122" s="827"/>
      <c r="F122" s="827"/>
      <c r="G122" s="827"/>
      <c r="H122" s="827"/>
      <c r="I122" s="828"/>
      <c r="J122" s="763"/>
      <c r="K122" s="764"/>
      <c r="L122" s="764"/>
      <c r="M122" s="764"/>
      <c r="N122" s="764"/>
      <c r="O122" s="764"/>
      <c r="P122" s="765"/>
      <c r="Q122" s="832"/>
      <c r="R122" s="833"/>
      <c r="S122" s="731"/>
      <c r="T122" s="732"/>
      <c r="U122" s="732"/>
      <c r="V122" s="732"/>
      <c r="W122" s="732"/>
      <c r="X122" s="732"/>
      <c r="Y122" s="732"/>
      <c r="Z122" s="732"/>
      <c r="AA122" s="814"/>
      <c r="AB122" s="815"/>
      <c r="AC122" s="815"/>
      <c r="AD122" s="815"/>
      <c r="AE122" s="815"/>
      <c r="AF122" s="815"/>
      <c r="AG122" s="816"/>
      <c r="AH122" s="713"/>
      <c r="AI122" s="714"/>
      <c r="AJ122" s="715"/>
    </row>
    <row r="123" spans="1:36" ht="13.5" customHeight="1"/>
    <row r="124" spans="1:36" ht="13.5" customHeight="1">
      <c r="B124" s="1" t="s">
        <v>220</v>
      </c>
      <c r="C124" s="1">
        <v>1</v>
      </c>
      <c r="D124" s="587" t="s">
        <v>490</v>
      </c>
      <c r="E124" s="587"/>
      <c r="F124" s="587"/>
      <c r="G124" s="587"/>
      <c r="H124" s="587"/>
      <c r="I124" s="587"/>
      <c r="J124" s="587"/>
      <c r="K124" s="587"/>
      <c r="L124" s="587"/>
      <c r="M124" s="587"/>
      <c r="N124" s="587"/>
      <c r="O124" s="587"/>
      <c r="P124" s="587"/>
      <c r="Q124" s="587"/>
      <c r="R124" s="587"/>
      <c r="S124" s="587"/>
      <c r="T124" s="587"/>
      <c r="U124" s="587"/>
      <c r="V124" s="587"/>
      <c r="W124" s="587"/>
      <c r="X124" s="587"/>
      <c r="Y124" s="587"/>
      <c r="Z124" s="587"/>
      <c r="AA124" s="587"/>
      <c r="AB124" s="587"/>
      <c r="AC124" s="587"/>
      <c r="AD124" s="587"/>
      <c r="AE124" s="587"/>
      <c r="AF124" s="587"/>
      <c r="AG124" s="587"/>
      <c r="AH124" s="587"/>
      <c r="AI124" s="587"/>
      <c r="AJ124" s="587"/>
    </row>
    <row r="125" spans="1:36" ht="13.5" customHeight="1">
      <c r="D125" s="587"/>
      <c r="E125" s="587"/>
      <c r="F125" s="587"/>
      <c r="G125" s="587"/>
      <c r="H125" s="587"/>
      <c r="I125" s="587"/>
      <c r="J125" s="587"/>
      <c r="K125" s="587"/>
      <c r="L125" s="58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7"/>
      <c r="AI125" s="587"/>
      <c r="AJ125" s="587"/>
    </row>
    <row r="126" spans="1:36" ht="13.5" customHeight="1">
      <c r="C126" s="1">
        <v>2</v>
      </c>
      <c r="D126" s="587" t="s">
        <v>451</v>
      </c>
      <c r="E126" s="587"/>
      <c r="F126" s="587"/>
      <c r="G126" s="587"/>
      <c r="H126" s="587"/>
      <c r="I126" s="587"/>
      <c r="J126" s="587"/>
      <c r="K126" s="587"/>
      <c r="L126" s="587"/>
      <c r="M126" s="587"/>
      <c r="N126" s="587"/>
      <c r="O126" s="587"/>
      <c r="P126" s="587"/>
      <c r="Q126" s="587"/>
      <c r="R126" s="587"/>
      <c r="S126" s="587"/>
      <c r="T126" s="587"/>
      <c r="U126" s="587"/>
      <c r="V126" s="587"/>
      <c r="W126" s="587"/>
      <c r="X126" s="587"/>
      <c r="Y126" s="587"/>
      <c r="Z126" s="587"/>
      <c r="AA126" s="587"/>
      <c r="AB126" s="587"/>
      <c r="AC126" s="587"/>
      <c r="AD126" s="587"/>
      <c r="AE126" s="587"/>
      <c r="AF126" s="587"/>
      <c r="AG126" s="587"/>
      <c r="AH126" s="587"/>
      <c r="AI126" s="587"/>
      <c r="AJ126" s="587"/>
    </row>
    <row r="127" spans="1:36" ht="13.5" customHeight="1">
      <c r="D127" s="587"/>
      <c r="E127" s="587"/>
      <c r="F127" s="587"/>
      <c r="G127" s="587"/>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row>
    <row r="128" spans="1:36" ht="13.5" customHeight="1">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row>
    <row r="129" spans="3:82" ht="13.5" customHeight="1">
      <c r="C129" s="1">
        <v>3</v>
      </c>
      <c r="D129" s="587" t="s">
        <v>391</v>
      </c>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row>
    <row r="130" spans="3:82" ht="13.5" customHeight="1">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row>
    <row r="131" spans="3:82" ht="13.5" customHeight="1"/>
    <row r="132" spans="3:82" ht="13.5" customHeight="1"/>
    <row r="133" spans="3:82" ht="13.5" customHeight="1">
      <c r="BT133" s="11"/>
      <c r="BU133" s="11"/>
      <c r="BV133" s="11"/>
      <c r="BW133" s="11"/>
      <c r="BX133" s="11"/>
      <c r="BY133" s="11"/>
      <c r="BZ133" s="11"/>
      <c r="CA133" s="11"/>
      <c r="CB133" s="11"/>
      <c r="CC133" s="11"/>
      <c r="CD133" s="11"/>
    </row>
    <row r="134" spans="3:82" ht="13.5" customHeight="1">
      <c r="BT134" s="11"/>
      <c r="BU134" s="11"/>
      <c r="BV134" s="11"/>
      <c r="BW134" s="11"/>
      <c r="BX134" s="11"/>
      <c r="BY134" s="11"/>
      <c r="BZ134" s="11"/>
      <c r="CA134" s="11"/>
      <c r="CB134" s="11"/>
      <c r="CC134" s="11"/>
      <c r="CD134" s="11"/>
    </row>
    <row r="135" spans="3:82" ht="13.5" customHeight="1">
      <c r="BT135" s="11"/>
      <c r="BU135" s="11"/>
      <c r="BV135" s="11"/>
      <c r="BW135" s="11"/>
      <c r="BX135" s="11"/>
      <c r="BY135" s="11"/>
      <c r="BZ135" s="11"/>
      <c r="CA135" s="11"/>
      <c r="CB135" s="11"/>
      <c r="CC135" s="11"/>
      <c r="CD135" s="11"/>
    </row>
  </sheetData>
  <sheetProtection algorithmName="SHA-512" hashValue="y+iHBu+ggLUIKLlOeGTkt1uKVYrqzD/1A8D/wDhyBo/XXxnI0mafjAouQwuMqgQIY/fIuW2e+HCiU/OWbqD4Dg==" saltValue="HBw1dQYA1Xs1bxNMEvQvZg==" spinCount="100000" sheet="1" formatCells="0" formatColumns="0" formatRows="0" insertHyperlinks="0"/>
  <mergeCells count="428">
    <mergeCell ref="Q115:R115"/>
    <mergeCell ref="S115:Z115"/>
    <mergeCell ref="Q100:R100"/>
    <mergeCell ref="Q101:R101"/>
    <mergeCell ref="Q114:R114"/>
    <mergeCell ref="S95:Z95"/>
    <mergeCell ref="R45:T46"/>
    <mergeCell ref="O42:Q44"/>
    <mergeCell ref="U30:X31"/>
    <mergeCell ref="Y32:AB33"/>
    <mergeCell ref="S110:Z110"/>
    <mergeCell ref="J102:P102"/>
    <mergeCell ref="Q99:R99"/>
    <mergeCell ref="J100:P100"/>
    <mergeCell ref="J101:P101"/>
    <mergeCell ref="J103:P103"/>
    <mergeCell ref="AA115:AG115"/>
    <mergeCell ref="AA93:AG93"/>
    <mergeCell ref="AA88:AG88"/>
    <mergeCell ref="AA92:AG92"/>
    <mergeCell ref="J89:P89"/>
    <mergeCell ref="Q89:R89"/>
    <mergeCell ref="AA89:AG89"/>
    <mergeCell ref="J99:P99"/>
    <mergeCell ref="AH115:AJ115"/>
    <mergeCell ref="AH103:AJ103"/>
    <mergeCell ref="AH104:AJ104"/>
    <mergeCell ref="AH98:AJ98"/>
    <mergeCell ref="AH102:AJ102"/>
    <mergeCell ref="AH96:AJ96"/>
    <mergeCell ref="S97:Z97"/>
    <mergeCell ref="AA104:AG104"/>
    <mergeCell ref="AA103:AG103"/>
    <mergeCell ref="AA101:AG101"/>
    <mergeCell ref="AA100:AG100"/>
    <mergeCell ref="AA97:AG97"/>
    <mergeCell ref="AA96:AG96"/>
    <mergeCell ref="S98:Z98"/>
    <mergeCell ref="S96:Z96"/>
    <mergeCell ref="AH101:AJ101"/>
    <mergeCell ref="AA106:AG107"/>
    <mergeCell ref="S112:Z112"/>
    <mergeCell ref="AA102:AG102"/>
    <mergeCell ref="S101:Z101"/>
    <mergeCell ref="S100:Z100"/>
    <mergeCell ref="AA99:AG99"/>
    <mergeCell ref="AH99:AJ99"/>
    <mergeCell ref="AH100:AJ100"/>
    <mergeCell ref="D129:AJ130"/>
    <mergeCell ref="AH18:AJ19"/>
    <mergeCell ref="L45:N46"/>
    <mergeCell ref="AC20:AG21"/>
    <mergeCell ref="H18:K19"/>
    <mergeCell ref="Y18:AB19"/>
    <mergeCell ref="Y20:AB21"/>
    <mergeCell ref="L18:N19"/>
    <mergeCell ref="U19:X19"/>
    <mergeCell ref="O20:Q21"/>
    <mergeCell ref="B121:I122"/>
    <mergeCell ref="J121:P122"/>
    <mergeCell ref="Q121:R122"/>
    <mergeCell ref="S121:Z122"/>
    <mergeCell ref="AA121:AG122"/>
    <mergeCell ref="AH121:AJ122"/>
    <mergeCell ref="D95:I95"/>
    <mergeCell ref="Q102:R102"/>
    <mergeCell ref="S102:Z102"/>
    <mergeCell ref="B87:C107"/>
    <mergeCell ref="B108:C118"/>
    <mergeCell ref="AA111:AG111"/>
    <mergeCell ref="AH111:AJ111"/>
    <mergeCell ref="D115:I115"/>
    <mergeCell ref="D98:I98"/>
    <mergeCell ref="D97:I97"/>
    <mergeCell ref="D56:AJ56"/>
    <mergeCell ref="B70:F70"/>
    <mergeCell ref="AH36:AJ37"/>
    <mergeCell ref="AH38:AJ39"/>
    <mergeCell ref="D30:E35"/>
    <mergeCell ref="F30:G30"/>
    <mergeCell ref="F31:G31"/>
    <mergeCell ref="F32:G32"/>
    <mergeCell ref="F33:G33"/>
    <mergeCell ref="F34:G34"/>
    <mergeCell ref="B18:C41"/>
    <mergeCell ref="D24:G25"/>
    <mergeCell ref="H26:K27"/>
    <mergeCell ref="D22:G23"/>
    <mergeCell ref="L22:N23"/>
    <mergeCell ref="H20:K21"/>
    <mergeCell ref="L20:N21"/>
    <mergeCell ref="L36:N37"/>
    <mergeCell ref="O28:T29"/>
    <mergeCell ref="U28:X29"/>
    <mergeCell ref="D20:G21"/>
    <mergeCell ref="D38:G38"/>
    <mergeCell ref="AC15:AJ16"/>
    <mergeCell ref="U25:X25"/>
    <mergeCell ref="U24:X24"/>
    <mergeCell ref="U23:X23"/>
    <mergeCell ref="U22:X22"/>
    <mergeCell ref="AC17:AJ17"/>
    <mergeCell ref="AC18:AG19"/>
    <mergeCell ref="U18:X18"/>
    <mergeCell ref="O15:AB15"/>
    <mergeCell ref="AH20:AJ21"/>
    <mergeCell ref="U16:AB16"/>
    <mergeCell ref="Y22:AB23"/>
    <mergeCell ref="O18:Q19"/>
    <mergeCell ref="AC24:AG25"/>
    <mergeCell ref="U17:AB17"/>
    <mergeCell ref="AH24:AJ25"/>
    <mergeCell ref="AH22:AJ23"/>
    <mergeCell ref="Y24:AB25"/>
    <mergeCell ref="AC22:AG23"/>
    <mergeCell ref="B8:F8"/>
    <mergeCell ref="B14:C14"/>
    <mergeCell ref="D14:E14"/>
    <mergeCell ref="G14:H14"/>
    <mergeCell ref="B9:C9"/>
    <mergeCell ref="D9:E9"/>
    <mergeCell ref="P9:Q9"/>
    <mergeCell ref="O17:T17"/>
    <mergeCell ref="B11:R12"/>
    <mergeCell ref="B13:F13"/>
    <mergeCell ref="O16:T16"/>
    <mergeCell ref="H15:N16"/>
    <mergeCell ref="H17:N17"/>
    <mergeCell ref="B15:G17"/>
    <mergeCell ref="D18:G19"/>
    <mergeCell ref="H22:K23"/>
    <mergeCell ref="H24:K25"/>
    <mergeCell ref="D28:G29"/>
    <mergeCell ref="H28:K29"/>
    <mergeCell ref="F35:G35"/>
    <mergeCell ref="D36:G37"/>
    <mergeCell ref="H36:K37"/>
    <mergeCell ref="H32:K33"/>
    <mergeCell ref="H30:K31"/>
    <mergeCell ref="AH26:AJ27"/>
    <mergeCell ref="AH40:AJ41"/>
    <mergeCell ref="N6:X6"/>
    <mergeCell ref="G9:H9"/>
    <mergeCell ref="V9:W9"/>
    <mergeCell ref="N14:O14"/>
    <mergeCell ref="J14:K14"/>
    <mergeCell ref="J9:K9"/>
    <mergeCell ref="S9:T9"/>
    <mergeCell ref="N9:O9"/>
    <mergeCell ref="S14:T14"/>
    <mergeCell ref="V14:W14"/>
    <mergeCell ref="P14:Q14"/>
    <mergeCell ref="D39:G39"/>
    <mergeCell ref="U21:X21"/>
    <mergeCell ref="R26:T27"/>
    <mergeCell ref="R18:T19"/>
    <mergeCell ref="U26:X26"/>
    <mergeCell ref="O26:Q27"/>
    <mergeCell ref="R20:T21"/>
    <mergeCell ref="O22:Q23"/>
    <mergeCell ref="R22:T23"/>
    <mergeCell ref="U20:X20"/>
    <mergeCell ref="L26:N27"/>
    <mergeCell ref="L28:N29"/>
    <mergeCell ref="D42:G44"/>
    <mergeCell ref="H45:K46"/>
    <mergeCell ref="L32:N33"/>
    <mergeCell ref="L24:N25"/>
    <mergeCell ref="D26:G27"/>
    <mergeCell ref="O24:Q25"/>
    <mergeCell ref="L42:N44"/>
    <mergeCell ref="D40:AB41"/>
    <mergeCell ref="U32:X33"/>
    <mergeCell ref="D45:G46"/>
    <mergeCell ref="O45:Q46"/>
    <mergeCell ref="L30:N31"/>
    <mergeCell ref="H34:K35"/>
    <mergeCell ref="L34:N35"/>
    <mergeCell ref="U34:X35"/>
    <mergeCell ref="Y45:AB46"/>
    <mergeCell ref="Y26:AB27"/>
    <mergeCell ref="U36:X37"/>
    <mergeCell ref="Y36:AB37"/>
    <mergeCell ref="O38:T39"/>
    <mergeCell ref="AH30:AJ31"/>
    <mergeCell ref="AH28:AJ29"/>
    <mergeCell ref="AH32:AJ33"/>
    <mergeCell ref="AH47:AJ48"/>
    <mergeCell ref="AH53:AJ54"/>
    <mergeCell ref="AC42:AG44"/>
    <mergeCell ref="AC45:AG46"/>
    <mergeCell ref="R47:T48"/>
    <mergeCell ref="AC30:AG31"/>
    <mergeCell ref="AC40:AG41"/>
    <mergeCell ref="AC34:AG35"/>
    <mergeCell ref="Y30:AB31"/>
    <mergeCell ref="Y49:AB50"/>
    <mergeCell ref="Y42:AB44"/>
    <mergeCell ref="Y34:AB35"/>
    <mergeCell ref="AC51:AG52"/>
    <mergeCell ref="R42:T44"/>
    <mergeCell ref="AH49:AJ50"/>
    <mergeCell ref="AH45:AJ46"/>
    <mergeCell ref="AH34:AJ35"/>
    <mergeCell ref="AH42:AJ44"/>
    <mergeCell ref="U38:X39"/>
    <mergeCell ref="Y38:AB39"/>
    <mergeCell ref="AC38:AG39"/>
    <mergeCell ref="AC32:AG33"/>
    <mergeCell ref="AC36:AG37"/>
    <mergeCell ref="R24:T25"/>
    <mergeCell ref="U27:X27"/>
    <mergeCell ref="AC28:AG29"/>
    <mergeCell ref="AC26:AG27"/>
    <mergeCell ref="O32:T33"/>
    <mergeCell ref="O34:T35"/>
    <mergeCell ref="O36:T37"/>
    <mergeCell ref="O30:T31"/>
    <mergeCell ref="AH92:AJ92"/>
    <mergeCell ref="AA91:AG91"/>
    <mergeCell ref="AH91:AJ91"/>
    <mergeCell ref="J90:P90"/>
    <mergeCell ref="D90:I90"/>
    <mergeCell ref="Y28:AB29"/>
    <mergeCell ref="D94:I94"/>
    <mergeCell ref="D93:I93"/>
    <mergeCell ref="Q90:R90"/>
    <mergeCell ref="S92:Z92"/>
    <mergeCell ref="S91:Z91"/>
    <mergeCell ref="S90:Z90"/>
    <mergeCell ref="D91:I91"/>
    <mergeCell ref="AA94:AG94"/>
    <mergeCell ref="P83:Q83"/>
    <mergeCell ref="N83:O83"/>
    <mergeCell ref="J72:R73"/>
    <mergeCell ref="AA86:AJ86"/>
    <mergeCell ref="V83:W83"/>
    <mergeCell ref="AA84:AJ85"/>
    <mergeCell ref="S74:Z74"/>
    <mergeCell ref="AA74:AJ74"/>
    <mergeCell ref="AH79:AJ80"/>
    <mergeCell ref="AH88:AJ88"/>
    <mergeCell ref="AH89:AJ89"/>
    <mergeCell ref="Q88:R88"/>
    <mergeCell ref="J88:P88"/>
    <mergeCell ref="S89:Z89"/>
    <mergeCell ref="B68:Z69"/>
    <mergeCell ref="B75:I76"/>
    <mergeCell ref="J79:P80"/>
    <mergeCell ref="Q79:R80"/>
    <mergeCell ref="S83:T83"/>
    <mergeCell ref="J83:K83"/>
    <mergeCell ref="D89:I89"/>
    <mergeCell ref="AA75:AG76"/>
    <mergeCell ref="AA79:AG80"/>
    <mergeCell ref="AA77:AG78"/>
    <mergeCell ref="AH75:AJ76"/>
    <mergeCell ref="AH93:AJ93"/>
    <mergeCell ref="J94:P94"/>
    <mergeCell ref="S94:Z94"/>
    <mergeCell ref="Q94:R94"/>
    <mergeCell ref="S93:Z93"/>
    <mergeCell ref="AA90:AG90"/>
    <mergeCell ref="AH90:AJ90"/>
    <mergeCell ref="AA95:AG95"/>
    <mergeCell ref="AA98:AG98"/>
    <mergeCell ref="AH94:AJ94"/>
    <mergeCell ref="AH95:AJ95"/>
    <mergeCell ref="AH97:AJ97"/>
    <mergeCell ref="J91:P91"/>
    <mergeCell ref="Q91:R91"/>
    <mergeCell ref="J96:P96"/>
    <mergeCell ref="Q96:R96"/>
    <mergeCell ref="J93:P93"/>
    <mergeCell ref="Q93:R93"/>
    <mergeCell ref="J98:P98"/>
    <mergeCell ref="Q98:R98"/>
    <mergeCell ref="Q95:R95"/>
    <mergeCell ref="Q97:R97"/>
    <mergeCell ref="J95:P95"/>
    <mergeCell ref="J97:P97"/>
    <mergeCell ref="J116:P116"/>
    <mergeCell ref="Q116:R116"/>
    <mergeCell ref="AA116:AG116"/>
    <mergeCell ref="AH116:AJ116"/>
    <mergeCell ref="J114:P114"/>
    <mergeCell ref="AH106:AJ107"/>
    <mergeCell ref="J105:P105"/>
    <mergeCell ref="Q105:R105"/>
    <mergeCell ref="AA105:AG105"/>
    <mergeCell ref="AH105:AJ105"/>
    <mergeCell ref="J113:P113"/>
    <mergeCell ref="Q113:R113"/>
    <mergeCell ref="AA110:AG110"/>
    <mergeCell ref="AH110:AJ110"/>
    <mergeCell ref="Q110:R110"/>
    <mergeCell ref="AA108:AG108"/>
    <mergeCell ref="S108:Z108"/>
    <mergeCell ref="AH108:AJ108"/>
    <mergeCell ref="AA109:AG109"/>
    <mergeCell ref="AH109:AJ109"/>
    <mergeCell ref="S109:Z109"/>
    <mergeCell ref="S105:Z105"/>
    <mergeCell ref="D106:Z107"/>
    <mergeCell ref="J115:P115"/>
    <mergeCell ref="D124:AJ125"/>
    <mergeCell ref="D87:I87"/>
    <mergeCell ref="J87:P87"/>
    <mergeCell ref="Q87:R87"/>
    <mergeCell ref="S87:Z87"/>
    <mergeCell ref="AA87:AG87"/>
    <mergeCell ref="AH87:AJ87"/>
    <mergeCell ref="D88:I88"/>
    <mergeCell ref="S88:Z88"/>
    <mergeCell ref="AH114:AJ114"/>
    <mergeCell ref="AA114:AG114"/>
    <mergeCell ref="AA117:AG118"/>
    <mergeCell ref="AH117:AJ118"/>
    <mergeCell ref="B119:I120"/>
    <mergeCell ref="J119:P120"/>
    <mergeCell ref="Q119:R120"/>
    <mergeCell ref="S119:Z120"/>
    <mergeCell ref="AA119:AG120"/>
    <mergeCell ref="AH119:AJ120"/>
    <mergeCell ref="D117:Z118"/>
    <mergeCell ref="AA113:AG113"/>
    <mergeCell ref="J111:P111"/>
    <mergeCell ref="AH113:AJ113"/>
    <mergeCell ref="AA112:AG112"/>
    <mergeCell ref="D111:I111"/>
    <mergeCell ref="Q111:R111"/>
    <mergeCell ref="S111:Z111"/>
    <mergeCell ref="S99:Z99"/>
    <mergeCell ref="AH112:AJ112"/>
    <mergeCell ref="D100:I100"/>
    <mergeCell ref="D101:I101"/>
    <mergeCell ref="D103:I103"/>
    <mergeCell ref="D104:I104"/>
    <mergeCell ref="D102:I102"/>
    <mergeCell ref="D99:I99"/>
    <mergeCell ref="S103:Z103"/>
    <mergeCell ref="S104:Z104"/>
    <mergeCell ref="J112:P112"/>
    <mergeCell ref="Q112:R112"/>
    <mergeCell ref="Q108:R108"/>
    <mergeCell ref="D108:I108"/>
    <mergeCell ref="J108:P108"/>
    <mergeCell ref="D105:I105"/>
    <mergeCell ref="J110:P110"/>
    <mergeCell ref="Q103:R103"/>
    <mergeCell ref="Q104:R104"/>
    <mergeCell ref="J104:P104"/>
    <mergeCell ref="D116:I116"/>
    <mergeCell ref="AH51:AJ52"/>
    <mergeCell ref="B77:I78"/>
    <mergeCell ref="J77:P78"/>
    <mergeCell ref="S79:Z80"/>
    <mergeCell ref="J74:R74"/>
    <mergeCell ref="S116:Z116"/>
    <mergeCell ref="B79:I80"/>
    <mergeCell ref="S114:Z114"/>
    <mergeCell ref="S113:Z113"/>
    <mergeCell ref="S86:Z86"/>
    <mergeCell ref="J109:P109"/>
    <mergeCell ref="Q109:R109"/>
    <mergeCell ref="D109:I109"/>
    <mergeCell ref="D96:I96"/>
    <mergeCell ref="B84:I86"/>
    <mergeCell ref="J84:R85"/>
    <mergeCell ref="S84:Z85"/>
    <mergeCell ref="J86:R86"/>
    <mergeCell ref="D92:I92"/>
    <mergeCell ref="D114:I114"/>
    <mergeCell ref="D113:I113"/>
    <mergeCell ref="D112:I112"/>
    <mergeCell ref="D110:I110"/>
    <mergeCell ref="D126:AJ128"/>
    <mergeCell ref="P71:Q71"/>
    <mergeCell ref="S71:T71"/>
    <mergeCell ref="V71:W71"/>
    <mergeCell ref="B82:F82"/>
    <mergeCell ref="B83:C83"/>
    <mergeCell ref="D83:E83"/>
    <mergeCell ref="G83:H83"/>
    <mergeCell ref="D49:G50"/>
    <mergeCell ref="S75:Z76"/>
    <mergeCell ref="AH77:AJ78"/>
    <mergeCell ref="AA72:AJ73"/>
    <mergeCell ref="B71:C71"/>
    <mergeCell ref="D71:E71"/>
    <mergeCell ref="B72:I74"/>
    <mergeCell ref="G71:H71"/>
    <mergeCell ref="S77:Z78"/>
    <mergeCell ref="D57:AJ57"/>
    <mergeCell ref="N71:O71"/>
    <mergeCell ref="J71:K71"/>
    <mergeCell ref="S72:Z73"/>
    <mergeCell ref="Q77:R78"/>
    <mergeCell ref="J75:P76"/>
    <mergeCell ref="Q75:R76"/>
    <mergeCell ref="Y47:AB48"/>
    <mergeCell ref="D51:AB52"/>
    <mergeCell ref="AC53:AG54"/>
    <mergeCell ref="H49:K50"/>
    <mergeCell ref="L49:N50"/>
    <mergeCell ref="AC49:AG50"/>
    <mergeCell ref="AC47:AG48"/>
    <mergeCell ref="B53:AB54"/>
    <mergeCell ref="B42:C52"/>
    <mergeCell ref="L47:N48"/>
    <mergeCell ref="U44:X44"/>
    <mergeCell ref="U42:X43"/>
    <mergeCell ref="U50:X50"/>
    <mergeCell ref="U49:X49"/>
    <mergeCell ref="U46:X46"/>
    <mergeCell ref="U45:X45"/>
    <mergeCell ref="U47:X47"/>
    <mergeCell ref="R49:T50"/>
    <mergeCell ref="H42:K44"/>
    <mergeCell ref="J92:P92"/>
    <mergeCell ref="Q92:R92"/>
    <mergeCell ref="H38:K39"/>
    <mergeCell ref="L38:N39"/>
    <mergeCell ref="O47:Q48"/>
    <mergeCell ref="U48:X48"/>
    <mergeCell ref="D47:G48"/>
    <mergeCell ref="H47:K48"/>
    <mergeCell ref="O49:Q50"/>
  </mergeCells>
  <phoneticPr fontId="34"/>
  <printOptions horizontalCentered="1" verticalCentered="1"/>
  <pageMargins left="0.70866141732283472" right="0.70866141732283472" top="0.74803149606299213" bottom="0.74803149606299213" header="0.31496062992125984" footer="0.31496062992125984"/>
  <pageSetup paperSize="9" scale="94" orientation="portrait" r:id="rId1"/>
  <rowBreaks count="1" manualBreakCount="1">
    <brk id="67" min="1" max="35"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12"/>
  </sheetPr>
  <dimension ref="B7:AQ305"/>
  <sheetViews>
    <sheetView showGridLines="0" view="pageBreakPreview" zoomScaleNormal="130" zoomScaleSheetLayoutView="100" workbookViewId="0">
      <pane xSplit="1" ySplit="6" topLeftCell="B7" activePane="bottomRight" state="frozen"/>
      <selection activeCell="N12" sqref="N12:P14"/>
      <selection pane="topRight" activeCell="N12" sqref="N12:P14"/>
      <selection pane="bottomLeft" activeCell="N12" sqref="N12:P14"/>
      <selection pane="bottomRight" activeCell="AA26" sqref="AA26:AC47"/>
    </sheetView>
  </sheetViews>
  <sheetFormatPr defaultColWidth="2.5" defaultRowHeight="13.5" customHeight="1"/>
  <cols>
    <col min="1" max="57" width="2.5" style="11" customWidth="1"/>
    <col min="58" max="16384" width="2.5" style="11"/>
  </cols>
  <sheetData>
    <row r="7" spans="2:43" ht="13.5" customHeight="1">
      <c r="B7" s="11" t="s">
        <v>249</v>
      </c>
    </row>
    <row r="8" spans="2:43" ht="13.5" customHeight="1">
      <c r="S8" s="12" t="s">
        <v>313</v>
      </c>
    </row>
    <row r="10" spans="2:43" ht="13.5" customHeight="1" thickBot="1">
      <c r="B10" s="11" t="s">
        <v>332</v>
      </c>
    </row>
    <row r="11" spans="2:43" ht="13.5" customHeight="1">
      <c r="B11" s="1041" t="s">
        <v>266</v>
      </c>
      <c r="C11" s="553"/>
      <c r="D11" s="553"/>
      <c r="E11" s="553"/>
      <c r="F11" s="1136"/>
      <c r="G11" s="1137"/>
      <c r="H11" s="1137"/>
      <c r="I11" s="1137"/>
      <c r="J11" s="1137"/>
      <c r="K11" s="1137"/>
      <c r="L11" s="1137"/>
      <c r="M11" s="1137"/>
      <c r="N11" s="1137"/>
      <c r="O11" s="1137"/>
      <c r="P11" s="1137"/>
      <c r="Q11" s="1137"/>
      <c r="R11" s="1137"/>
      <c r="S11" s="1138"/>
      <c r="T11" s="457" t="s">
        <v>250</v>
      </c>
      <c r="U11" s="458"/>
      <c r="V11" s="458"/>
      <c r="W11" s="588"/>
      <c r="X11" s="1136"/>
      <c r="Y11" s="1137"/>
      <c r="Z11" s="1137"/>
      <c r="AA11" s="1137"/>
      <c r="AB11" s="1137"/>
      <c r="AC11" s="1137"/>
      <c r="AD11" s="1137"/>
      <c r="AE11" s="1137"/>
      <c r="AF11" s="1137"/>
      <c r="AG11" s="1137"/>
      <c r="AH11" s="1137"/>
      <c r="AI11" s="1137"/>
      <c r="AJ11" s="1142"/>
    </row>
    <row r="12" spans="2:43" ht="13.5" customHeight="1">
      <c r="B12" s="1042"/>
      <c r="C12" s="407"/>
      <c r="D12" s="407"/>
      <c r="E12" s="407"/>
      <c r="F12" s="1139"/>
      <c r="G12" s="1140"/>
      <c r="H12" s="1140"/>
      <c r="I12" s="1140"/>
      <c r="J12" s="1140"/>
      <c r="K12" s="1140"/>
      <c r="L12" s="1140"/>
      <c r="M12" s="1140"/>
      <c r="N12" s="1140"/>
      <c r="O12" s="1140"/>
      <c r="P12" s="1140"/>
      <c r="Q12" s="1140"/>
      <c r="R12" s="1140"/>
      <c r="S12" s="1141"/>
      <c r="T12" s="308"/>
      <c r="U12" s="309"/>
      <c r="V12" s="309"/>
      <c r="W12" s="310"/>
      <c r="X12" s="1139"/>
      <c r="Y12" s="1140"/>
      <c r="Z12" s="1140"/>
      <c r="AA12" s="1140"/>
      <c r="AB12" s="1140"/>
      <c r="AC12" s="1140"/>
      <c r="AD12" s="1140"/>
      <c r="AE12" s="1140"/>
      <c r="AF12" s="1140"/>
      <c r="AG12" s="1140"/>
      <c r="AH12" s="1140"/>
      <c r="AI12" s="1140"/>
      <c r="AJ12" s="1143"/>
    </row>
    <row r="13" spans="2:43" ht="16.5" customHeight="1">
      <c r="B13" s="1042" t="s">
        <v>251</v>
      </c>
      <c r="C13" s="407"/>
      <c r="D13" s="407"/>
      <c r="E13" s="407"/>
      <c r="F13" s="72"/>
      <c r="G13" s="73"/>
      <c r="H13" s="73" t="s">
        <v>1771</v>
      </c>
      <c r="I13" s="73"/>
      <c r="J13" s="73"/>
      <c r="K13" s="73"/>
      <c r="L13" s="73" t="s">
        <v>1772</v>
      </c>
      <c r="M13" s="73"/>
      <c r="N13" s="73"/>
      <c r="O13" s="73"/>
      <c r="P13" s="73" t="s">
        <v>1773</v>
      </c>
      <c r="Q13" s="73"/>
      <c r="R13" s="73"/>
      <c r="S13" s="73"/>
      <c r="T13" s="73"/>
      <c r="U13" s="73" t="s">
        <v>1774</v>
      </c>
      <c r="V13" s="73"/>
      <c r="W13" s="73"/>
      <c r="X13" s="73"/>
      <c r="Y13" s="73"/>
      <c r="Z13" s="73" t="s">
        <v>1775</v>
      </c>
      <c r="AA13" s="73"/>
      <c r="AB13" s="73"/>
      <c r="AC13" s="73"/>
      <c r="AD13" s="73"/>
      <c r="AE13" s="73" t="s">
        <v>1776</v>
      </c>
      <c r="AF13" s="73"/>
      <c r="AG13" s="73"/>
      <c r="AH13" s="73"/>
      <c r="AI13" s="73"/>
      <c r="AJ13" s="74"/>
    </row>
    <row r="14" spans="2:43" ht="16.5" customHeight="1">
      <c r="B14" s="1042"/>
      <c r="C14" s="407"/>
      <c r="D14" s="407"/>
      <c r="E14" s="407"/>
      <c r="F14" s="1109" t="s">
        <v>267</v>
      </c>
      <c r="G14" s="1110"/>
      <c r="H14" s="1110"/>
      <c r="I14" s="1110"/>
      <c r="J14" s="1110"/>
      <c r="K14" s="1111"/>
      <c r="L14" s="1111"/>
      <c r="M14" s="1111"/>
      <c r="N14" s="1111"/>
      <c r="O14" s="1111"/>
      <c r="P14" s="1111"/>
      <c r="Q14" s="1111"/>
      <c r="R14" s="1111"/>
      <c r="S14" s="1111"/>
      <c r="T14" s="1111"/>
      <c r="U14" s="1111"/>
      <c r="V14" s="1111"/>
      <c r="W14" s="34" t="s">
        <v>258</v>
      </c>
      <c r="X14" s="1112" t="s">
        <v>268</v>
      </c>
      <c r="Y14" s="1110"/>
      <c r="Z14" s="1110"/>
      <c r="AA14" s="1110"/>
      <c r="AB14" s="1110"/>
      <c r="AC14" s="1110"/>
      <c r="AD14" s="1110"/>
      <c r="AE14" s="1110"/>
      <c r="AF14" s="1110"/>
      <c r="AG14" s="1110"/>
      <c r="AH14" s="1110"/>
      <c r="AI14" s="1110"/>
      <c r="AJ14" s="1113"/>
      <c r="AQ14" s="8"/>
    </row>
    <row r="15" spans="2:43" ht="16.5" customHeight="1">
      <c r="B15" s="1042" t="s">
        <v>252</v>
      </c>
      <c r="C15" s="407"/>
      <c r="D15" s="407"/>
      <c r="E15" s="407"/>
      <c r="F15" s="302" t="s">
        <v>254</v>
      </c>
      <c r="G15" s="303"/>
      <c r="H15" s="303"/>
      <c r="I15" s="304"/>
      <c r="J15" s="1146"/>
      <c r="K15" s="1147"/>
      <c r="L15" s="1147"/>
      <c r="M15" s="1147"/>
      <c r="N15" s="1147"/>
      <c r="O15" s="1148"/>
      <c r="P15" s="32" t="s">
        <v>259</v>
      </c>
      <c r="Q15" s="303"/>
      <c r="R15" s="303"/>
      <c r="S15" s="303"/>
      <c r="T15" s="556" t="s">
        <v>269</v>
      </c>
      <c r="U15" s="508"/>
      <c r="V15" s="508"/>
      <c r="W15" s="1145"/>
      <c r="X15" s="303" t="s">
        <v>255</v>
      </c>
      <c r="Y15" s="303"/>
      <c r="Z15" s="1116"/>
      <c r="AA15" s="1068"/>
      <c r="AB15" s="32" t="s">
        <v>256</v>
      </c>
      <c r="AC15" s="32"/>
      <c r="AD15" s="303" t="s">
        <v>257</v>
      </c>
      <c r="AE15" s="303"/>
      <c r="AF15" s="1116"/>
      <c r="AG15" s="1068"/>
      <c r="AH15" s="1117" t="s">
        <v>256</v>
      </c>
      <c r="AI15" s="1117"/>
      <c r="AJ15" s="1118"/>
    </row>
    <row r="16" spans="2:43" ht="16.5" customHeight="1">
      <c r="B16" s="1042"/>
      <c r="C16" s="407"/>
      <c r="D16" s="407"/>
      <c r="E16" s="407"/>
      <c r="F16" s="302" t="s">
        <v>263</v>
      </c>
      <c r="G16" s="303"/>
      <c r="H16" s="303"/>
      <c r="I16" s="304"/>
      <c r="J16" s="1119" t="s">
        <v>1769</v>
      </c>
      <c r="K16" s="1119"/>
      <c r="L16" s="1119"/>
      <c r="M16" s="1119"/>
      <c r="N16" s="1119"/>
      <c r="O16" s="1119"/>
      <c r="P16" s="1119"/>
      <c r="Q16" s="1119"/>
      <c r="R16" s="1119"/>
      <c r="S16" s="1119"/>
      <c r="T16" s="1119"/>
      <c r="U16" s="1119"/>
      <c r="V16" s="1119"/>
      <c r="W16" s="1119"/>
      <c r="X16" s="1119"/>
      <c r="Y16" s="1144"/>
      <c r="Z16" s="1144"/>
      <c r="AA16" s="1144"/>
      <c r="AB16" s="1144"/>
      <c r="AC16" s="1144"/>
      <c r="AD16" s="1144"/>
      <c r="AE16" s="1144"/>
      <c r="AF16" s="1144"/>
      <c r="AG16" s="1144"/>
      <c r="AH16" s="1144"/>
      <c r="AI16" s="1062" t="s">
        <v>258</v>
      </c>
      <c r="AJ16" s="1064"/>
    </row>
    <row r="17" spans="2:36" ht="16.5" customHeight="1">
      <c r="B17" s="1042"/>
      <c r="C17" s="407"/>
      <c r="D17" s="407"/>
      <c r="E17" s="556"/>
      <c r="F17" s="1069" t="s">
        <v>253</v>
      </c>
      <c r="G17" s="1070"/>
      <c r="H17" s="1070"/>
      <c r="I17" s="1071"/>
      <c r="J17" s="1072"/>
      <c r="K17" s="1073"/>
      <c r="L17" s="1074"/>
      <c r="M17" s="33" t="s">
        <v>260</v>
      </c>
      <c r="N17" s="1075"/>
      <c r="O17" s="1074"/>
      <c r="P17" s="33" t="s">
        <v>261</v>
      </c>
      <c r="Q17" s="1075"/>
      <c r="R17" s="1074"/>
      <c r="S17" s="1114" t="s">
        <v>262</v>
      </c>
      <c r="T17" s="1114"/>
      <c r="U17" s="1114"/>
      <c r="V17" s="1114"/>
      <c r="W17" s="1114"/>
      <c r="X17" s="1114"/>
      <c r="Y17" s="1114"/>
      <c r="Z17" s="1114"/>
      <c r="AA17" s="1114"/>
      <c r="AB17" s="1114"/>
      <c r="AC17" s="1114"/>
      <c r="AD17" s="1114"/>
      <c r="AE17" s="1114"/>
      <c r="AF17" s="1114"/>
      <c r="AG17" s="1114"/>
      <c r="AH17" s="1114"/>
      <c r="AI17" s="1114"/>
      <c r="AJ17" s="1115"/>
    </row>
    <row r="18" spans="2:36" ht="16.5" customHeight="1">
      <c r="B18" s="1162" t="s">
        <v>351</v>
      </c>
      <c r="C18" s="1163"/>
      <c r="D18" s="1163"/>
      <c r="E18" s="1163"/>
      <c r="F18" s="1163"/>
      <c r="G18" s="1163"/>
      <c r="H18" s="1157" t="s">
        <v>328</v>
      </c>
      <c r="I18" s="1149"/>
      <c r="J18" s="1149"/>
      <c r="K18" s="1149"/>
      <c r="L18" s="1067"/>
      <c r="M18" s="1067"/>
      <c r="N18" s="1067"/>
      <c r="O18" s="1067"/>
      <c r="P18" s="1149" t="s">
        <v>333</v>
      </c>
      <c r="Q18" s="1149"/>
      <c r="R18" s="1149"/>
      <c r="S18" s="1150"/>
      <c r="T18" s="302" t="s">
        <v>329</v>
      </c>
      <c r="U18" s="303"/>
      <c r="V18" s="303"/>
      <c r="W18" s="304"/>
      <c r="X18" s="1151"/>
      <c r="Y18" s="1152"/>
      <c r="Z18" s="1152"/>
      <c r="AA18" s="1152"/>
      <c r="AB18" s="1152"/>
      <c r="AC18" s="1152"/>
      <c r="AD18" s="1152"/>
      <c r="AE18" s="1152"/>
      <c r="AF18" s="1152"/>
      <c r="AG18" s="1152"/>
      <c r="AH18" s="1152"/>
      <c r="AI18" s="1152"/>
      <c r="AJ18" s="1153"/>
    </row>
    <row r="19" spans="2:36" ht="16.5" customHeight="1">
      <c r="B19" s="1164"/>
      <c r="C19" s="1165"/>
      <c r="D19" s="1165"/>
      <c r="E19" s="1165"/>
      <c r="F19" s="1165"/>
      <c r="G19" s="1165"/>
      <c r="H19" s="1053" t="s">
        <v>44</v>
      </c>
      <c r="I19" s="1054"/>
      <c r="J19" s="1054"/>
      <c r="K19" s="1054"/>
      <c r="L19" s="1054"/>
      <c r="M19" s="1054"/>
      <c r="N19" s="1054"/>
      <c r="O19" s="1054"/>
      <c r="P19" s="1054"/>
      <c r="Q19" s="1054"/>
      <c r="R19" s="1054"/>
      <c r="S19" s="1055"/>
      <c r="T19" s="308"/>
      <c r="U19" s="309"/>
      <c r="V19" s="309"/>
      <c r="W19" s="310"/>
      <c r="X19" s="1154"/>
      <c r="Y19" s="1155"/>
      <c r="Z19" s="1155"/>
      <c r="AA19" s="1155"/>
      <c r="AB19" s="1155"/>
      <c r="AC19" s="1155"/>
      <c r="AD19" s="1155"/>
      <c r="AE19" s="1155"/>
      <c r="AF19" s="1155"/>
      <c r="AG19" s="1155"/>
      <c r="AH19" s="1155"/>
      <c r="AI19" s="1155"/>
      <c r="AJ19" s="1156"/>
    </row>
    <row r="20" spans="2:36" ht="13.5" customHeight="1">
      <c r="B20" s="1164"/>
      <c r="C20" s="1165"/>
      <c r="D20" s="1165"/>
      <c r="E20" s="1165"/>
      <c r="F20" s="1165"/>
      <c r="G20" s="1165"/>
      <c r="H20" s="1056" t="s">
        <v>352</v>
      </c>
      <c r="I20" s="1057"/>
      <c r="J20" s="1057"/>
      <c r="K20" s="1057"/>
      <c r="L20" s="1057"/>
      <c r="M20" s="1057"/>
      <c r="N20" s="1057"/>
      <c r="O20" s="1057"/>
      <c r="P20" s="1058"/>
      <c r="Q20" s="1062" t="s">
        <v>353</v>
      </c>
      <c r="R20" s="1062"/>
      <c r="S20" s="1062"/>
      <c r="T20" s="1062"/>
      <c r="U20" s="1048"/>
      <c r="V20" s="1048"/>
      <c r="W20" s="1048"/>
      <c r="X20" s="1048"/>
      <c r="Y20" s="1048"/>
      <c r="Z20" s="1048"/>
      <c r="AA20" s="1048"/>
      <c r="AB20" s="1048"/>
      <c r="AC20" s="1048"/>
      <c r="AD20" s="1048"/>
      <c r="AE20" s="1048"/>
      <c r="AF20" s="1048"/>
      <c r="AG20" s="1062" t="s">
        <v>354</v>
      </c>
      <c r="AH20" s="1062"/>
      <c r="AI20" s="1062"/>
      <c r="AJ20" s="1064"/>
    </row>
    <row r="21" spans="2:36" ht="13.5" customHeight="1">
      <c r="B21" s="1166"/>
      <c r="C21" s="1167"/>
      <c r="D21" s="1167"/>
      <c r="E21" s="1167"/>
      <c r="F21" s="1167"/>
      <c r="G21" s="1167"/>
      <c r="H21" s="1059"/>
      <c r="I21" s="1060"/>
      <c r="J21" s="1060"/>
      <c r="K21" s="1060"/>
      <c r="L21" s="1060"/>
      <c r="M21" s="1060"/>
      <c r="N21" s="1060"/>
      <c r="O21" s="1060"/>
      <c r="P21" s="1061"/>
      <c r="Q21" s="1063"/>
      <c r="R21" s="1063"/>
      <c r="S21" s="1063"/>
      <c r="T21" s="1063"/>
      <c r="U21" s="1051"/>
      <c r="V21" s="1051"/>
      <c r="W21" s="1051"/>
      <c r="X21" s="1051"/>
      <c r="Y21" s="1051"/>
      <c r="Z21" s="1051"/>
      <c r="AA21" s="1051"/>
      <c r="AB21" s="1051"/>
      <c r="AC21" s="1051"/>
      <c r="AD21" s="1051"/>
      <c r="AE21" s="1051"/>
      <c r="AF21" s="1051"/>
      <c r="AG21" s="1063"/>
      <c r="AH21" s="1063"/>
      <c r="AI21" s="1063"/>
      <c r="AJ21" s="1065"/>
    </row>
    <row r="22" spans="2:36" ht="13.5" customHeight="1">
      <c r="B22" s="1168" t="s">
        <v>327</v>
      </c>
      <c r="C22" s="1169"/>
      <c r="D22" s="1169"/>
      <c r="E22" s="1169"/>
      <c r="F22" s="1169"/>
      <c r="G22" s="1169"/>
      <c r="H22" s="1169"/>
      <c r="I22" s="1169"/>
      <c r="J22" s="1169"/>
      <c r="K22" s="1158" t="s">
        <v>349</v>
      </c>
      <c r="L22" s="1062"/>
      <c r="M22" s="1062"/>
      <c r="N22" s="1062"/>
      <c r="O22" s="1062"/>
      <c r="P22" s="1062"/>
      <c r="Q22" s="1062"/>
      <c r="R22" s="1062"/>
      <c r="S22" s="1062"/>
      <c r="T22" s="1062"/>
      <c r="U22" s="1062"/>
      <c r="V22" s="1062"/>
      <c r="W22" s="1062"/>
      <c r="X22" s="1062"/>
      <c r="Y22" s="1062"/>
      <c r="Z22" s="1062"/>
      <c r="AA22" s="1062"/>
      <c r="AB22" s="1062"/>
      <c r="AC22" s="1062"/>
      <c r="AD22" s="1062"/>
      <c r="AE22" s="1062"/>
      <c r="AF22" s="1062"/>
      <c r="AG22" s="1062"/>
      <c r="AH22" s="1062"/>
      <c r="AI22" s="1062"/>
      <c r="AJ22" s="1064"/>
    </row>
    <row r="23" spans="2:36" ht="13.5" customHeight="1" thickBot="1">
      <c r="B23" s="1170"/>
      <c r="C23" s="1171"/>
      <c r="D23" s="1171"/>
      <c r="E23" s="1171"/>
      <c r="F23" s="1171"/>
      <c r="G23" s="1171"/>
      <c r="H23" s="1171"/>
      <c r="I23" s="1171"/>
      <c r="J23" s="1171"/>
      <c r="K23" s="1159"/>
      <c r="L23" s="1160"/>
      <c r="M23" s="1160"/>
      <c r="N23" s="1160"/>
      <c r="O23" s="1160"/>
      <c r="P23" s="1160"/>
      <c r="Q23" s="1160"/>
      <c r="R23" s="1160"/>
      <c r="S23" s="1160"/>
      <c r="T23" s="1160"/>
      <c r="U23" s="1160"/>
      <c r="V23" s="1160"/>
      <c r="W23" s="1160"/>
      <c r="X23" s="1160"/>
      <c r="Y23" s="1160"/>
      <c r="Z23" s="1160"/>
      <c r="AA23" s="1160"/>
      <c r="AB23" s="1160"/>
      <c r="AC23" s="1160"/>
      <c r="AD23" s="1160"/>
      <c r="AE23" s="1160"/>
      <c r="AF23" s="1160"/>
      <c r="AG23" s="1160"/>
      <c r="AH23" s="1160"/>
      <c r="AI23" s="1160"/>
      <c r="AJ23" s="1161"/>
    </row>
    <row r="24" spans="2:36" ht="13.5" customHeight="1">
      <c r="B24" s="622" t="s">
        <v>215</v>
      </c>
      <c r="C24" s="458"/>
      <c r="D24" s="458"/>
      <c r="E24" s="458"/>
      <c r="F24" s="458"/>
      <c r="G24" s="458"/>
      <c r="H24" s="457" t="str">
        <f>IF(計画提出書!N47="","",計画提出書!N47-1&amp;"年度の使用量")</f>
        <v>2023年度の使用量</v>
      </c>
      <c r="I24" s="458"/>
      <c r="J24" s="458"/>
      <c r="K24" s="458"/>
      <c r="L24" s="458"/>
      <c r="M24" s="458"/>
      <c r="N24" s="458"/>
      <c r="O24" s="458"/>
      <c r="P24" s="1019" t="s">
        <v>368</v>
      </c>
      <c r="Q24" s="1020"/>
      <c r="R24" s="1020"/>
      <c r="S24" s="1020"/>
      <c r="T24" s="1020"/>
      <c r="U24" s="1020"/>
      <c r="V24" s="1021"/>
      <c r="W24" s="457" t="s">
        <v>369</v>
      </c>
      <c r="X24" s="458"/>
      <c r="Y24" s="458"/>
      <c r="Z24" s="458"/>
      <c r="AA24" s="458"/>
      <c r="AB24" s="458"/>
      <c r="AC24" s="458"/>
      <c r="AD24" s="1126" t="s">
        <v>95</v>
      </c>
      <c r="AE24" s="1127"/>
      <c r="AF24" s="1127"/>
      <c r="AG24" s="1127"/>
      <c r="AH24" s="1127"/>
      <c r="AI24" s="1127"/>
      <c r="AJ24" s="1128"/>
    </row>
    <row r="25" spans="2:36" ht="13.5" customHeight="1" thickBot="1">
      <c r="B25" s="623"/>
      <c r="C25" s="462"/>
      <c r="D25" s="306"/>
      <c r="E25" s="306"/>
      <c r="F25" s="306"/>
      <c r="G25" s="306"/>
      <c r="H25" s="305"/>
      <c r="I25" s="306"/>
      <c r="J25" s="306"/>
      <c r="K25" s="306"/>
      <c r="L25" s="306"/>
      <c r="M25" s="306"/>
      <c r="N25" s="306"/>
      <c r="O25" s="306"/>
      <c r="P25" s="1022"/>
      <c r="Q25" s="1022"/>
      <c r="R25" s="1022"/>
      <c r="S25" s="1022"/>
      <c r="T25" s="1022"/>
      <c r="U25" s="1022"/>
      <c r="V25" s="1023"/>
      <c r="W25" s="305"/>
      <c r="X25" s="306"/>
      <c r="Y25" s="306"/>
      <c r="Z25" s="306"/>
      <c r="AA25" s="306"/>
      <c r="AB25" s="306"/>
      <c r="AC25" s="306"/>
      <c r="AD25" s="1129"/>
      <c r="AE25" s="1130"/>
      <c r="AF25" s="1130"/>
      <c r="AG25" s="1130"/>
      <c r="AH25" s="1130"/>
      <c r="AI25" s="1130"/>
      <c r="AJ25" s="1131"/>
    </row>
    <row r="26" spans="2:36" ht="13.5" customHeight="1" thickBot="1">
      <c r="B26" s="451" t="s">
        <v>355</v>
      </c>
      <c r="C26" s="1172"/>
      <c r="D26" s="1177" t="s">
        <v>57</v>
      </c>
      <c r="E26" s="564"/>
      <c r="F26" s="564"/>
      <c r="G26" s="564"/>
      <c r="H26" s="1179"/>
      <c r="I26" s="1179"/>
      <c r="J26" s="1179"/>
      <c r="K26" s="1179"/>
      <c r="L26" s="1179"/>
      <c r="M26" s="464" t="s">
        <v>228</v>
      </c>
      <c r="N26" s="458"/>
      <c r="O26" s="458"/>
      <c r="P26" s="550">
        <f>'（別紙１）原油換算シート【計画用】'!P15</f>
        <v>36.5</v>
      </c>
      <c r="Q26" s="550"/>
      <c r="R26" s="1079"/>
      <c r="S26" s="1081" t="s">
        <v>360</v>
      </c>
      <c r="T26" s="1082"/>
      <c r="U26" s="1082"/>
      <c r="V26" s="1083"/>
      <c r="W26" s="457">
        <v>2.58E-2</v>
      </c>
      <c r="X26" s="458"/>
      <c r="Y26" s="458"/>
      <c r="Z26" s="458"/>
      <c r="AA26" s="514" t="s">
        <v>372</v>
      </c>
      <c r="AB26" s="515"/>
      <c r="AC26" s="1034"/>
      <c r="AD26" s="573" t="str">
        <f>IF(H26="","",H26*P26*W$26)</f>
        <v/>
      </c>
      <c r="AE26" s="574"/>
      <c r="AF26" s="574"/>
      <c r="AG26" s="574"/>
      <c r="AH26" s="575"/>
      <c r="AI26" s="464" t="s">
        <v>228</v>
      </c>
      <c r="AJ26" s="465"/>
    </row>
    <row r="27" spans="2:36" ht="13.5" customHeight="1" thickBot="1">
      <c r="B27" s="453"/>
      <c r="C27" s="1173"/>
      <c r="D27" s="1178"/>
      <c r="E27" s="566"/>
      <c r="F27" s="566"/>
      <c r="G27" s="566"/>
      <c r="H27" s="241"/>
      <c r="I27" s="241"/>
      <c r="J27" s="241"/>
      <c r="K27" s="241"/>
      <c r="L27" s="241"/>
      <c r="M27" s="466"/>
      <c r="N27" s="306"/>
      <c r="O27" s="306"/>
      <c r="P27" s="510"/>
      <c r="Q27" s="510"/>
      <c r="R27" s="1080"/>
      <c r="S27" s="542"/>
      <c r="T27" s="543"/>
      <c r="U27" s="543"/>
      <c r="V27" s="544"/>
      <c r="W27" s="305"/>
      <c r="X27" s="306"/>
      <c r="Y27" s="306"/>
      <c r="Z27" s="306"/>
      <c r="AA27" s="514"/>
      <c r="AB27" s="515"/>
      <c r="AC27" s="1034"/>
      <c r="AD27" s="497"/>
      <c r="AE27" s="498"/>
      <c r="AF27" s="498"/>
      <c r="AG27" s="498"/>
      <c r="AH27" s="499"/>
      <c r="AI27" s="466"/>
      <c r="AJ27" s="467"/>
    </row>
    <row r="28" spans="2:36" ht="13.5" customHeight="1" thickBot="1">
      <c r="B28" s="453"/>
      <c r="C28" s="1173"/>
      <c r="D28" s="1176" t="s">
        <v>58</v>
      </c>
      <c r="E28" s="577"/>
      <c r="F28" s="577"/>
      <c r="G28" s="577"/>
      <c r="H28" s="1125"/>
      <c r="I28" s="1125"/>
      <c r="J28" s="1125"/>
      <c r="K28" s="1125"/>
      <c r="L28" s="1125"/>
      <c r="M28" s="495" t="s">
        <v>228</v>
      </c>
      <c r="N28" s="508"/>
      <c r="O28" s="508"/>
      <c r="P28" s="510">
        <f>'（別紙１）原油換算シート【計画用】'!P17</f>
        <v>38.9</v>
      </c>
      <c r="Q28" s="510"/>
      <c r="R28" s="1080"/>
      <c r="S28" s="539" t="s">
        <v>360</v>
      </c>
      <c r="T28" s="540"/>
      <c r="U28" s="540"/>
      <c r="V28" s="541"/>
      <c r="W28" s="305"/>
      <c r="X28" s="306"/>
      <c r="Y28" s="306"/>
      <c r="Z28" s="306"/>
      <c r="AA28" s="514"/>
      <c r="AB28" s="515"/>
      <c r="AC28" s="1034"/>
      <c r="AD28" s="497" t="str">
        <f>IF(H28="","",H28*P28*W$26)</f>
        <v/>
      </c>
      <c r="AE28" s="498"/>
      <c r="AF28" s="498"/>
      <c r="AG28" s="498"/>
      <c r="AH28" s="499"/>
      <c r="AI28" s="495" t="s">
        <v>228</v>
      </c>
      <c r="AJ28" s="496"/>
    </row>
    <row r="29" spans="2:36" ht="13.5" customHeight="1" thickBot="1">
      <c r="B29" s="453"/>
      <c r="C29" s="1173"/>
      <c r="D29" s="1176"/>
      <c r="E29" s="577"/>
      <c r="F29" s="577"/>
      <c r="G29" s="577"/>
      <c r="H29" s="1125"/>
      <c r="I29" s="1125"/>
      <c r="J29" s="1125"/>
      <c r="K29" s="1125"/>
      <c r="L29" s="1125"/>
      <c r="M29" s="495"/>
      <c r="N29" s="508"/>
      <c r="O29" s="508"/>
      <c r="P29" s="510"/>
      <c r="Q29" s="510"/>
      <c r="R29" s="1080"/>
      <c r="S29" s="542"/>
      <c r="T29" s="543"/>
      <c r="U29" s="543"/>
      <c r="V29" s="544"/>
      <c r="W29" s="305"/>
      <c r="X29" s="306"/>
      <c r="Y29" s="306"/>
      <c r="Z29" s="306"/>
      <c r="AA29" s="514"/>
      <c r="AB29" s="515"/>
      <c r="AC29" s="1034"/>
      <c r="AD29" s="497"/>
      <c r="AE29" s="498"/>
      <c r="AF29" s="498"/>
      <c r="AG29" s="498"/>
      <c r="AH29" s="499"/>
      <c r="AI29" s="495"/>
      <c r="AJ29" s="496"/>
    </row>
    <row r="30" spans="2:36" ht="13.5" customHeight="1" thickBot="1">
      <c r="B30" s="453"/>
      <c r="C30" s="1173"/>
      <c r="D30" s="1176" t="s">
        <v>59</v>
      </c>
      <c r="E30" s="577"/>
      <c r="F30" s="577"/>
      <c r="G30" s="577"/>
      <c r="H30" s="1125"/>
      <c r="I30" s="1125"/>
      <c r="J30" s="1125"/>
      <c r="K30" s="1125"/>
      <c r="L30" s="1125"/>
      <c r="M30" s="495" t="s">
        <v>228</v>
      </c>
      <c r="N30" s="508"/>
      <c r="O30" s="508"/>
      <c r="P30" s="510">
        <f>'（別紙１）原油換算シート【計画用】'!P19</f>
        <v>41.8</v>
      </c>
      <c r="Q30" s="510"/>
      <c r="R30" s="1080"/>
      <c r="S30" s="539" t="s">
        <v>360</v>
      </c>
      <c r="T30" s="540"/>
      <c r="U30" s="540"/>
      <c r="V30" s="541"/>
      <c r="W30" s="305"/>
      <c r="X30" s="306"/>
      <c r="Y30" s="306"/>
      <c r="Z30" s="306"/>
      <c r="AA30" s="514"/>
      <c r="AB30" s="515"/>
      <c r="AC30" s="1034"/>
      <c r="AD30" s="497" t="str">
        <f>IF(H30="","",H30*P30*W$26)</f>
        <v/>
      </c>
      <c r="AE30" s="498"/>
      <c r="AF30" s="498"/>
      <c r="AG30" s="498"/>
      <c r="AH30" s="499"/>
      <c r="AI30" s="495" t="s">
        <v>228</v>
      </c>
      <c r="AJ30" s="496"/>
    </row>
    <row r="31" spans="2:36" ht="13.5" customHeight="1" thickBot="1">
      <c r="B31" s="453"/>
      <c r="C31" s="1173"/>
      <c r="D31" s="1176"/>
      <c r="E31" s="577"/>
      <c r="F31" s="577"/>
      <c r="G31" s="577"/>
      <c r="H31" s="1125"/>
      <c r="I31" s="1125"/>
      <c r="J31" s="1125"/>
      <c r="K31" s="1125"/>
      <c r="L31" s="1125"/>
      <c r="M31" s="495"/>
      <c r="N31" s="508"/>
      <c r="O31" s="508"/>
      <c r="P31" s="510"/>
      <c r="Q31" s="510"/>
      <c r="R31" s="1080"/>
      <c r="S31" s="542"/>
      <c r="T31" s="543"/>
      <c r="U31" s="543"/>
      <c r="V31" s="544"/>
      <c r="W31" s="305"/>
      <c r="X31" s="306"/>
      <c r="Y31" s="306"/>
      <c r="Z31" s="306"/>
      <c r="AA31" s="514"/>
      <c r="AB31" s="515"/>
      <c r="AC31" s="1034"/>
      <c r="AD31" s="497"/>
      <c r="AE31" s="498"/>
      <c r="AF31" s="498"/>
      <c r="AG31" s="498"/>
      <c r="AH31" s="499"/>
      <c r="AI31" s="495"/>
      <c r="AJ31" s="496"/>
    </row>
    <row r="32" spans="2:36" ht="13.5" customHeight="1" thickBot="1">
      <c r="B32" s="453"/>
      <c r="C32" s="1173"/>
      <c r="D32" s="1176" t="s">
        <v>60</v>
      </c>
      <c r="E32" s="577"/>
      <c r="F32" s="577"/>
      <c r="G32" s="577"/>
      <c r="H32" s="1125"/>
      <c r="I32" s="1125"/>
      <c r="J32" s="1125"/>
      <c r="K32" s="1125"/>
      <c r="L32" s="1125"/>
      <c r="M32" s="495" t="s">
        <v>228</v>
      </c>
      <c r="N32" s="508"/>
      <c r="O32" s="508"/>
      <c r="P32" s="510">
        <f>'（別紙１）原油換算シート【計画用】'!P21</f>
        <v>41.8</v>
      </c>
      <c r="Q32" s="510"/>
      <c r="R32" s="1080"/>
      <c r="S32" s="539" t="s">
        <v>360</v>
      </c>
      <c r="T32" s="540"/>
      <c r="U32" s="540"/>
      <c r="V32" s="541"/>
      <c r="W32" s="305"/>
      <c r="X32" s="306"/>
      <c r="Y32" s="306"/>
      <c r="Z32" s="306"/>
      <c r="AA32" s="514"/>
      <c r="AB32" s="515"/>
      <c r="AC32" s="1034"/>
      <c r="AD32" s="497" t="str">
        <f>IF(H32="","",H32*P32*W$26)</f>
        <v/>
      </c>
      <c r="AE32" s="498"/>
      <c r="AF32" s="498"/>
      <c r="AG32" s="498"/>
      <c r="AH32" s="499"/>
      <c r="AI32" s="495" t="s">
        <v>228</v>
      </c>
      <c r="AJ32" s="496"/>
    </row>
    <row r="33" spans="2:36" ht="13.5" customHeight="1" thickBot="1">
      <c r="B33" s="453"/>
      <c r="C33" s="1173"/>
      <c r="D33" s="1176"/>
      <c r="E33" s="577"/>
      <c r="F33" s="577"/>
      <c r="G33" s="577"/>
      <c r="H33" s="1125"/>
      <c r="I33" s="1125"/>
      <c r="J33" s="1125"/>
      <c r="K33" s="1125"/>
      <c r="L33" s="1125"/>
      <c r="M33" s="495"/>
      <c r="N33" s="508"/>
      <c r="O33" s="508"/>
      <c r="P33" s="510"/>
      <c r="Q33" s="510"/>
      <c r="R33" s="1080"/>
      <c r="S33" s="542"/>
      <c r="T33" s="543"/>
      <c r="U33" s="543"/>
      <c r="V33" s="544"/>
      <c r="W33" s="305"/>
      <c r="X33" s="306"/>
      <c r="Y33" s="306"/>
      <c r="Z33" s="306"/>
      <c r="AA33" s="514"/>
      <c r="AB33" s="515"/>
      <c r="AC33" s="1034"/>
      <c r="AD33" s="497"/>
      <c r="AE33" s="498"/>
      <c r="AF33" s="498"/>
      <c r="AG33" s="498"/>
      <c r="AH33" s="499"/>
      <c r="AI33" s="495"/>
      <c r="AJ33" s="496"/>
    </row>
    <row r="34" spans="2:36" ht="13.5" customHeight="1" thickBot="1">
      <c r="B34" s="453"/>
      <c r="C34" s="1173"/>
      <c r="D34" s="1175" t="s">
        <v>379</v>
      </c>
      <c r="E34" s="571"/>
      <c r="F34" s="571"/>
      <c r="G34" s="571"/>
      <c r="H34" s="1125"/>
      <c r="I34" s="1125"/>
      <c r="J34" s="1125"/>
      <c r="K34" s="1125"/>
      <c r="L34" s="1125"/>
      <c r="M34" s="495" t="s">
        <v>229</v>
      </c>
      <c r="N34" s="508"/>
      <c r="O34" s="508"/>
      <c r="P34" s="510">
        <f>'（別紙１）原油換算シート【計画用】'!P23</f>
        <v>50.1</v>
      </c>
      <c r="Q34" s="510"/>
      <c r="R34" s="1080"/>
      <c r="S34" s="542" t="s">
        <v>361</v>
      </c>
      <c r="T34" s="543"/>
      <c r="U34" s="543"/>
      <c r="V34" s="544"/>
      <c r="W34" s="305"/>
      <c r="X34" s="306"/>
      <c r="Y34" s="306"/>
      <c r="Z34" s="306"/>
      <c r="AA34" s="514"/>
      <c r="AB34" s="515"/>
      <c r="AC34" s="1034"/>
      <c r="AD34" s="497" t="str">
        <f>IF(H34="","",H34*P34*W$26)</f>
        <v/>
      </c>
      <c r="AE34" s="498"/>
      <c r="AF34" s="498"/>
      <c r="AG34" s="498"/>
      <c r="AH34" s="499"/>
      <c r="AI34" s="495" t="s">
        <v>228</v>
      </c>
      <c r="AJ34" s="496"/>
    </row>
    <row r="35" spans="2:36" ht="13.5" customHeight="1" thickBot="1">
      <c r="B35" s="453"/>
      <c r="C35" s="1173"/>
      <c r="D35" s="1175"/>
      <c r="E35" s="571"/>
      <c r="F35" s="571"/>
      <c r="G35" s="571"/>
      <c r="H35" s="1125"/>
      <c r="I35" s="1125"/>
      <c r="J35" s="1125"/>
      <c r="K35" s="1125"/>
      <c r="L35" s="1125"/>
      <c r="M35" s="495"/>
      <c r="N35" s="508"/>
      <c r="O35" s="508"/>
      <c r="P35" s="510"/>
      <c r="Q35" s="510"/>
      <c r="R35" s="1080"/>
      <c r="S35" s="542"/>
      <c r="T35" s="543"/>
      <c r="U35" s="543"/>
      <c r="V35" s="544"/>
      <c r="W35" s="305"/>
      <c r="X35" s="306"/>
      <c r="Y35" s="306"/>
      <c r="Z35" s="306"/>
      <c r="AA35" s="514"/>
      <c r="AB35" s="515"/>
      <c r="AC35" s="1034"/>
      <c r="AD35" s="497"/>
      <c r="AE35" s="498"/>
      <c r="AF35" s="498"/>
      <c r="AG35" s="498"/>
      <c r="AH35" s="499"/>
      <c r="AI35" s="495"/>
      <c r="AJ35" s="496"/>
    </row>
    <row r="36" spans="2:36" ht="13.5" customHeight="1" thickBot="1">
      <c r="B36" s="453"/>
      <c r="C36" s="1173"/>
      <c r="D36" s="1180" t="s">
        <v>385</v>
      </c>
      <c r="E36" s="569"/>
      <c r="F36" s="569"/>
      <c r="G36" s="569"/>
      <c r="H36" s="1125"/>
      <c r="I36" s="1125"/>
      <c r="J36" s="1125"/>
      <c r="K36" s="1125"/>
      <c r="L36" s="1125"/>
      <c r="M36" s="495" t="s">
        <v>344</v>
      </c>
      <c r="N36" s="508"/>
      <c r="O36" s="508"/>
      <c r="P36" s="510">
        <f>'（別紙１）原油換算シート【計画用】'!P25</f>
        <v>45</v>
      </c>
      <c r="Q36" s="510"/>
      <c r="R36" s="1080"/>
      <c r="S36" s="542" t="s">
        <v>362</v>
      </c>
      <c r="T36" s="543"/>
      <c r="U36" s="543"/>
      <c r="V36" s="544"/>
      <c r="W36" s="305"/>
      <c r="X36" s="306"/>
      <c r="Y36" s="306"/>
      <c r="Z36" s="306"/>
      <c r="AA36" s="514"/>
      <c r="AB36" s="515"/>
      <c r="AC36" s="1034"/>
      <c r="AD36" s="497" t="str">
        <f>IF(H36="","",H36*P36*W$26)</f>
        <v/>
      </c>
      <c r="AE36" s="498"/>
      <c r="AF36" s="498"/>
      <c r="AG36" s="498"/>
      <c r="AH36" s="499"/>
      <c r="AI36" s="495" t="s">
        <v>228</v>
      </c>
      <c r="AJ36" s="496"/>
    </row>
    <row r="37" spans="2:36" ht="13.5" customHeight="1" thickBot="1">
      <c r="B37" s="453"/>
      <c r="C37" s="1173"/>
      <c r="D37" s="1180"/>
      <c r="E37" s="569"/>
      <c r="F37" s="569"/>
      <c r="G37" s="569"/>
      <c r="H37" s="1125"/>
      <c r="I37" s="1125"/>
      <c r="J37" s="1125"/>
      <c r="K37" s="1125"/>
      <c r="L37" s="1125"/>
      <c r="M37" s="495"/>
      <c r="N37" s="508"/>
      <c r="O37" s="508"/>
      <c r="P37" s="510"/>
      <c r="Q37" s="510"/>
      <c r="R37" s="1080"/>
      <c r="S37" s="542"/>
      <c r="T37" s="543"/>
      <c r="U37" s="543"/>
      <c r="V37" s="544"/>
      <c r="W37" s="305"/>
      <c r="X37" s="306"/>
      <c r="Y37" s="306"/>
      <c r="Z37" s="306"/>
      <c r="AA37" s="514"/>
      <c r="AB37" s="515"/>
      <c r="AC37" s="1034"/>
      <c r="AD37" s="497"/>
      <c r="AE37" s="498"/>
      <c r="AF37" s="498"/>
      <c r="AG37" s="498"/>
      <c r="AH37" s="499"/>
      <c r="AI37" s="495"/>
      <c r="AJ37" s="496"/>
    </row>
    <row r="38" spans="2:36" ht="20.25" customHeight="1" thickBot="1">
      <c r="B38" s="453"/>
      <c r="C38" s="1173"/>
      <c r="D38" s="1084" t="s">
        <v>503</v>
      </c>
      <c r="E38" s="471"/>
      <c r="F38" s="476" t="s">
        <v>504</v>
      </c>
      <c r="G38" s="477"/>
      <c r="H38" s="1183"/>
      <c r="I38" s="1184"/>
      <c r="J38" s="1184"/>
      <c r="K38" s="1184"/>
      <c r="L38" s="1185"/>
      <c r="M38" s="581" t="s">
        <v>363</v>
      </c>
      <c r="N38" s="582"/>
      <c r="O38" s="583"/>
      <c r="P38" s="436">
        <f>'（別紙１）原油換算シート【計画用】'!P27</f>
        <v>8.64</v>
      </c>
      <c r="Q38" s="437"/>
      <c r="R38" s="438"/>
      <c r="S38" s="481" t="s">
        <v>505</v>
      </c>
      <c r="T38" s="482"/>
      <c r="U38" s="482"/>
      <c r="V38" s="483"/>
      <c r="W38" s="305"/>
      <c r="X38" s="306"/>
      <c r="Y38" s="306"/>
      <c r="Z38" s="306"/>
      <c r="AA38" s="514"/>
      <c r="AB38" s="515"/>
      <c r="AC38" s="1034"/>
      <c r="AD38" s="497" t="str">
        <f>IF(H38="","",H38*P38*W$26)</f>
        <v/>
      </c>
      <c r="AE38" s="498"/>
      <c r="AF38" s="498"/>
      <c r="AG38" s="498"/>
      <c r="AH38" s="499"/>
      <c r="AI38" s="495" t="s">
        <v>228</v>
      </c>
      <c r="AJ38" s="496"/>
    </row>
    <row r="39" spans="2:36" ht="10.5" customHeight="1" thickBot="1">
      <c r="B39" s="453"/>
      <c r="C39" s="1173"/>
      <c r="D39" s="1085"/>
      <c r="E39" s="473"/>
      <c r="F39" s="930">
        <f>'（別紙１）原油換算シート【計画用】'!F28</f>
        <v>618</v>
      </c>
      <c r="G39" s="931"/>
      <c r="H39" s="594" t="str">
        <f>'（別紙１）原油換算シート【計画用】'!H28</f>
        <v>北海道電力(株)　メニューC(残差)</v>
      </c>
      <c r="I39" s="595"/>
      <c r="J39" s="595"/>
      <c r="K39" s="595"/>
      <c r="L39" s="595"/>
      <c r="M39" s="595"/>
      <c r="N39" s="595"/>
      <c r="O39" s="595"/>
      <c r="P39" s="595"/>
      <c r="Q39" s="595"/>
      <c r="R39" s="595"/>
      <c r="S39" s="596">
        <f>'（別紙１）原油換算シート【計画用】'!S28</f>
        <v>0.54100000000000004</v>
      </c>
      <c r="T39" s="596"/>
      <c r="U39" s="596"/>
      <c r="V39" s="597"/>
      <c r="W39" s="305"/>
      <c r="X39" s="306"/>
      <c r="Y39" s="306"/>
      <c r="Z39" s="306"/>
      <c r="AA39" s="514"/>
      <c r="AB39" s="515"/>
      <c r="AC39" s="1034"/>
      <c r="AD39" s="497"/>
      <c r="AE39" s="498"/>
      <c r="AF39" s="498"/>
      <c r="AG39" s="498"/>
      <c r="AH39" s="499"/>
      <c r="AI39" s="495"/>
      <c r="AJ39" s="496"/>
    </row>
    <row r="40" spans="2:36" s="69" customFormat="1" ht="20.25" customHeight="1" thickBot="1">
      <c r="B40" s="453"/>
      <c r="C40" s="1173"/>
      <c r="D40" s="1085"/>
      <c r="E40" s="473"/>
      <c r="F40" s="476" t="s">
        <v>504</v>
      </c>
      <c r="G40" s="477"/>
      <c r="H40" s="1183"/>
      <c r="I40" s="1184"/>
      <c r="J40" s="1184"/>
      <c r="K40" s="1184"/>
      <c r="L40" s="1185"/>
      <c r="M40" s="535" t="s">
        <v>363</v>
      </c>
      <c r="N40" s="536"/>
      <c r="O40" s="537"/>
      <c r="P40" s="436">
        <f>'（別紙１）原油換算シート【計画用】'!P29</f>
        <v>8.64</v>
      </c>
      <c r="Q40" s="437"/>
      <c r="R40" s="438"/>
      <c r="S40" s="481" t="s">
        <v>505</v>
      </c>
      <c r="T40" s="482"/>
      <c r="U40" s="482"/>
      <c r="V40" s="483"/>
      <c r="W40" s="305"/>
      <c r="X40" s="306"/>
      <c r="Y40" s="306"/>
      <c r="Z40" s="306"/>
      <c r="AA40" s="514"/>
      <c r="AB40" s="515"/>
      <c r="AC40" s="1034"/>
      <c r="AD40" s="497" t="str">
        <f>IF(H40="","",H40*P40*W$26)</f>
        <v/>
      </c>
      <c r="AE40" s="498"/>
      <c r="AF40" s="498"/>
      <c r="AG40" s="498"/>
      <c r="AH40" s="499"/>
      <c r="AI40" s="495" t="s">
        <v>228</v>
      </c>
      <c r="AJ40" s="496"/>
    </row>
    <row r="41" spans="2:36" s="69" customFormat="1" ht="10.5" customHeight="1" thickBot="1">
      <c r="B41" s="453"/>
      <c r="C41" s="1173"/>
      <c r="D41" s="1085"/>
      <c r="E41" s="473"/>
      <c r="F41" s="930">
        <f>'（別紙１）原油換算シート【計画用】'!F30</f>
        <v>128</v>
      </c>
      <c r="G41" s="931"/>
      <c r="H41" s="594" t="str">
        <f>'（別紙１）原油換算シート【計画用】'!H30</f>
        <v>北海道瓦斯(株)　メニューB(残差)</v>
      </c>
      <c r="I41" s="595"/>
      <c r="J41" s="595"/>
      <c r="K41" s="595"/>
      <c r="L41" s="595"/>
      <c r="M41" s="595"/>
      <c r="N41" s="595"/>
      <c r="O41" s="595"/>
      <c r="P41" s="595"/>
      <c r="Q41" s="595"/>
      <c r="R41" s="595"/>
      <c r="S41" s="596">
        <f>'（別紙１）原油換算シート【計画用】'!S30</f>
        <v>0.47399999999999998</v>
      </c>
      <c r="T41" s="596"/>
      <c r="U41" s="596"/>
      <c r="V41" s="597"/>
      <c r="W41" s="305"/>
      <c r="X41" s="306"/>
      <c r="Y41" s="306"/>
      <c r="Z41" s="306"/>
      <c r="AA41" s="514"/>
      <c r="AB41" s="515"/>
      <c r="AC41" s="1034"/>
      <c r="AD41" s="497"/>
      <c r="AE41" s="498"/>
      <c r="AF41" s="498"/>
      <c r="AG41" s="498"/>
      <c r="AH41" s="499"/>
      <c r="AI41" s="495"/>
      <c r="AJ41" s="496"/>
    </row>
    <row r="42" spans="2:36" ht="20.25" customHeight="1" thickBot="1">
      <c r="B42" s="453"/>
      <c r="C42" s="1173"/>
      <c r="D42" s="1085"/>
      <c r="E42" s="473"/>
      <c r="F42" s="476" t="s">
        <v>504</v>
      </c>
      <c r="G42" s="477"/>
      <c r="H42" s="1183"/>
      <c r="I42" s="1184"/>
      <c r="J42" s="1184"/>
      <c r="K42" s="1184"/>
      <c r="L42" s="1185"/>
      <c r="M42" s="535" t="s">
        <v>363</v>
      </c>
      <c r="N42" s="536"/>
      <c r="O42" s="537"/>
      <c r="P42" s="436">
        <f>'（別紙１）原油換算シート【計画用】'!P31</f>
        <v>8.64</v>
      </c>
      <c r="Q42" s="437"/>
      <c r="R42" s="438"/>
      <c r="S42" s="481" t="s">
        <v>505</v>
      </c>
      <c r="T42" s="482"/>
      <c r="U42" s="482"/>
      <c r="V42" s="483"/>
      <c r="W42" s="305"/>
      <c r="X42" s="306"/>
      <c r="Y42" s="306"/>
      <c r="Z42" s="306"/>
      <c r="AA42" s="514"/>
      <c r="AB42" s="515"/>
      <c r="AC42" s="1034"/>
      <c r="AD42" s="497" t="str">
        <f>IF(H42="","",H42*P42*W$26)</f>
        <v/>
      </c>
      <c r="AE42" s="498"/>
      <c r="AF42" s="498"/>
      <c r="AG42" s="498"/>
      <c r="AH42" s="499"/>
      <c r="AI42" s="495" t="s">
        <v>228</v>
      </c>
      <c r="AJ42" s="496"/>
    </row>
    <row r="43" spans="2:36" ht="10.5" customHeight="1" thickBot="1">
      <c r="B43" s="453"/>
      <c r="C43" s="1173"/>
      <c r="D43" s="1086"/>
      <c r="E43" s="475"/>
      <c r="F43" s="930">
        <f>'（別紙１）原油換算シート【計画用】'!F32</f>
        <v>1241</v>
      </c>
      <c r="G43" s="931"/>
      <c r="H43" s="594" t="str">
        <f>'（別紙１）原油換算シート【計画用】'!H32</f>
        <v>北海道電力ネットワーク(株)　</v>
      </c>
      <c r="I43" s="595"/>
      <c r="J43" s="595"/>
      <c r="K43" s="595"/>
      <c r="L43" s="595"/>
      <c r="M43" s="595"/>
      <c r="N43" s="595"/>
      <c r="O43" s="595"/>
      <c r="P43" s="595"/>
      <c r="Q43" s="595"/>
      <c r="R43" s="595"/>
      <c r="S43" s="596">
        <f>'（別紙１）原油換算シート【計画用】'!S32</f>
        <v>0.438</v>
      </c>
      <c r="T43" s="596"/>
      <c r="U43" s="596"/>
      <c r="V43" s="597"/>
      <c r="W43" s="305"/>
      <c r="X43" s="306"/>
      <c r="Y43" s="306"/>
      <c r="Z43" s="306"/>
      <c r="AA43" s="514"/>
      <c r="AB43" s="515"/>
      <c r="AC43" s="1034"/>
      <c r="AD43" s="497"/>
      <c r="AE43" s="498"/>
      <c r="AF43" s="498"/>
      <c r="AG43" s="498"/>
      <c r="AH43" s="499"/>
      <c r="AI43" s="495"/>
      <c r="AJ43" s="496"/>
    </row>
    <row r="44" spans="2:36" s="69" customFormat="1" ht="13.5" customHeight="1" thickBot="1">
      <c r="B44" s="453"/>
      <c r="C44" s="1173"/>
      <c r="D44" s="1122" t="s">
        <v>506</v>
      </c>
      <c r="E44" s="1123"/>
      <c r="F44" s="1123"/>
      <c r="G44" s="608"/>
      <c r="H44" s="238"/>
      <c r="I44" s="239"/>
      <c r="J44" s="239"/>
      <c r="K44" s="239"/>
      <c r="L44" s="1035"/>
      <c r="M44" s="558" t="s">
        <v>363</v>
      </c>
      <c r="N44" s="559"/>
      <c r="O44" s="560"/>
      <c r="P44" s="561">
        <f>'（別紙１）原油換算シート【計画用】'!P33</f>
        <v>3.6</v>
      </c>
      <c r="Q44" s="561"/>
      <c r="R44" s="562"/>
      <c r="S44" s="448" t="s">
        <v>505</v>
      </c>
      <c r="T44" s="449"/>
      <c r="U44" s="449"/>
      <c r="V44" s="450"/>
      <c r="W44" s="305"/>
      <c r="X44" s="306"/>
      <c r="Y44" s="306"/>
      <c r="Z44" s="306"/>
      <c r="AA44" s="514"/>
      <c r="AB44" s="515"/>
      <c r="AC44" s="1034"/>
      <c r="AD44" s="497" t="str">
        <f>IF(H44="","",H44*P44*W$26)</f>
        <v/>
      </c>
      <c r="AE44" s="498"/>
      <c r="AF44" s="498"/>
      <c r="AG44" s="498"/>
      <c r="AH44" s="499"/>
      <c r="AI44" s="495" t="s">
        <v>228</v>
      </c>
      <c r="AJ44" s="496"/>
    </row>
    <row r="45" spans="2:36" s="69" customFormat="1" ht="13.5" customHeight="1" thickBot="1">
      <c r="B45" s="453"/>
      <c r="C45" s="1173"/>
      <c r="D45" s="1124"/>
      <c r="E45" s="610"/>
      <c r="F45" s="610"/>
      <c r="G45" s="611"/>
      <c r="H45" s="236"/>
      <c r="I45" s="272"/>
      <c r="J45" s="272"/>
      <c r="K45" s="272"/>
      <c r="L45" s="1182"/>
      <c r="M45" s="558"/>
      <c r="N45" s="559"/>
      <c r="O45" s="560"/>
      <c r="P45" s="561"/>
      <c r="Q45" s="561"/>
      <c r="R45" s="562"/>
      <c r="S45" s="448"/>
      <c r="T45" s="449"/>
      <c r="U45" s="449"/>
      <c r="V45" s="450"/>
      <c r="W45" s="305"/>
      <c r="X45" s="306"/>
      <c r="Y45" s="306"/>
      <c r="Z45" s="306"/>
      <c r="AA45" s="514"/>
      <c r="AB45" s="515"/>
      <c r="AC45" s="1034"/>
      <c r="AD45" s="497"/>
      <c r="AE45" s="498"/>
      <c r="AF45" s="498"/>
      <c r="AG45" s="498"/>
      <c r="AH45" s="499"/>
      <c r="AI45" s="495"/>
      <c r="AJ45" s="496"/>
    </row>
    <row r="46" spans="2:36" ht="22.5" customHeight="1" thickBot="1">
      <c r="B46" s="453"/>
      <c r="C46" s="1173"/>
      <c r="D46" s="1103" t="s">
        <v>403</v>
      </c>
      <c r="E46" s="599"/>
      <c r="F46" s="599"/>
      <c r="G46" s="600"/>
      <c r="H46" s="238"/>
      <c r="I46" s="239"/>
      <c r="J46" s="239"/>
      <c r="K46" s="239"/>
      <c r="L46" s="1035"/>
      <c r="M46" s="509" t="s">
        <v>365</v>
      </c>
      <c r="N46" s="303"/>
      <c r="O46" s="304"/>
      <c r="P46" s="1036">
        <f>'（別紙１）原油換算シート【計画用】'!P35</f>
        <v>1.19</v>
      </c>
      <c r="Q46" s="1037"/>
      <c r="R46" s="1038"/>
      <c r="S46" s="1100" t="s">
        <v>364</v>
      </c>
      <c r="T46" s="1101"/>
      <c r="U46" s="1101"/>
      <c r="V46" s="1102"/>
      <c r="W46" s="305"/>
      <c r="X46" s="306"/>
      <c r="Y46" s="306"/>
      <c r="Z46" s="306"/>
      <c r="AA46" s="514"/>
      <c r="AB46" s="515"/>
      <c r="AC46" s="1034"/>
      <c r="AD46" s="497" t="str">
        <f>IF(H46="","",H46*P46*W$26)</f>
        <v/>
      </c>
      <c r="AE46" s="498"/>
      <c r="AF46" s="498"/>
      <c r="AG46" s="498"/>
      <c r="AH46" s="499"/>
      <c r="AI46" s="495" t="s">
        <v>228</v>
      </c>
      <c r="AJ46" s="496"/>
    </row>
    <row r="47" spans="2:36" ht="11.25" customHeight="1">
      <c r="B47" s="453"/>
      <c r="C47" s="1173"/>
      <c r="D47" s="1104" t="str">
        <f>'（別紙１）原油換算シート【計画用】'!D36</f>
        <v>（代替値）</v>
      </c>
      <c r="E47" s="1105"/>
      <c r="F47" s="1105"/>
      <c r="G47" s="1106"/>
      <c r="H47" s="594" t="str">
        <f>'（別紙１）原油換算シート【計画用】'!H36</f>
        <v>（代替値）</v>
      </c>
      <c r="I47" s="595"/>
      <c r="J47" s="595"/>
      <c r="K47" s="595"/>
      <c r="L47" s="595"/>
      <c r="M47" s="595"/>
      <c r="N47" s="595"/>
      <c r="O47" s="595"/>
      <c r="P47" s="595"/>
      <c r="Q47" s="595"/>
      <c r="R47" s="595"/>
      <c r="S47" s="596">
        <f>'（別紙１）原油換算シート【計画用】'!S36</f>
        <v>5.3199999999999997E-2</v>
      </c>
      <c r="T47" s="596"/>
      <c r="U47" s="596"/>
      <c r="V47" s="597"/>
      <c r="W47" s="305"/>
      <c r="X47" s="306"/>
      <c r="Y47" s="306"/>
      <c r="Z47" s="306"/>
      <c r="AA47" s="464"/>
      <c r="AB47" s="458"/>
      <c r="AC47" s="465"/>
      <c r="AD47" s="497"/>
      <c r="AE47" s="498"/>
      <c r="AF47" s="498"/>
      <c r="AG47" s="498"/>
      <c r="AH47" s="499"/>
      <c r="AI47" s="509"/>
      <c r="AJ47" s="516"/>
    </row>
    <row r="48" spans="2:36" ht="13.5" customHeight="1">
      <c r="B48" s="453"/>
      <c r="C48" s="1173"/>
      <c r="D48" s="628" t="s">
        <v>381</v>
      </c>
      <c r="E48" s="306"/>
      <c r="F48" s="306"/>
      <c r="G48" s="306"/>
      <c r="H48" s="303"/>
      <c r="I48" s="303"/>
      <c r="J48" s="303"/>
      <c r="K48" s="303"/>
      <c r="L48" s="303"/>
      <c r="M48" s="303"/>
      <c r="N48" s="303"/>
      <c r="O48" s="303"/>
      <c r="P48" s="303"/>
      <c r="Q48" s="303"/>
      <c r="R48" s="303"/>
      <c r="S48" s="303"/>
      <c r="T48" s="303"/>
      <c r="U48" s="303"/>
      <c r="V48" s="303"/>
      <c r="W48" s="303"/>
      <c r="X48" s="303"/>
      <c r="Y48" s="303"/>
      <c r="Z48" s="303"/>
      <c r="AA48" s="303"/>
      <c r="AB48" s="303"/>
      <c r="AC48" s="516"/>
      <c r="AD48" s="1030" t="str">
        <f>IF(SUM(AD26:AH47)=0,"",SUM(AD26:AH47))</f>
        <v/>
      </c>
      <c r="AE48" s="1031"/>
      <c r="AF48" s="1031"/>
      <c r="AG48" s="1031"/>
      <c r="AH48" s="1031"/>
      <c r="AI48" s="1032" t="s">
        <v>228</v>
      </c>
      <c r="AJ48" s="1033"/>
    </row>
    <row r="49" spans="2:36" ht="13.5" customHeight="1" thickBot="1">
      <c r="B49" s="453"/>
      <c r="C49" s="1173"/>
      <c r="D49" s="623"/>
      <c r="E49" s="462"/>
      <c r="F49" s="462"/>
      <c r="G49" s="462"/>
      <c r="H49" s="462"/>
      <c r="I49" s="462"/>
      <c r="J49" s="462"/>
      <c r="K49" s="462"/>
      <c r="L49" s="462"/>
      <c r="M49" s="462"/>
      <c r="N49" s="462"/>
      <c r="O49" s="462"/>
      <c r="P49" s="462"/>
      <c r="Q49" s="462"/>
      <c r="R49" s="462"/>
      <c r="S49" s="462"/>
      <c r="T49" s="462"/>
      <c r="U49" s="462"/>
      <c r="V49" s="462"/>
      <c r="W49" s="462"/>
      <c r="X49" s="462"/>
      <c r="Y49" s="462"/>
      <c r="Z49" s="462"/>
      <c r="AA49" s="462"/>
      <c r="AB49" s="462"/>
      <c r="AC49" s="469"/>
      <c r="AD49" s="519"/>
      <c r="AE49" s="520"/>
      <c r="AF49" s="520"/>
      <c r="AG49" s="520"/>
      <c r="AH49" s="520"/>
      <c r="AI49" s="502"/>
      <c r="AJ49" s="503"/>
    </row>
    <row r="50" spans="2:36" ht="13.5" customHeight="1">
      <c r="B50" s="453"/>
      <c r="C50" s="1173"/>
      <c r="D50" s="1087" t="s">
        <v>345</v>
      </c>
      <c r="E50" s="1088"/>
      <c r="F50" s="1088" t="s">
        <v>347</v>
      </c>
      <c r="G50" s="1088"/>
      <c r="H50" s="990"/>
      <c r="I50" s="991"/>
      <c r="J50" s="991"/>
      <c r="K50" s="991"/>
      <c r="L50" s="991"/>
      <c r="M50" s="994" t="s">
        <v>228</v>
      </c>
      <c r="N50" s="994"/>
      <c r="O50" s="995"/>
      <c r="P50" s="998"/>
      <c r="Q50" s="999"/>
      <c r="R50" s="999"/>
      <c r="S50" s="999"/>
      <c r="T50" s="999"/>
      <c r="U50" s="999"/>
      <c r="V50" s="999"/>
      <c r="W50" s="999"/>
      <c r="X50" s="999"/>
      <c r="Y50" s="999"/>
      <c r="Z50" s="999"/>
      <c r="AA50" s="999"/>
      <c r="AB50" s="999"/>
      <c r="AC50" s="999"/>
      <c r="AD50" s="999"/>
      <c r="AE50" s="999"/>
      <c r="AF50" s="999"/>
      <c r="AG50" s="999"/>
      <c r="AH50" s="999"/>
      <c r="AI50" s="999"/>
      <c r="AJ50" s="1000"/>
    </row>
    <row r="51" spans="2:36" ht="13.5" customHeight="1">
      <c r="B51" s="453"/>
      <c r="C51" s="1173"/>
      <c r="D51" s="1089"/>
      <c r="E51" s="328"/>
      <c r="F51" s="328"/>
      <c r="G51" s="328"/>
      <c r="H51" s="992"/>
      <c r="I51" s="993"/>
      <c r="J51" s="993"/>
      <c r="K51" s="993"/>
      <c r="L51" s="993"/>
      <c r="M51" s="996"/>
      <c r="N51" s="996"/>
      <c r="O51" s="997"/>
      <c r="P51" s="1001"/>
      <c r="Q51" s="1002"/>
      <c r="R51" s="1002"/>
      <c r="S51" s="1002"/>
      <c r="T51" s="1002"/>
      <c r="U51" s="1002"/>
      <c r="V51" s="1002"/>
      <c r="W51" s="1002"/>
      <c r="X51" s="1002"/>
      <c r="Y51" s="1002"/>
      <c r="Z51" s="1002"/>
      <c r="AA51" s="1002"/>
      <c r="AB51" s="1002"/>
      <c r="AC51" s="1002"/>
      <c r="AD51" s="1002"/>
      <c r="AE51" s="1002"/>
      <c r="AF51" s="1002"/>
      <c r="AG51" s="1002"/>
      <c r="AH51" s="1002"/>
      <c r="AI51" s="1002"/>
      <c r="AJ51" s="1003"/>
    </row>
    <row r="52" spans="2:36" ht="13.5" customHeight="1">
      <c r="B52" s="453"/>
      <c r="C52" s="1173"/>
      <c r="D52" s="1089"/>
      <c r="E52" s="328"/>
      <c r="F52" s="328" t="s">
        <v>348</v>
      </c>
      <c r="G52" s="328"/>
      <c r="H52" s="1092"/>
      <c r="I52" s="1093"/>
      <c r="J52" s="1093"/>
      <c r="K52" s="1093"/>
      <c r="L52" s="1093"/>
      <c r="M52" s="1096" t="s">
        <v>228</v>
      </c>
      <c r="N52" s="1096"/>
      <c r="O52" s="1097"/>
      <c r="P52" s="1013"/>
      <c r="Q52" s="1014"/>
      <c r="R52" s="1014"/>
      <c r="S52" s="1014"/>
      <c r="T52" s="1014"/>
      <c r="U52" s="1014"/>
      <c r="V52" s="1014"/>
      <c r="W52" s="1014"/>
      <c r="X52" s="1014"/>
      <c r="Y52" s="1014"/>
      <c r="Z52" s="1014"/>
      <c r="AA52" s="1014"/>
      <c r="AB52" s="1014"/>
      <c r="AC52" s="1014"/>
      <c r="AD52" s="1014"/>
      <c r="AE52" s="1014"/>
      <c r="AF52" s="1014"/>
      <c r="AG52" s="1014"/>
      <c r="AH52" s="1014"/>
      <c r="AI52" s="1014"/>
      <c r="AJ52" s="1015"/>
    </row>
    <row r="53" spans="2:36" ht="13.5" customHeight="1" thickBot="1">
      <c r="B53" s="455"/>
      <c r="C53" s="1174"/>
      <c r="D53" s="1090"/>
      <c r="E53" s="1091"/>
      <c r="F53" s="1091"/>
      <c r="G53" s="1091"/>
      <c r="H53" s="1094"/>
      <c r="I53" s="1095"/>
      <c r="J53" s="1095"/>
      <c r="K53" s="1095"/>
      <c r="L53" s="1095"/>
      <c r="M53" s="1098"/>
      <c r="N53" s="1098"/>
      <c r="O53" s="1099"/>
      <c r="P53" s="1016"/>
      <c r="Q53" s="1017"/>
      <c r="R53" s="1017"/>
      <c r="S53" s="1017"/>
      <c r="T53" s="1017"/>
      <c r="U53" s="1017"/>
      <c r="V53" s="1017"/>
      <c r="W53" s="1017"/>
      <c r="X53" s="1017"/>
      <c r="Y53" s="1017"/>
      <c r="Z53" s="1017"/>
      <c r="AA53" s="1017"/>
      <c r="AB53" s="1017"/>
      <c r="AC53" s="1017"/>
      <c r="AD53" s="1017"/>
      <c r="AE53" s="1017"/>
      <c r="AF53" s="1017"/>
      <c r="AG53" s="1017"/>
      <c r="AH53" s="1017"/>
      <c r="AI53" s="1017"/>
      <c r="AJ53" s="1018"/>
    </row>
    <row r="54" spans="2:36" ht="13.5" customHeight="1" thickBot="1"/>
    <row r="55" spans="2:36" ht="16.5" customHeight="1">
      <c r="B55" s="1041" t="s">
        <v>346</v>
      </c>
      <c r="C55" s="553"/>
      <c r="D55" s="553"/>
      <c r="E55" s="553"/>
      <c r="F55" s="553"/>
      <c r="G55" s="553"/>
      <c r="H55" s="553"/>
      <c r="I55" s="553"/>
      <c r="J55" s="553"/>
      <c r="K55" s="553"/>
      <c r="L55" s="553"/>
      <c r="M55" s="1026" t="s">
        <v>20</v>
      </c>
      <c r="N55" s="1027"/>
      <c r="O55" s="1027"/>
      <c r="P55" s="1027"/>
      <c r="Q55" s="1027"/>
      <c r="R55" s="1027"/>
      <c r="S55" s="1027"/>
      <c r="T55" s="1028"/>
      <c r="U55" s="1132"/>
      <c r="V55" s="1132"/>
      <c r="W55" s="1132"/>
      <c r="X55" s="1132"/>
      <c r="Y55" s="1132"/>
      <c r="Z55" s="1132"/>
      <c r="AA55" s="1132"/>
      <c r="AB55" s="1132"/>
      <c r="AC55" s="1132"/>
      <c r="AD55" s="1132"/>
      <c r="AE55" s="1132"/>
      <c r="AF55" s="1132"/>
      <c r="AG55" s="1132"/>
      <c r="AH55" s="1132"/>
      <c r="AI55" s="1132"/>
      <c r="AJ55" s="1133"/>
    </row>
    <row r="56" spans="2:36" ht="16.5" customHeight="1">
      <c r="B56" s="1042"/>
      <c r="C56" s="407"/>
      <c r="D56" s="407"/>
      <c r="E56" s="407"/>
      <c r="F56" s="407"/>
      <c r="G56" s="407"/>
      <c r="H56" s="407"/>
      <c r="I56" s="407"/>
      <c r="J56" s="407"/>
      <c r="K56" s="407"/>
      <c r="L56" s="407"/>
      <c r="M56" s="1076" t="s">
        <v>21</v>
      </c>
      <c r="N56" s="1077"/>
      <c r="O56" s="1077"/>
      <c r="P56" s="1077"/>
      <c r="Q56" s="1077"/>
      <c r="R56" s="1077"/>
      <c r="S56" s="1077"/>
      <c r="T56" s="1078"/>
      <c r="U56" s="1134"/>
      <c r="V56" s="1134"/>
      <c r="W56" s="1134"/>
      <c r="X56" s="1134"/>
      <c r="Y56" s="1134"/>
      <c r="Z56" s="1134"/>
      <c r="AA56" s="1134"/>
      <c r="AB56" s="1134"/>
      <c r="AC56" s="1134"/>
      <c r="AD56" s="1134"/>
      <c r="AE56" s="1134"/>
      <c r="AF56" s="1134"/>
      <c r="AG56" s="1134"/>
      <c r="AH56" s="1134"/>
      <c r="AI56" s="1134"/>
      <c r="AJ56" s="1135"/>
    </row>
    <row r="57" spans="2:36" ht="16.5" customHeight="1">
      <c r="B57" s="1042"/>
      <c r="C57" s="407"/>
      <c r="D57" s="407"/>
      <c r="E57" s="407"/>
      <c r="F57" s="407"/>
      <c r="G57" s="407"/>
      <c r="H57" s="407"/>
      <c r="I57" s="407"/>
      <c r="J57" s="407"/>
      <c r="K57" s="407"/>
      <c r="L57" s="407"/>
      <c r="M57" s="1076" t="s">
        <v>22</v>
      </c>
      <c r="N57" s="1077"/>
      <c r="O57" s="1077"/>
      <c r="P57" s="1077"/>
      <c r="Q57" s="1077"/>
      <c r="R57" s="1077"/>
      <c r="S57" s="1077"/>
      <c r="T57" s="1078"/>
      <c r="U57" s="1134"/>
      <c r="V57" s="1134"/>
      <c r="W57" s="1134"/>
      <c r="X57" s="1134"/>
      <c r="Y57" s="1134"/>
      <c r="Z57" s="1134"/>
      <c r="AA57" s="1134"/>
      <c r="AB57" s="1134"/>
      <c r="AC57" s="1134"/>
      <c r="AD57" s="1134"/>
      <c r="AE57" s="1134"/>
      <c r="AF57" s="1134"/>
      <c r="AG57" s="1134"/>
      <c r="AH57" s="1134"/>
      <c r="AI57" s="1134"/>
      <c r="AJ57" s="1135"/>
    </row>
    <row r="58" spans="2:36" ht="16.5" customHeight="1" thickBot="1">
      <c r="B58" s="1120"/>
      <c r="C58" s="1121"/>
      <c r="D58" s="1121"/>
      <c r="E58" s="1121"/>
      <c r="F58" s="1121"/>
      <c r="G58" s="1121"/>
      <c r="H58" s="1121"/>
      <c r="I58" s="1121"/>
      <c r="J58" s="1121"/>
      <c r="K58" s="1121"/>
      <c r="L58" s="1121"/>
      <c r="M58" s="1010" t="s">
        <v>23</v>
      </c>
      <c r="N58" s="1011"/>
      <c r="O58" s="1011"/>
      <c r="P58" s="1011"/>
      <c r="Q58" s="1011"/>
      <c r="R58" s="1011"/>
      <c r="S58" s="1011"/>
      <c r="T58" s="1012"/>
      <c r="U58" s="1039"/>
      <c r="V58" s="1039"/>
      <c r="W58" s="1039"/>
      <c r="X58" s="1039"/>
      <c r="Y58" s="1039"/>
      <c r="Z58" s="1039"/>
      <c r="AA58" s="1039"/>
      <c r="AB58" s="1039"/>
      <c r="AC58" s="1039"/>
      <c r="AD58" s="1039"/>
      <c r="AE58" s="1039"/>
      <c r="AF58" s="1039"/>
      <c r="AG58" s="1039"/>
      <c r="AH58" s="1039"/>
      <c r="AI58" s="1039"/>
      <c r="AJ58" s="1040"/>
    </row>
    <row r="60" spans="2:36" ht="13.5" customHeight="1">
      <c r="B60" s="11" t="s">
        <v>330</v>
      </c>
      <c r="C60" s="11">
        <v>1</v>
      </c>
      <c r="D60" s="406" t="s">
        <v>1777</v>
      </c>
      <c r="E60" s="406"/>
      <c r="F60" s="406"/>
      <c r="G60" s="406"/>
      <c r="H60" s="406"/>
      <c r="I60" s="406"/>
      <c r="J60" s="406"/>
      <c r="K60" s="406"/>
      <c r="L60" s="406"/>
      <c r="M60" s="406"/>
      <c r="N60" s="406"/>
      <c r="O60" s="406"/>
      <c r="P60" s="406"/>
      <c r="Q60" s="406"/>
      <c r="R60" s="406"/>
      <c r="S60" s="406"/>
      <c r="T60" s="406"/>
      <c r="U60" s="406"/>
      <c r="V60" s="406"/>
      <c r="W60" s="406"/>
      <c r="X60" s="406"/>
      <c r="Y60" s="406"/>
      <c r="Z60" s="406"/>
      <c r="AA60" s="406"/>
      <c r="AB60" s="406"/>
      <c r="AC60" s="406"/>
      <c r="AD60" s="406"/>
      <c r="AE60" s="406"/>
      <c r="AF60" s="406"/>
      <c r="AG60" s="406"/>
      <c r="AH60" s="406"/>
      <c r="AI60" s="406"/>
      <c r="AJ60" s="406"/>
    </row>
    <row r="61" spans="2:36" ht="13.5" customHeight="1">
      <c r="D61" s="406"/>
      <c r="E61" s="406"/>
      <c r="F61" s="406"/>
      <c r="G61" s="406"/>
      <c r="H61" s="406"/>
      <c r="I61" s="406"/>
      <c r="J61" s="406"/>
      <c r="K61" s="406"/>
      <c r="L61" s="406"/>
      <c r="M61" s="406"/>
      <c r="N61" s="406"/>
      <c r="O61" s="406"/>
      <c r="P61" s="406"/>
      <c r="Q61" s="406"/>
      <c r="R61" s="406"/>
      <c r="S61" s="406"/>
      <c r="T61" s="406"/>
      <c r="U61" s="406"/>
      <c r="V61" s="406"/>
      <c r="W61" s="406"/>
      <c r="X61" s="406"/>
      <c r="Y61" s="406"/>
      <c r="Z61" s="406"/>
      <c r="AA61" s="406"/>
      <c r="AB61" s="406"/>
      <c r="AC61" s="406"/>
      <c r="AD61" s="406"/>
      <c r="AE61" s="406"/>
      <c r="AF61" s="406"/>
      <c r="AG61" s="406"/>
      <c r="AH61" s="406"/>
      <c r="AI61" s="406"/>
      <c r="AJ61" s="406"/>
    </row>
    <row r="62" spans="2:36" ht="13.5" customHeight="1">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row>
    <row r="63" spans="2:36" ht="13.5" customHeight="1">
      <c r="C63" s="11">
        <v>2</v>
      </c>
      <c r="D63" s="406" t="s">
        <v>493</v>
      </c>
      <c r="E63" s="406"/>
      <c r="F63" s="406"/>
      <c r="G63" s="406"/>
      <c r="H63" s="406"/>
      <c r="I63" s="406"/>
      <c r="J63" s="406"/>
      <c r="K63" s="406"/>
      <c r="L63" s="406"/>
      <c r="M63" s="406"/>
      <c r="N63" s="406"/>
      <c r="O63" s="406"/>
      <c r="P63" s="406"/>
      <c r="Q63" s="406"/>
      <c r="R63" s="406"/>
      <c r="S63" s="406"/>
      <c r="T63" s="406"/>
      <c r="U63" s="406"/>
      <c r="V63" s="406"/>
      <c r="W63" s="406"/>
      <c r="X63" s="406"/>
      <c r="Y63" s="406"/>
      <c r="Z63" s="406"/>
      <c r="AA63" s="406"/>
      <c r="AB63" s="406"/>
      <c r="AC63" s="406"/>
      <c r="AD63" s="406"/>
      <c r="AE63" s="406"/>
      <c r="AF63" s="406"/>
      <c r="AG63" s="406"/>
      <c r="AH63" s="406"/>
      <c r="AI63" s="406"/>
      <c r="AJ63" s="406"/>
    </row>
    <row r="64" spans="2:36" ht="13.5" customHeight="1">
      <c r="D64" s="406"/>
      <c r="E64" s="406"/>
      <c r="F64" s="406"/>
      <c r="G64" s="406"/>
      <c r="H64" s="406"/>
      <c r="I64" s="406"/>
      <c r="J64" s="406"/>
      <c r="K64" s="406"/>
      <c r="L64" s="406"/>
      <c r="M64" s="406"/>
      <c r="N64" s="406"/>
      <c r="O64" s="406"/>
      <c r="P64" s="406"/>
      <c r="Q64" s="406"/>
      <c r="R64" s="406"/>
      <c r="S64" s="406"/>
      <c r="T64" s="406"/>
      <c r="U64" s="406"/>
      <c r="V64" s="406"/>
      <c r="W64" s="406"/>
      <c r="X64" s="406"/>
      <c r="Y64" s="406"/>
      <c r="Z64" s="406"/>
      <c r="AA64" s="406"/>
      <c r="AB64" s="406"/>
      <c r="AC64" s="406"/>
      <c r="AD64" s="406"/>
      <c r="AE64" s="406"/>
      <c r="AF64" s="406"/>
      <c r="AG64" s="406"/>
      <c r="AH64" s="406"/>
      <c r="AI64" s="406"/>
      <c r="AJ64" s="406"/>
    </row>
    <row r="65" spans="2:43" ht="13.5" customHeight="1">
      <c r="C65" s="11">
        <v>3</v>
      </c>
      <c r="D65" s="313" t="s">
        <v>350</v>
      </c>
      <c r="E65" s="313"/>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row>
    <row r="68" spans="2:43" ht="13.5" customHeight="1">
      <c r="S68" s="12"/>
    </row>
    <row r="70" spans="2:43" ht="13.5" customHeight="1" thickBot="1">
      <c r="B70" s="11" t="s">
        <v>331</v>
      </c>
    </row>
    <row r="71" spans="2:43" ht="13.5" customHeight="1">
      <c r="B71" s="1041" t="s">
        <v>266</v>
      </c>
      <c r="C71" s="553"/>
      <c r="D71" s="553"/>
      <c r="E71" s="553"/>
      <c r="F71" s="1043"/>
      <c r="G71" s="1044"/>
      <c r="H71" s="1044"/>
      <c r="I71" s="1044"/>
      <c r="J71" s="1044"/>
      <c r="K71" s="1044"/>
      <c r="L71" s="1044"/>
      <c r="M71" s="1044"/>
      <c r="N71" s="1044"/>
      <c r="O71" s="1044"/>
      <c r="P71" s="1044"/>
      <c r="Q71" s="1044"/>
      <c r="R71" s="1044"/>
      <c r="S71" s="1045"/>
      <c r="T71" s="457" t="s">
        <v>250</v>
      </c>
      <c r="U71" s="458"/>
      <c r="V71" s="458"/>
      <c r="W71" s="588"/>
      <c r="X71" s="1043"/>
      <c r="Y71" s="1044"/>
      <c r="Z71" s="1044"/>
      <c r="AA71" s="1044"/>
      <c r="AB71" s="1044"/>
      <c r="AC71" s="1044"/>
      <c r="AD71" s="1044"/>
      <c r="AE71" s="1044"/>
      <c r="AF71" s="1044"/>
      <c r="AG71" s="1044"/>
      <c r="AH71" s="1044"/>
      <c r="AI71" s="1044"/>
      <c r="AJ71" s="1107"/>
    </row>
    <row r="72" spans="2:43" ht="13.5" customHeight="1">
      <c r="B72" s="1042"/>
      <c r="C72" s="407"/>
      <c r="D72" s="407"/>
      <c r="E72" s="407"/>
      <c r="F72" s="142"/>
      <c r="G72" s="143"/>
      <c r="H72" s="143"/>
      <c r="I72" s="143"/>
      <c r="J72" s="143"/>
      <c r="K72" s="143"/>
      <c r="L72" s="143"/>
      <c r="M72" s="143"/>
      <c r="N72" s="143"/>
      <c r="O72" s="143"/>
      <c r="P72" s="143"/>
      <c r="Q72" s="143"/>
      <c r="R72" s="143"/>
      <c r="S72" s="1046"/>
      <c r="T72" s="308"/>
      <c r="U72" s="309"/>
      <c r="V72" s="309"/>
      <c r="W72" s="310"/>
      <c r="X72" s="142"/>
      <c r="Y72" s="143"/>
      <c r="Z72" s="143"/>
      <c r="AA72" s="143"/>
      <c r="AB72" s="143"/>
      <c r="AC72" s="143"/>
      <c r="AD72" s="143"/>
      <c r="AE72" s="143"/>
      <c r="AF72" s="143"/>
      <c r="AG72" s="143"/>
      <c r="AH72" s="143"/>
      <c r="AI72" s="143"/>
      <c r="AJ72" s="1108"/>
    </row>
    <row r="73" spans="2:43" ht="16.5" customHeight="1">
      <c r="B73" s="1042" t="s">
        <v>251</v>
      </c>
      <c r="C73" s="407"/>
      <c r="D73" s="407"/>
      <c r="E73" s="407"/>
      <c r="F73" s="72"/>
      <c r="G73" s="73"/>
      <c r="H73" s="73" t="s">
        <v>1771</v>
      </c>
      <c r="I73" s="73"/>
      <c r="J73" s="73"/>
      <c r="K73" s="73"/>
      <c r="L73" s="73" t="s">
        <v>1772</v>
      </c>
      <c r="M73" s="73"/>
      <c r="N73" s="73"/>
      <c r="O73" s="73"/>
      <c r="P73" s="73" t="s">
        <v>1773</v>
      </c>
      <c r="Q73" s="73"/>
      <c r="R73" s="73"/>
      <c r="S73" s="73"/>
      <c r="T73" s="73"/>
      <c r="U73" s="73" t="s">
        <v>1774</v>
      </c>
      <c r="V73" s="73"/>
      <c r="W73" s="73"/>
      <c r="X73" s="73"/>
      <c r="Y73" s="73"/>
      <c r="Z73" s="73" t="s">
        <v>1775</v>
      </c>
      <c r="AA73" s="73"/>
      <c r="AB73" s="73"/>
      <c r="AC73" s="73"/>
      <c r="AD73" s="73"/>
      <c r="AE73" s="73" t="s">
        <v>1776</v>
      </c>
      <c r="AF73" s="73"/>
      <c r="AG73" s="73"/>
      <c r="AH73" s="73"/>
      <c r="AI73" s="73"/>
      <c r="AJ73" s="74"/>
    </row>
    <row r="74" spans="2:43" ht="16.5" customHeight="1">
      <c r="B74" s="1042"/>
      <c r="C74" s="407"/>
      <c r="D74" s="407"/>
      <c r="E74" s="407"/>
      <c r="F74" s="1109" t="s">
        <v>267</v>
      </c>
      <c r="G74" s="1110"/>
      <c r="H74" s="1110"/>
      <c r="I74" s="1110"/>
      <c r="J74" s="1110"/>
      <c r="K74" s="1111"/>
      <c r="L74" s="1111"/>
      <c r="M74" s="1111"/>
      <c r="N74" s="1111"/>
      <c r="O74" s="1111"/>
      <c r="P74" s="1111"/>
      <c r="Q74" s="1111"/>
      <c r="R74" s="1111"/>
      <c r="S74" s="1111"/>
      <c r="T74" s="1111"/>
      <c r="U74" s="1111"/>
      <c r="V74" s="1111"/>
      <c r="W74" s="34" t="s">
        <v>258</v>
      </c>
      <c r="X74" s="1112" t="s">
        <v>268</v>
      </c>
      <c r="Y74" s="1110"/>
      <c r="Z74" s="1110"/>
      <c r="AA74" s="1110"/>
      <c r="AB74" s="1110"/>
      <c r="AC74" s="1110"/>
      <c r="AD74" s="1110"/>
      <c r="AE74" s="1110"/>
      <c r="AF74" s="1110"/>
      <c r="AG74" s="1110"/>
      <c r="AH74" s="1110"/>
      <c r="AI74" s="1110"/>
      <c r="AJ74" s="1113"/>
      <c r="AQ74" s="8"/>
    </row>
    <row r="75" spans="2:43" ht="16.5" customHeight="1">
      <c r="B75" s="1042" t="s">
        <v>252</v>
      </c>
      <c r="C75" s="407"/>
      <c r="D75" s="407"/>
      <c r="E75" s="407"/>
      <c r="F75" s="302" t="s">
        <v>254</v>
      </c>
      <c r="G75" s="303"/>
      <c r="H75" s="303"/>
      <c r="I75" s="304"/>
      <c r="J75" s="1066"/>
      <c r="K75" s="1067"/>
      <c r="L75" s="1067"/>
      <c r="M75" s="1067"/>
      <c r="N75" s="1067"/>
      <c r="O75" s="1068"/>
      <c r="P75" s="32" t="s">
        <v>259</v>
      </c>
      <c r="Q75" s="303"/>
      <c r="R75" s="303"/>
      <c r="S75" s="303"/>
      <c r="T75" s="556" t="s">
        <v>269</v>
      </c>
      <c r="U75" s="508"/>
      <c r="V75" s="508"/>
      <c r="W75" s="1145"/>
      <c r="X75" s="303" t="s">
        <v>255</v>
      </c>
      <c r="Y75" s="303"/>
      <c r="Z75" s="1116"/>
      <c r="AA75" s="1068"/>
      <c r="AB75" s="32" t="s">
        <v>256</v>
      </c>
      <c r="AC75" s="32"/>
      <c r="AD75" s="303" t="s">
        <v>257</v>
      </c>
      <c r="AE75" s="303"/>
      <c r="AF75" s="1116"/>
      <c r="AG75" s="1068"/>
      <c r="AH75" s="1117" t="s">
        <v>256</v>
      </c>
      <c r="AI75" s="1117"/>
      <c r="AJ75" s="1118"/>
    </row>
    <row r="76" spans="2:43" ht="16.5" customHeight="1">
      <c r="B76" s="1042"/>
      <c r="C76" s="407"/>
      <c r="D76" s="407"/>
      <c r="E76" s="407"/>
      <c r="F76" s="302" t="s">
        <v>263</v>
      </c>
      <c r="G76" s="303"/>
      <c r="H76" s="303"/>
      <c r="I76" s="304"/>
      <c r="J76" s="1119" t="s">
        <v>1770</v>
      </c>
      <c r="K76" s="1119"/>
      <c r="L76" s="1119"/>
      <c r="M76" s="1119"/>
      <c r="N76" s="1119"/>
      <c r="O76" s="1119"/>
      <c r="P76" s="1119"/>
      <c r="Q76" s="1119"/>
      <c r="R76" s="1119"/>
      <c r="S76" s="1119"/>
      <c r="T76" s="1119"/>
      <c r="U76" s="1119"/>
      <c r="V76" s="1119"/>
      <c r="W76" s="1119"/>
      <c r="X76" s="1119"/>
      <c r="Y76" s="1144"/>
      <c r="Z76" s="1144"/>
      <c r="AA76" s="1144"/>
      <c r="AB76" s="1144"/>
      <c r="AC76" s="1144"/>
      <c r="AD76" s="1144"/>
      <c r="AE76" s="1144"/>
      <c r="AF76" s="1144"/>
      <c r="AG76" s="1144"/>
      <c r="AH76" s="1144"/>
      <c r="AI76" s="1062" t="s">
        <v>258</v>
      </c>
      <c r="AJ76" s="1064"/>
    </row>
    <row r="77" spans="2:43" ht="16.5" customHeight="1">
      <c r="B77" s="1042"/>
      <c r="C77" s="407"/>
      <c r="D77" s="407"/>
      <c r="E77" s="556"/>
      <c r="F77" s="1069" t="s">
        <v>253</v>
      </c>
      <c r="G77" s="1070"/>
      <c r="H77" s="1070"/>
      <c r="I77" s="1071"/>
      <c r="J77" s="1072"/>
      <c r="K77" s="1073"/>
      <c r="L77" s="1074"/>
      <c r="M77" s="33" t="s">
        <v>260</v>
      </c>
      <c r="N77" s="1075"/>
      <c r="O77" s="1074"/>
      <c r="P77" s="33" t="s">
        <v>261</v>
      </c>
      <c r="Q77" s="1075"/>
      <c r="R77" s="1074"/>
      <c r="S77" s="1114" t="s">
        <v>262</v>
      </c>
      <c r="T77" s="1114"/>
      <c r="U77" s="1114"/>
      <c r="V77" s="1114"/>
      <c r="W77" s="1114"/>
      <c r="X77" s="1114"/>
      <c r="Y77" s="1114"/>
      <c r="Z77" s="1114"/>
      <c r="AA77" s="1114"/>
      <c r="AB77" s="1114"/>
      <c r="AC77" s="1114"/>
      <c r="AD77" s="1114"/>
      <c r="AE77" s="1114"/>
      <c r="AF77" s="1114"/>
      <c r="AG77" s="1114"/>
      <c r="AH77" s="1114"/>
      <c r="AI77" s="1114"/>
      <c r="AJ77" s="1115"/>
    </row>
    <row r="78" spans="2:43" ht="16.5" customHeight="1">
      <c r="B78" s="1162" t="s">
        <v>351</v>
      </c>
      <c r="C78" s="1163"/>
      <c r="D78" s="1163"/>
      <c r="E78" s="1163"/>
      <c r="F78" s="1163"/>
      <c r="G78" s="1163"/>
      <c r="H78" s="1157" t="s">
        <v>328</v>
      </c>
      <c r="I78" s="1149"/>
      <c r="J78" s="1149"/>
      <c r="K78" s="1149"/>
      <c r="L78" s="1067"/>
      <c r="M78" s="1067"/>
      <c r="N78" s="1067"/>
      <c r="O78" s="1067"/>
      <c r="P78" s="1149" t="s">
        <v>333</v>
      </c>
      <c r="Q78" s="1149"/>
      <c r="R78" s="1149"/>
      <c r="S78" s="1150"/>
      <c r="T78" s="302" t="s">
        <v>329</v>
      </c>
      <c r="U78" s="303"/>
      <c r="V78" s="303"/>
      <c r="W78" s="304"/>
      <c r="X78" s="1047"/>
      <c r="Y78" s="1048"/>
      <c r="Z78" s="1048"/>
      <c r="AA78" s="1048"/>
      <c r="AB78" s="1048"/>
      <c r="AC78" s="1048"/>
      <c r="AD78" s="1048"/>
      <c r="AE78" s="1048"/>
      <c r="AF78" s="1048"/>
      <c r="AG78" s="1048"/>
      <c r="AH78" s="1048"/>
      <c r="AI78" s="1048"/>
      <c r="AJ78" s="1049"/>
    </row>
    <row r="79" spans="2:43" ht="16.5" customHeight="1">
      <c r="B79" s="1164"/>
      <c r="C79" s="1165"/>
      <c r="D79" s="1165"/>
      <c r="E79" s="1165"/>
      <c r="F79" s="1165"/>
      <c r="G79" s="1165"/>
      <c r="H79" s="1053" t="s">
        <v>44</v>
      </c>
      <c r="I79" s="1054"/>
      <c r="J79" s="1054"/>
      <c r="K79" s="1054"/>
      <c r="L79" s="1054"/>
      <c r="M79" s="1054"/>
      <c r="N79" s="1054"/>
      <c r="O79" s="1054"/>
      <c r="P79" s="1054"/>
      <c r="Q79" s="1054"/>
      <c r="R79" s="1054"/>
      <c r="S79" s="1055"/>
      <c r="T79" s="308"/>
      <c r="U79" s="309"/>
      <c r="V79" s="309"/>
      <c r="W79" s="310"/>
      <c r="X79" s="1050"/>
      <c r="Y79" s="1051"/>
      <c r="Z79" s="1051"/>
      <c r="AA79" s="1051"/>
      <c r="AB79" s="1051"/>
      <c r="AC79" s="1051"/>
      <c r="AD79" s="1051"/>
      <c r="AE79" s="1051"/>
      <c r="AF79" s="1051"/>
      <c r="AG79" s="1051"/>
      <c r="AH79" s="1051"/>
      <c r="AI79" s="1051"/>
      <c r="AJ79" s="1052"/>
    </row>
    <row r="80" spans="2:43" ht="13.5" customHeight="1">
      <c r="B80" s="1164"/>
      <c r="C80" s="1165"/>
      <c r="D80" s="1165"/>
      <c r="E80" s="1165"/>
      <c r="F80" s="1165"/>
      <c r="G80" s="1165"/>
      <c r="H80" s="1056" t="s">
        <v>352</v>
      </c>
      <c r="I80" s="1057"/>
      <c r="J80" s="1057"/>
      <c r="K80" s="1057"/>
      <c r="L80" s="1057"/>
      <c r="M80" s="1057"/>
      <c r="N80" s="1057"/>
      <c r="O80" s="1057"/>
      <c r="P80" s="1058"/>
      <c r="Q80" s="1062" t="s">
        <v>353</v>
      </c>
      <c r="R80" s="1062"/>
      <c r="S80" s="1062"/>
      <c r="T80" s="1062"/>
      <c r="U80" s="1048"/>
      <c r="V80" s="1048"/>
      <c r="W80" s="1048"/>
      <c r="X80" s="1048"/>
      <c r="Y80" s="1048"/>
      <c r="Z80" s="1048"/>
      <c r="AA80" s="1048"/>
      <c r="AB80" s="1048"/>
      <c r="AC80" s="1048"/>
      <c r="AD80" s="1048"/>
      <c r="AE80" s="1048"/>
      <c r="AF80" s="1048"/>
      <c r="AG80" s="1062" t="s">
        <v>354</v>
      </c>
      <c r="AH80" s="1062"/>
      <c r="AI80" s="1062"/>
      <c r="AJ80" s="1064"/>
    </row>
    <row r="81" spans="2:36" ht="13.5" customHeight="1">
      <c r="B81" s="1166"/>
      <c r="C81" s="1167"/>
      <c r="D81" s="1167"/>
      <c r="E81" s="1167"/>
      <c r="F81" s="1167"/>
      <c r="G81" s="1167"/>
      <c r="H81" s="1059"/>
      <c r="I81" s="1060"/>
      <c r="J81" s="1060"/>
      <c r="K81" s="1060"/>
      <c r="L81" s="1060"/>
      <c r="M81" s="1060"/>
      <c r="N81" s="1060"/>
      <c r="O81" s="1060"/>
      <c r="P81" s="1061"/>
      <c r="Q81" s="1063"/>
      <c r="R81" s="1063"/>
      <c r="S81" s="1063"/>
      <c r="T81" s="1063"/>
      <c r="U81" s="1051"/>
      <c r="V81" s="1051"/>
      <c r="W81" s="1051"/>
      <c r="X81" s="1051"/>
      <c r="Y81" s="1051"/>
      <c r="Z81" s="1051"/>
      <c r="AA81" s="1051"/>
      <c r="AB81" s="1051"/>
      <c r="AC81" s="1051"/>
      <c r="AD81" s="1051"/>
      <c r="AE81" s="1051"/>
      <c r="AF81" s="1051"/>
      <c r="AG81" s="1063"/>
      <c r="AH81" s="1063"/>
      <c r="AI81" s="1063"/>
      <c r="AJ81" s="1065"/>
    </row>
    <row r="82" spans="2:36" ht="13.5" customHeight="1">
      <c r="B82" s="1168" t="s">
        <v>327</v>
      </c>
      <c r="C82" s="1169"/>
      <c r="D82" s="1169"/>
      <c r="E82" s="1169"/>
      <c r="F82" s="1169"/>
      <c r="G82" s="1169"/>
      <c r="H82" s="1169"/>
      <c r="I82" s="1169"/>
      <c r="J82" s="1169"/>
      <c r="K82" s="1158" t="s">
        <v>349</v>
      </c>
      <c r="L82" s="1062"/>
      <c r="M82" s="1062"/>
      <c r="N82" s="1062"/>
      <c r="O82" s="1062"/>
      <c r="P82" s="1062"/>
      <c r="Q82" s="1062"/>
      <c r="R82" s="1062"/>
      <c r="S82" s="1062"/>
      <c r="T82" s="1062"/>
      <c r="U82" s="1062"/>
      <c r="V82" s="1062"/>
      <c r="W82" s="1062"/>
      <c r="X82" s="1062"/>
      <c r="Y82" s="1062"/>
      <c r="Z82" s="1062"/>
      <c r="AA82" s="1062"/>
      <c r="AB82" s="1062"/>
      <c r="AC82" s="1062"/>
      <c r="AD82" s="1062"/>
      <c r="AE82" s="1062"/>
      <c r="AF82" s="1062"/>
      <c r="AG82" s="1062"/>
      <c r="AH82" s="1062"/>
      <c r="AI82" s="1062"/>
      <c r="AJ82" s="1064"/>
    </row>
    <row r="83" spans="2:36" ht="13.5" customHeight="1" thickBot="1">
      <c r="B83" s="1170"/>
      <c r="C83" s="1171"/>
      <c r="D83" s="1171"/>
      <c r="E83" s="1171"/>
      <c r="F83" s="1171"/>
      <c r="G83" s="1171"/>
      <c r="H83" s="1171"/>
      <c r="I83" s="1171"/>
      <c r="J83" s="1171"/>
      <c r="K83" s="1159"/>
      <c r="L83" s="1160"/>
      <c r="M83" s="1160"/>
      <c r="N83" s="1160"/>
      <c r="O83" s="1160"/>
      <c r="P83" s="1160"/>
      <c r="Q83" s="1160"/>
      <c r="R83" s="1160"/>
      <c r="S83" s="1160"/>
      <c r="T83" s="1160"/>
      <c r="U83" s="1160"/>
      <c r="V83" s="1160"/>
      <c r="W83" s="1160"/>
      <c r="X83" s="1160"/>
      <c r="Y83" s="1160"/>
      <c r="Z83" s="1160"/>
      <c r="AA83" s="1160"/>
      <c r="AB83" s="1160"/>
      <c r="AC83" s="1160"/>
      <c r="AD83" s="1160"/>
      <c r="AE83" s="1160"/>
      <c r="AF83" s="1160"/>
      <c r="AG83" s="1160"/>
      <c r="AH83" s="1160"/>
      <c r="AI83" s="1160"/>
      <c r="AJ83" s="1161"/>
    </row>
    <row r="84" spans="2:36" ht="13.5" customHeight="1">
      <c r="B84" s="622" t="s">
        <v>215</v>
      </c>
      <c r="C84" s="458"/>
      <c r="D84" s="458"/>
      <c r="E84" s="458"/>
      <c r="F84" s="458"/>
      <c r="G84" s="458"/>
      <c r="H84" s="457" t="str">
        <f>IF(計画提出書!N47="","",計画提出書!N47-1&amp;"年度の使用量")</f>
        <v>2023年度の使用量</v>
      </c>
      <c r="I84" s="458"/>
      <c r="J84" s="458"/>
      <c r="K84" s="458"/>
      <c r="L84" s="458"/>
      <c r="M84" s="458"/>
      <c r="N84" s="458"/>
      <c r="O84" s="458"/>
      <c r="P84" s="1019" t="s">
        <v>368</v>
      </c>
      <c r="Q84" s="1020"/>
      <c r="R84" s="1020"/>
      <c r="S84" s="1020"/>
      <c r="T84" s="1020"/>
      <c r="U84" s="1020"/>
      <c r="V84" s="1021"/>
      <c r="W84" s="457" t="s">
        <v>369</v>
      </c>
      <c r="X84" s="458"/>
      <c r="Y84" s="458"/>
      <c r="Z84" s="458"/>
      <c r="AA84" s="458"/>
      <c r="AB84" s="458"/>
      <c r="AC84" s="458"/>
      <c r="AD84" s="1126" t="s">
        <v>95</v>
      </c>
      <c r="AE84" s="1127"/>
      <c r="AF84" s="1127"/>
      <c r="AG84" s="1127"/>
      <c r="AH84" s="1127"/>
      <c r="AI84" s="1127"/>
      <c r="AJ84" s="1128"/>
    </row>
    <row r="85" spans="2:36" ht="13.5" customHeight="1" thickBot="1">
      <c r="B85" s="623"/>
      <c r="C85" s="462"/>
      <c r="D85" s="306"/>
      <c r="E85" s="306"/>
      <c r="F85" s="306"/>
      <c r="G85" s="306"/>
      <c r="H85" s="305"/>
      <c r="I85" s="306"/>
      <c r="J85" s="306"/>
      <c r="K85" s="306"/>
      <c r="L85" s="306"/>
      <c r="M85" s="306"/>
      <c r="N85" s="306"/>
      <c r="O85" s="306"/>
      <c r="P85" s="1022"/>
      <c r="Q85" s="1022"/>
      <c r="R85" s="1022"/>
      <c r="S85" s="1022"/>
      <c r="T85" s="1022"/>
      <c r="U85" s="1022"/>
      <c r="V85" s="1023"/>
      <c r="W85" s="305"/>
      <c r="X85" s="306"/>
      <c r="Y85" s="306"/>
      <c r="Z85" s="306"/>
      <c r="AA85" s="306"/>
      <c r="AB85" s="306"/>
      <c r="AC85" s="306"/>
      <c r="AD85" s="1129"/>
      <c r="AE85" s="1130"/>
      <c r="AF85" s="1130"/>
      <c r="AG85" s="1130"/>
      <c r="AH85" s="1130"/>
      <c r="AI85" s="1130"/>
      <c r="AJ85" s="1131"/>
    </row>
    <row r="86" spans="2:36" ht="13.5" customHeight="1" thickBot="1">
      <c r="B86" s="451" t="s">
        <v>355</v>
      </c>
      <c r="C86" s="1172"/>
      <c r="D86" s="1177" t="s">
        <v>57</v>
      </c>
      <c r="E86" s="564"/>
      <c r="F86" s="564"/>
      <c r="G86" s="564"/>
      <c r="H86" s="567"/>
      <c r="I86" s="567"/>
      <c r="J86" s="567"/>
      <c r="K86" s="567"/>
      <c r="L86" s="567"/>
      <c r="M86" s="464" t="s">
        <v>228</v>
      </c>
      <c r="N86" s="458"/>
      <c r="O86" s="458"/>
      <c r="P86" s="550">
        <f>'（別紙１）原油換算シート【計画用】'!P15</f>
        <v>36.5</v>
      </c>
      <c r="Q86" s="550"/>
      <c r="R86" s="1079"/>
      <c r="S86" s="1081" t="s">
        <v>360</v>
      </c>
      <c r="T86" s="1082"/>
      <c r="U86" s="1082"/>
      <c r="V86" s="1083"/>
      <c r="W86" s="457">
        <v>2.58E-2</v>
      </c>
      <c r="X86" s="458"/>
      <c r="Y86" s="458"/>
      <c r="Z86" s="458"/>
      <c r="AA86" s="514" t="s">
        <v>372</v>
      </c>
      <c r="AB86" s="515"/>
      <c r="AC86" s="1034"/>
      <c r="AD86" s="573" t="str">
        <f>IF(H86="","",H86*P86*W$86)</f>
        <v/>
      </c>
      <c r="AE86" s="574"/>
      <c r="AF86" s="574"/>
      <c r="AG86" s="574"/>
      <c r="AH86" s="575"/>
      <c r="AI86" s="464" t="s">
        <v>228</v>
      </c>
      <c r="AJ86" s="465"/>
    </row>
    <row r="87" spans="2:36" ht="13.5" customHeight="1" thickBot="1">
      <c r="B87" s="453"/>
      <c r="C87" s="1173"/>
      <c r="D87" s="1178"/>
      <c r="E87" s="566"/>
      <c r="F87" s="566"/>
      <c r="G87" s="566"/>
      <c r="H87" s="205"/>
      <c r="I87" s="205"/>
      <c r="J87" s="205"/>
      <c r="K87" s="205"/>
      <c r="L87" s="205"/>
      <c r="M87" s="466"/>
      <c r="N87" s="306"/>
      <c r="O87" s="306"/>
      <c r="P87" s="510"/>
      <c r="Q87" s="510"/>
      <c r="R87" s="1080"/>
      <c r="S87" s="542"/>
      <c r="T87" s="543"/>
      <c r="U87" s="543"/>
      <c r="V87" s="544"/>
      <c r="W87" s="305"/>
      <c r="X87" s="306"/>
      <c r="Y87" s="306"/>
      <c r="Z87" s="306"/>
      <c r="AA87" s="514"/>
      <c r="AB87" s="515"/>
      <c r="AC87" s="1034"/>
      <c r="AD87" s="497"/>
      <c r="AE87" s="498"/>
      <c r="AF87" s="498"/>
      <c r="AG87" s="498"/>
      <c r="AH87" s="499"/>
      <c r="AI87" s="466"/>
      <c r="AJ87" s="467"/>
    </row>
    <row r="88" spans="2:36" ht="13.5" customHeight="1" thickBot="1">
      <c r="B88" s="453"/>
      <c r="C88" s="1173"/>
      <c r="D88" s="1176" t="s">
        <v>58</v>
      </c>
      <c r="E88" s="577"/>
      <c r="F88" s="577"/>
      <c r="G88" s="577"/>
      <c r="H88" s="507"/>
      <c r="I88" s="507"/>
      <c r="J88" s="507"/>
      <c r="K88" s="507"/>
      <c r="L88" s="507"/>
      <c r="M88" s="495" t="s">
        <v>228</v>
      </c>
      <c r="N88" s="508"/>
      <c r="O88" s="508"/>
      <c r="P88" s="510">
        <f>'（別紙１）原油換算シート【計画用】'!P17</f>
        <v>38.9</v>
      </c>
      <c r="Q88" s="510"/>
      <c r="R88" s="1080"/>
      <c r="S88" s="539" t="s">
        <v>360</v>
      </c>
      <c r="T88" s="540"/>
      <c r="U88" s="540"/>
      <c r="V88" s="541"/>
      <c r="W88" s="305"/>
      <c r="X88" s="306"/>
      <c r="Y88" s="306"/>
      <c r="Z88" s="306"/>
      <c r="AA88" s="514"/>
      <c r="AB88" s="515"/>
      <c r="AC88" s="1034"/>
      <c r="AD88" s="497" t="str">
        <f>IF(H88="","",H88*P88*W$86)</f>
        <v/>
      </c>
      <c r="AE88" s="498"/>
      <c r="AF88" s="498"/>
      <c r="AG88" s="498"/>
      <c r="AH88" s="499"/>
      <c r="AI88" s="495" t="s">
        <v>228</v>
      </c>
      <c r="AJ88" s="496"/>
    </row>
    <row r="89" spans="2:36" ht="13.5" customHeight="1" thickBot="1">
      <c r="B89" s="453"/>
      <c r="C89" s="1173"/>
      <c r="D89" s="1176"/>
      <c r="E89" s="577"/>
      <c r="F89" s="577"/>
      <c r="G89" s="577"/>
      <c r="H89" s="507"/>
      <c r="I89" s="507"/>
      <c r="J89" s="507"/>
      <c r="K89" s="507"/>
      <c r="L89" s="507"/>
      <c r="M89" s="495"/>
      <c r="N89" s="508"/>
      <c r="O89" s="508"/>
      <c r="P89" s="510"/>
      <c r="Q89" s="510"/>
      <c r="R89" s="1080"/>
      <c r="S89" s="542"/>
      <c r="T89" s="543"/>
      <c r="U89" s="543"/>
      <c r="V89" s="544"/>
      <c r="W89" s="305"/>
      <c r="X89" s="306"/>
      <c r="Y89" s="306"/>
      <c r="Z89" s="306"/>
      <c r="AA89" s="514"/>
      <c r="AB89" s="515"/>
      <c r="AC89" s="1034"/>
      <c r="AD89" s="497"/>
      <c r="AE89" s="498"/>
      <c r="AF89" s="498"/>
      <c r="AG89" s="498"/>
      <c r="AH89" s="499"/>
      <c r="AI89" s="495"/>
      <c r="AJ89" s="496"/>
    </row>
    <row r="90" spans="2:36" ht="13.5" customHeight="1" thickBot="1">
      <c r="B90" s="453"/>
      <c r="C90" s="1173"/>
      <c r="D90" s="1176" t="s">
        <v>59</v>
      </c>
      <c r="E90" s="577"/>
      <c r="F90" s="577"/>
      <c r="G90" s="577"/>
      <c r="H90" s="507"/>
      <c r="I90" s="507"/>
      <c r="J90" s="507"/>
      <c r="K90" s="507"/>
      <c r="L90" s="507"/>
      <c r="M90" s="495" t="s">
        <v>228</v>
      </c>
      <c r="N90" s="508"/>
      <c r="O90" s="508"/>
      <c r="P90" s="510">
        <f>'（別紙１）原油換算シート【計画用】'!P19</f>
        <v>41.8</v>
      </c>
      <c r="Q90" s="510"/>
      <c r="R90" s="1080"/>
      <c r="S90" s="539" t="s">
        <v>360</v>
      </c>
      <c r="T90" s="540"/>
      <c r="U90" s="540"/>
      <c r="V90" s="541"/>
      <c r="W90" s="305"/>
      <c r="X90" s="306"/>
      <c r="Y90" s="306"/>
      <c r="Z90" s="306"/>
      <c r="AA90" s="514"/>
      <c r="AB90" s="515"/>
      <c r="AC90" s="1034"/>
      <c r="AD90" s="497" t="str">
        <f>IF(H90="","",H90*P90*W$86)</f>
        <v/>
      </c>
      <c r="AE90" s="498"/>
      <c r="AF90" s="498"/>
      <c r="AG90" s="498"/>
      <c r="AH90" s="499"/>
      <c r="AI90" s="495" t="s">
        <v>228</v>
      </c>
      <c r="AJ90" s="496"/>
    </row>
    <row r="91" spans="2:36" ht="13.5" customHeight="1" thickBot="1">
      <c r="B91" s="453"/>
      <c r="C91" s="1173"/>
      <c r="D91" s="1176"/>
      <c r="E91" s="577"/>
      <c r="F91" s="577"/>
      <c r="G91" s="577"/>
      <c r="H91" s="507"/>
      <c r="I91" s="507"/>
      <c r="J91" s="507"/>
      <c r="K91" s="507"/>
      <c r="L91" s="507"/>
      <c r="M91" s="495"/>
      <c r="N91" s="508"/>
      <c r="O91" s="508"/>
      <c r="P91" s="510"/>
      <c r="Q91" s="510"/>
      <c r="R91" s="1080"/>
      <c r="S91" s="542"/>
      <c r="T91" s="543"/>
      <c r="U91" s="543"/>
      <c r="V91" s="544"/>
      <c r="W91" s="305"/>
      <c r="X91" s="306"/>
      <c r="Y91" s="306"/>
      <c r="Z91" s="306"/>
      <c r="AA91" s="514"/>
      <c r="AB91" s="515"/>
      <c r="AC91" s="1034"/>
      <c r="AD91" s="497"/>
      <c r="AE91" s="498"/>
      <c r="AF91" s="498"/>
      <c r="AG91" s="498"/>
      <c r="AH91" s="499"/>
      <c r="AI91" s="495"/>
      <c r="AJ91" s="496"/>
    </row>
    <row r="92" spans="2:36" ht="13.5" customHeight="1" thickBot="1">
      <c r="B92" s="453"/>
      <c r="C92" s="1173"/>
      <c r="D92" s="1176" t="s">
        <v>60</v>
      </c>
      <c r="E92" s="577"/>
      <c r="F92" s="577"/>
      <c r="G92" s="577"/>
      <c r="H92" s="507"/>
      <c r="I92" s="507"/>
      <c r="J92" s="507"/>
      <c r="K92" s="507"/>
      <c r="L92" s="507"/>
      <c r="M92" s="495" t="s">
        <v>228</v>
      </c>
      <c r="N92" s="508"/>
      <c r="O92" s="508"/>
      <c r="P92" s="510">
        <f>'（別紙１）原油換算シート【計画用】'!P21</f>
        <v>41.8</v>
      </c>
      <c r="Q92" s="510"/>
      <c r="R92" s="1080"/>
      <c r="S92" s="539" t="s">
        <v>360</v>
      </c>
      <c r="T92" s="540"/>
      <c r="U92" s="540"/>
      <c r="V92" s="541"/>
      <c r="W92" s="305"/>
      <c r="X92" s="306"/>
      <c r="Y92" s="306"/>
      <c r="Z92" s="306"/>
      <c r="AA92" s="514"/>
      <c r="AB92" s="515"/>
      <c r="AC92" s="1034"/>
      <c r="AD92" s="497" t="str">
        <f>IF(H92="","",H92*P92*W$86)</f>
        <v/>
      </c>
      <c r="AE92" s="498"/>
      <c r="AF92" s="498"/>
      <c r="AG92" s="498"/>
      <c r="AH92" s="499"/>
      <c r="AI92" s="495" t="s">
        <v>228</v>
      </c>
      <c r="AJ92" s="496"/>
    </row>
    <row r="93" spans="2:36" ht="13.5" customHeight="1" thickBot="1">
      <c r="B93" s="453"/>
      <c r="C93" s="1173"/>
      <c r="D93" s="1176"/>
      <c r="E93" s="577"/>
      <c r="F93" s="577"/>
      <c r="G93" s="577"/>
      <c r="H93" s="507"/>
      <c r="I93" s="507"/>
      <c r="J93" s="507"/>
      <c r="K93" s="507"/>
      <c r="L93" s="507"/>
      <c r="M93" s="495"/>
      <c r="N93" s="508"/>
      <c r="O93" s="508"/>
      <c r="P93" s="510"/>
      <c r="Q93" s="510"/>
      <c r="R93" s="1080"/>
      <c r="S93" s="542"/>
      <c r="T93" s="543"/>
      <c r="U93" s="543"/>
      <c r="V93" s="544"/>
      <c r="W93" s="305"/>
      <c r="X93" s="306"/>
      <c r="Y93" s="306"/>
      <c r="Z93" s="306"/>
      <c r="AA93" s="514"/>
      <c r="AB93" s="515"/>
      <c r="AC93" s="1034"/>
      <c r="AD93" s="497"/>
      <c r="AE93" s="498"/>
      <c r="AF93" s="498"/>
      <c r="AG93" s="498"/>
      <c r="AH93" s="499"/>
      <c r="AI93" s="495"/>
      <c r="AJ93" s="496"/>
    </row>
    <row r="94" spans="2:36" ht="13.5" customHeight="1" thickBot="1">
      <c r="B94" s="453"/>
      <c r="C94" s="1173"/>
      <c r="D94" s="1175" t="s">
        <v>379</v>
      </c>
      <c r="E94" s="571"/>
      <c r="F94" s="571"/>
      <c r="G94" s="571"/>
      <c r="H94" s="507"/>
      <c r="I94" s="507"/>
      <c r="J94" s="507"/>
      <c r="K94" s="507"/>
      <c r="L94" s="507"/>
      <c r="M94" s="495" t="s">
        <v>229</v>
      </c>
      <c r="N94" s="508"/>
      <c r="O94" s="508"/>
      <c r="P94" s="510">
        <f>'（別紙１）原油換算シート【計画用】'!P23</f>
        <v>50.1</v>
      </c>
      <c r="Q94" s="510"/>
      <c r="R94" s="1080"/>
      <c r="S94" s="542" t="s">
        <v>361</v>
      </c>
      <c r="T94" s="543"/>
      <c r="U94" s="543"/>
      <c r="V94" s="544"/>
      <c r="W94" s="305"/>
      <c r="X94" s="306"/>
      <c r="Y94" s="306"/>
      <c r="Z94" s="306"/>
      <c r="AA94" s="514"/>
      <c r="AB94" s="515"/>
      <c r="AC94" s="1034"/>
      <c r="AD94" s="497" t="str">
        <f>IF(H94="","",H94*P94*W$86)</f>
        <v/>
      </c>
      <c r="AE94" s="498"/>
      <c r="AF94" s="498"/>
      <c r="AG94" s="498"/>
      <c r="AH94" s="499"/>
      <c r="AI94" s="495" t="s">
        <v>228</v>
      </c>
      <c r="AJ94" s="496"/>
    </row>
    <row r="95" spans="2:36" ht="13.5" customHeight="1" thickBot="1">
      <c r="B95" s="453"/>
      <c r="C95" s="1173"/>
      <c r="D95" s="1175"/>
      <c r="E95" s="571"/>
      <c r="F95" s="571"/>
      <c r="G95" s="571"/>
      <c r="H95" s="507"/>
      <c r="I95" s="507"/>
      <c r="J95" s="507"/>
      <c r="K95" s="507"/>
      <c r="L95" s="507"/>
      <c r="M95" s="495"/>
      <c r="N95" s="508"/>
      <c r="O95" s="508"/>
      <c r="P95" s="510"/>
      <c r="Q95" s="510"/>
      <c r="R95" s="1080"/>
      <c r="S95" s="542"/>
      <c r="T95" s="543"/>
      <c r="U95" s="543"/>
      <c r="V95" s="544"/>
      <c r="W95" s="305"/>
      <c r="X95" s="306"/>
      <c r="Y95" s="306"/>
      <c r="Z95" s="306"/>
      <c r="AA95" s="514"/>
      <c r="AB95" s="515"/>
      <c r="AC95" s="1034"/>
      <c r="AD95" s="497"/>
      <c r="AE95" s="498"/>
      <c r="AF95" s="498"/>
      <c r="AG95" s="498"/>
      <c r="AH95" s="499"/>
      <c r="AI95" s="495"/>
      <c r="AJ95" s="496"/>
    </row>
    <row r="96" spans="2:36" ht="13.5" customHeight="1" thickBot="1">
      <c r="B96" s="453"/>
      <c r="C96" s="1173"/>
      <c r="D96" s="1180" t="s">
        <v>385</v>
      </c>
      <c r="E96" s="569"/>
      <c r="F96" s="569"/>
      <c r="G96" s="569"/>
      <c r="H96" s="507"/>
      <c r="I96" s="507"/>
      <c r="J96" s="507"/>
      <c r="K96" s="507"/>
      <c r="L96" s="507"/>
      <c r="M96" s="495" t="s">
        <v>344</v>
      </c>
      <c r="N96" s="508"/>
      <c r="O96" s="508"/>
      <c r="P96" s="510">
        <f>'（別紙１）原油換算シート【計画用】'!P25</f>
        <v>45</v>
      </c>
      <c r="Q96" s="510"/>
      <c r="R96" s="1080"/>
      <c r="S96" s="542" t="s">
        <v>362</v>
      </c>
      <c r="T96" s="543"/>
      <c r="U96" s="543"/>
      <c r="V96" s="544"/>
      <c r="W96" s="305"/>
      <c r="X96" s="306"/>
      <c r="Y96" s="306"/>
      <c r="Z96" s="306"/>
      <c r="AA96" s="514"/>
      <c r="AB96" s="515"/>
      <c r="AC96" s="1034"/>
      <c r="AD96" s="497" t="str">
        <f>IF(H96="","",H96*P96*W$86)</f>
        <v/>
      </c>
      <c r="AE96" s="498"/>
      <c r="AF96" s="498"/>
      <c r="AG96" s="498"/>
      <c r="AH96" s="499"/>
      <c r="AI96" s="495" t="s">
        <v>228</v>
      </c>
      <c r="AJ96" s="496"/>
    </row>
    <row r="97" spans="2:36" ht="13.5" customHeight="1" thickBot="1">
      <c r="B97" s="453"/>
      <c r="C97" s="1173"/>
      <c r="D97" s="1180"/>
      <c r="E97" s="569"/>
      <c r="F97" s="569"/>
      <c r="G97" s="569"/>
      <c r="H97" s="507"/>
      <c r="I97" s="507"/>
      <c r="J97" s="507"/>
      <c r="K97" s="507"/>
      <c r="L97" s="507"/>
      <c r="M97" s="495"/>
      <c r="N97" s="508"/>
      <c r="O97" s="508"/>
      <c r="P97" s="510"/>
      <c r="Q97" s="510"/>
      <c r="R97" s="1080"/>
      <c r="S97" s="542"/>
      <c r="T97" s="543"/>
      <c r="U97" s="543"/>
      <c r="V97" s="544"/>
      <c r="W97" s="305"/>
      <c r="X97" s="306"/>
      <c r="Y97" s="306"/>
      <c r="Z97" s="306"/>
      <c r="AA97" s="514"/>
      <c r="AB97" s="515"/>
      <c r="AC97" s="1034"/>
      <c r="AD97" s="497"/>
      <c r="AE97" s="498"/>
      <c r="AF97" s="498"/>
      <c r="AG97" s="498"/>
      <c r="AH97" s="499"/>
      <c r="AI97" s="495"/>
      <c r="AJ97" s="496"/>
    </row>
    <row r="98" spans="2:36" ht="21.75" customHeight="1" thickBot="1">
      <c r="B98" s="453"/>
      <c r="C98" s="1173"/>
      <c r="D98" s="1084" t="s">
        <v>503</v>
      </c>
      <c r="E98" s="471"/>
      <c r="F98" s="476" t="s">
        <v>504</v>
      </c>
      <c r="G98" s="477"/>
      <c r="H98" s="478"/>
      <c r="I98" s="479"/>
      <c r="J98" s="479"/>
      <c r="K98" s="479"/>
      <c r="L98" s="480"/>
      <c r="M98" s="581" t="s">
        <v>363</v>
      </c>
      <c r="N98" s="582"/>
      <c r="O98" s="583"/>
      <c r="P98" s="436">
        <f>'（別紙１）原油換算シート【計画用】'!P27</f>
        <v>8.64</v>
      </c>
      <c r="Q98" s="437"/>
      <c r="R98" s="438"/>
      <c r="S98" s="481" t="s">
        <v>505</v>
      </c>
      <c r="T98" s="482"/>
      <c r="U98" s="482"/>
      <c r="V98" s="483"/>
      <c r="W98" s="305"/>
      <c r="X98" s="306"/>
      <c r="Y98" s="306"/>
      <c r="Z98" s="306"/>
      <c r="AA98" s="514"/>
      <c r="AB98" s="515"/>
      <c r="AC98" s="1034"/>
      <c r="AD98" s="497" t="str">
        <f>IF(H98="","",H98*P98*W$86)</f>
        <v/>
      </c>
      <c r="AE98" s="498"/>
      <c r="AF98" s="498"/>
      <c r="AG98" s="498"/>
      <c r="AH98" s="499"/>
      <c r="AI98" s="495" t="s">
        <v>228</v>
      </c>
      <c r="AJ98" s="496"/>
    </row>
    <row r="99" spans="2:36" ht="10.5" customHeight="1" thickBot="1">
      <c r="B99" s="453"/>
      <c r="C99" s="1173"/>
      <c r="D99" s="1085"/>
      <c r="E99" s="473"/>
      <c r="F99" s="930">
        <f>'（別紙１）原油換算シート【計画用】'!F28</f>
        <v>618</v>
      </c>
      <c r="G99" s="931"/>
      <c r="H99" s="594" t="str">
        <f>'（別紙１）原油換算シート【計画用】'!H28</f>
        <v>北海道電力(株)　メニューC(残差)</v>
      </c>
      <c r="I99" s="595"/>
      <c r="J99" s="595"/>
      <c r="K99" s="595"/>
      <c r="L99" s="595"/>
      <c r="M99" s="595"/>
      <c r="N99" s="595"/>
      <c r="O99" s="595"/>
      <c r="P99" s="595"/>
      <c r="Q99" s="595"/>
      <c r="R99" s="595"/>
      <c r="S99" s="596">
        <f>'（別紙１）原油換算シート【計画用】'!S28</f>
        <v>0.54100000000000004</v>
      </c>
      <c r="T99" s="596"/>
      <c r="U99" s="596"/>
      <c r="V99" s="597"/>
      <c r="W99" s="305"/>
      <c r="X99" s="306"/>
      <c r="Y99" s="306"/>
      <c r="Z99" s="306"/>
      <c r="AA99" s="514"/>
      <c r="AB99" s="515"/>
      <c r="AC99" s="1034"/>
      <c r="AD99" s="497"/>
      <c r="AE99" s="498"/>
      <c r="AF99" s="498"/>
      <c r="AG99" s="498"/>
      <c r="AH99" s="499"/>
      <c r="AI99" s="495"/>
      <c r="AJ99" s="496"/>
    </row>
    <row r="100" spans="2:36" s="69" customFormat="1" ht="21.75" customHeight="1" thickBot="1">
      <c r="B100" s="453"/>
      <c r="C100" s="1173"/>
      <c r="D100" s="1085"/>
      <c r="E100" s="473"/>
      <c r="F100" s="476" t="s">
        <v>504</v>
      </c>
      <c r="G100" s="477"/>
      <c r="H100" s="478"/>
      <c r="I100" s="479"/>
      <c r="J100" s="479"/>
      <c r="K100" s="479"/>
      <c r="L100" s="480"/>
      <c r="M100" s="535" t="s">
        <v>363</v>
      </c>
      <c r="N100" s="536"/>
      <c r="O100" s="537"/>
      <c r="P100" s="436">
        <f>'（別紙１）原油換算シート【計画用】'!P29</f>
        <v>8.64</v>
      </c>
      <c r="Q100" s="437"/>
      <c r="R100" s="438"/>
      <c r="S100" s="481" t="s">
        <v>505</v>
      </c>
      <c r="T100" s="482"/>
      <c r="U100" s="482"/>
      <c r="V100" s="483"/>
      <c r="W100" s="305"/>
      <c r="X100" s="306"/>
      <c r="Y100" s="306"/>
      <c r="Z100" s="306"/>
      <c r="AA100" s="514"/>
      <c r="AB100" s="515"/>
      <c r="AC100" s="1034"/>
      <c r="AD100" s="497" t="str">
        <f>IF(H100="","",H100*P100*W$86)</f>
        <v/>
      </c>
      <c r="AE100" s="498"/>
      <c r="AF100" s="498"/>
      <c r="AG100" s="498"/>
      <c r="AH100" s="499"/>
      <c r="AI100" s="495" t="s">
        <v>228</v>
      </c>
      <c r="AJ100" s="496"/>
    </row>
    <row r="101" spans="2:36" s="69" customFormat="1" ht="10.5" customHeight="1" thickBot="1">
      <c r="B101" s="453"/>
      <c r="C101" s="1173"/>
      <c r="D101" s="1085"/>
      <c r="E101" s="473"/>
      <c r="F101" s="930">
        <f>'（別紙１）原油換算シート【計画用】'!F30</f>
        <v>128</v>
      </c>
      <c r="G101" s="931"/>
      <c r="H101" s="594" t="str">
        <f>'（別紙１）原油換算シート【計画用】'!H30</f>
        <v>北海道瓦斯(株)　メニューB(残差)</v>
      </c>
      <c r="I101" s="595"/>
      <c r="J101" s="595"/>
      <c r="K101" s="595"/>
      <c r="L101" s="595"/>
      <c r="M101" s="595"/>
      <c r="N101" s="595"/>
      <c r="O101" s="595"/>
      <c r="P101" s="595"/>
      <c r="Q101" s="595"/>
      <c r="R101" s="595"/>
      <c r="S101" s="596">
        <f>'（別紙１）原油換算シート【計画用】'!S30</f>
        <v>0.47399999999999998</v>
      </c>
      <c r="T101" s="596"/>
      <c r="U101" s="596"/>
      <c r="V101" s="597"/>
      <c r="W101" s="305"/>
      <c r="X101" s="306"/>
      <c r="Y101" s="306"/>
      <c r="Z101" s="306"/>
      <c r="AA101" s="514"/>
      <c r="AB101" s="515"/>
      <c r="AC101" s="1034"/>
      <c r="AD101" s="497"/>
      <c r="AE101" s="498"/>
      <c r="AF101" s="498"/>
      <c r="AG101" s="498"/>
      <c r="AH101" s="499"/>
      <c r="AI101" s="495"/>
      <c r="AJ101" s="496"/>
    </row>
    <row r="102" spans="2:36" s="69" customFormat="1" ht="21.75" customHeight="1" thickBot="1">
      <c r="B102" s="453"/>
      <c r="C102" s="1173"/>
      <c r="D102" s="1085"/>
      <c r="E102" s="473"/>
      <c r="F102" s="476" t="s">
        <v>504</v>
      </c>
      <c r="G102" s="477"/>
      <c r="H102" s="478"/>
      <c r="I102" s="479"/>
      <c r="J102" s="479"/>
      <c r="K102" s="479"/>
      <c r="L102" s="480"/>
      <c r="M102" s="535" t="s">
        <v>363</v>
      </c>
      <c r="N102" s="536"/>
      <c r="O102" s="537"/>
      <c r="P102" s="436">
        <f>'（別紙１）原油換算シート【計画用】'!P31</f>
        <v>8.64</v>
      </c>
      <c r="Q102" s="437"/>
      <c r="R102" s="438"/>
      <c r="S102" s="481" t="s">
        <v>505</v>
      </c>
      <c r="T102" s="482"/>
      <c r="U102" s="482"/>
      <c r="V102" s="483"/>
      <c r="W102" s="305"/>
      <c r="X102" s="306"/>
      <c r="Y102" s="306"/>
      <c r="Z102" s="306"/>
      <c r="AA102" s="514"/>
      <c r="AB102" s="515"/>
      <c r="AC102" s="1034"/>
      <c r="AD102" s="497" t="str">
        <f>IF(H102="","",H102*P102*W$86)</f>
        <v/>
      </c>
      <c r="AE102" s="498"/>
      <c r="AF102" s="498"/>
      <c r="AG102" s="498"/>
      <c r="AH102" s="499"/>
      <c r="AI102" s="495" t="s">
        <v>228</v>
      </c>
      <c r="AJ102" s="496"/>
    </row>
    <row r="103" spans="2:36" s="69" customFormat="1" ht="10.5" customHeight="1" thickBot="1">
      <c r="B103" s="453"/>
      <c r="C103" s="1173"/>
      <c r="D103" s="1086"/>
      <c r="E103" s="475"/>
      <c r="F103" s="930">
        <f>'（別紙１）原油換算シート【計画用】'!F32</f>
        <v>1241</v>
      </c>
      <c r="G103" s="931"/>
      <c r="H103" s="594" t="str">
        <f>'（別紙１）原油換算シート【計画用】'!H32</f>
        <v>北海道電力ネットワーク(株)　</v>
      </c>
      <c r="I103" s="595"/>
      <c r="J103" s="595"/>
      <c r="K103" s="595"/>
      <c r="L103" s="595"/>
      <c r="M103" s="595"/>
      <c r="N103" s="595"/>
      <c r="O103" s="595"/>
      <c r="P103" s="595"/>
      <c r="Q103" s="595"/>
      <c r="R103" s="595"/>
      <c r="S103" s="596">
        <f>'（別紙１）原油換算シート【計画用】'!S32</f>
        <v>0.438</v>
      </c>
      <c r="T103" s="596"/>
      <c r="U103" s="596"/>
      <c r="V103" s="597"/>
      <c r="W103" s="305"/>
      <c r="X103" s="306"/>
      <c r="Y103" s="306"/>
      <c r="Z103" s="306"/>
      <c r="AA103" s="514"/>
      <c r="AB103" s="515"/>
      <c r="AC103" s="1034"/>
      <c r="AD103" s="497"/>
      <c r="AE103" s="498"/>
      <c r="AF103" s="498"/>
      <c r="AG103" s="498"/>
      <c r="AH103" s="499"/>
      <c r="AI103" s="495"/>
      <c r="AJ103" s="496"/>
    </row>
    <row r="104" spans="2:36" ht="13.5" customHeight="1" thickBot="1">
      <c r="B104" s="453"/>
      <c r="C104" s="1173"/>
      <c r="D104" s="1122" t="s">
        <v>506</v>
      </c>
      <c r="E104" s="1123"/>
      <c r="F104" s="1123"/>
      <c r="G104" s="608"/>
      <c r="H104" s="201"/>
      <c r="I104" s="202"/>
      <c r="J104" s="202"/>
      <c r="K104" s="202"/>
      <c r="L104" s="1004"/>
      <c r="M104" s="558" t="s">
        <v>363</v>
      </c>
      <c r="N104" s="559"/>
      <c r="O104" s="560"/>
      <c r="P104" s="561">
        <f>'（別紙１）原油換算シート【計画用】'!P33</f>
        <v>3.6</v>
      </c>
      <c r="Q104" s="561"/>
      <c r="R104" s="562"/>
      <c r="S104" s="448" t="s">
        <v>505</v>
      </c>
      <c r="T104" s="449"/>
      <c r="U104" s="449"/>
      <c r="V104" s="450"/>
      <c r="W104" s="305"/>
      <c r="X104" s="306"/>
      <c r="Y104" s="306"/>
      <c r="Z104" s="306"/>
      <c r="AA104" s="514"/>
      <c r="AB104" s="515"/>
      <c r="AC104" s="1034"/>
      <c r="AD104" s="497" t="str">
        <f>IF(H104="","",H104*P104*W$86)</f>
        <v/>
      </c>
      <c r="AE104" s="498"/>
      <c r="AF104" s="498"/>
      <c r="AG104" s="498"/>
      <c r="AH104" s="499"/>
      <c r="AI104" s="495" t="s">
        <v>228</v>
      </c>
      <c r="AJ104" s="496"/>
    </row>
    <row r="105" spans="2:36" ht="13.5" customHeight="1" thickBot="1">
      <c r="B105" s="453"/>
      <c r="C105" s="1173"/>
      <c r="D105" s="1124"/>
      <c r="E105" s="610"/>
      <c r="F105" s="610"/>
      <c r="G105" s="611"/>
      <c r="H105" s="1005"/>
      <c r="I105" s="1006"/>
      <c r="J105" s="1006"/>
      <c r="K105" s="1006"/>
      <c r="L105" s="1007"/>
      <c r="M105" s="558"/>
      <c r="N105" s="559"/>
      <c r="O105" s="560"/>
      <c r="P105" s="561"/>
      <c r="Q105" s="561"/>
      <c r="R105" s="562"/>
      <c r="S105" s="448"/>
      <c r="T105" s="449"/>
      <c r="U105" s="449"/>
      <c r="V105" s="450"/>
      <c r="W105" s="305"/>
      <c r="X105" s="306"/>
      <c r="Y105" s="306"/>
      <c r="Z105" s="306"/>
      <c r="AA105" s="514"/>
      <c r="AB105" s="515"/>
      <c r="AC105" s="1034"/>
      <c r="AD105" s="497"/>
      <c r="AE105" s="498"/>
      <c r="AF105" s="498"/>
      <c r="AG105" s="498"/>
      <c r="AH105" s="499"/>
      <c r="AI105" s="495"/>
      <c r="AJ105" s="496"/>
    </row>
    <row r="106" spans="2:36" ht="18.75" customHeight="1" thickBot="1">
      <c r="B106" s="453"/>
      <c r="C106" s="1173"/>
      <c r="D106" s="1103" t="s">
        <v>403</v>
      </c>
      <c r="E106" s="599"/>
      <c r="F106" s="599"/>
      <c r="G106" s="600"/>
      <c r="H106" s="238"/>
      <c r="I106" s="239"/>
      <c r="J106" s="239"/>
      <c r="K106" s="239"/>
      <c r="L106" s="1035"/>
      <c r="M106" s="509" t="s">
        <v>365</v>
      </c>
      <c r="N106" s="303"/>
      <c r="O106" s="304"/>
      <c r="P106" s="1036">
        <f>'（別紙１）原油換算シート【計画用】'!P35</f>
        <v>1.19</v>
      </c>
      <c r="Q106" s="1037"/>
      <c r="R106" s="1038"/>
      <c r="S106" s="1100" t="s">
        <v>364</v>
      </c>
      <c r="T106" s="1101"/>
      <c r="U106" s="1101"/>
      <c r="V106" s="1102"/>
      <c r="W106" s="305"/>
      <c r="X106" s="306"/>
      <c r="Y106" s="306"/>
      <c r="Z106" s="306"/>
      <c r="AA106" s="514"/>
      <c r="AB106" s="515"/>
      <c r="AC106" s="1034"/>
      <c r="AD106" s="497" t="str">
        <f>IF(H106="","",H106*P106*W$86)</f>
        <v/>
      </c>
      <c r="AE106" s="498"/>
      <c r="AF106" s="498"/>
      <c r="AG106" s="498"/>
      <c r="AH106" s="499"/>
      <c r="AI106" s="495" t="s">
        <v>228</v>
      </c>
      <c r="AJ106" s="496"/>
    </row>
    <row r="107" spans="2:36" ht="11.25" customHeight="1">
      <c r="B107" s="453"/>
      <c r="C107" s="1173"/>
      <c r="D107" s="1181" t="str">
        <f>'（別紙１）原油換算シート【計画用】'!D36</f>
        <v>（代替値）</v>
      </c>
      <c r="E107" s="920"/>
      <c r="F107" s="920"/>
      <c r="G107" s="921"/>
      <c r="H107" s="594" t="str">
        <f>'（別紙１）原油換算シート【計画用】'!H36</f>
        <v>（代替値）</v>
      </c>
      <c r="I107" s="595"/>
      <c r="J107" s="595"/>
      <c r="K107" s="595"/>
      <c r="L107" s="595"/>
      <c r="M107" s="595"/>
      <c r="N107" s="595"/>
      <c r="O107" s="595"/>
      <c r="P107" s="595"/>
      <c r="Q107" s="595"/>
      <c r="R107" s="595"/>
      <c r="S107" s="596">
        <f>'（別紙１）原油換算シート【計画用】'!S36</f>
        <v>5.3199999999999997E-2</v>
      </c>
      <c r="T107" s="596"/>
      <c r="U107" s="596"/>
      <c r="V107" s="597"/>
      <c r="W107" s="305"/>
      <c r="X107" s="306"/>
      <c r="Y107" s="306"/>
      <c r="Z107" s="306"/>
      <c r="AA107" s="464"/>
      <c r="AB107" s="458"/>
      <c r="AC107" s="465"/>
      <c r="AD107" s="497"/>
      <c r="AE107" s="498"/>
      <c r="AF107" s="498"/>
      <c r="AG107" s="498"/>
      <c r="AH107" s="499"/>
      <c r="AI107" s="509"/>
      <c r="AJ107" s="516"/>
    </row>
    <row r="108" spans="2:36" ht="13.5" customHeight="1">
      <c r="B108" s="453"/>
      <c r="C108" s="1173"/>
      <c r="D108" s="628" t="s">
        <v>381</v>
      </c>
      <c r="E108" s="306"/>
      <c r="F108" s="306"/>
      <c r="G108" s="306"/>
      <c r="H108" s="303"/>
      <c r="I108" s="303"/>
      <c r="J108" s="303"/>
      <c r="K108" s="303"/>
      <c r="L108" s="303"/>
      <c r="M108" s="303"/>
      <c r="N108" s="303"/>
      <c r="O108" s="303"/>
      <c r="P108" s="303"/>
      <c r="Q108" s="303"/>
      <c r="R108" s="303"/>
      <c r="S108" s="303"/>
      <c r="T108" s="303"/>
      <c r="U108" s="303"/>
      <c r="V108" s="303"/>
      <c r="W108" s="303"/>
      <c r="X108" s="303"/>
      <c r="Y108" s="303"/>
      <c r="Z108" s="303"/>
      <c r="AA108" s="303"/>
      <c r="AB108" s="303"/>
      <c r="AC108" s="516"/>
      <c r="AD108" s="1030" t="str">
        <f>IF(SUM(AD86:AH107)=0,"",SUM(AD86:AH107))</f>
        <v/>
      </c>
      <c r="AE108" s="1031"/>
      <c r="AF108" s="1031"/>
      <c r="AG108" s="1031"/>
      <c r="AH108" s="1031"/>
      <c r="AI108" s="1032" t="s">
        <v>228</v>
      </c>
      <c r="AJ108" s="1033"/>
    </row>
    <row r="109" spans="2:36" ht="13.5" customHeight="1" thickBot="1">
      <c r="B109" s="453"/>
      <c r="C109" s="1173"/>
      <c r="D109" s="623"/>
      <c r="E109" s="462"/>
      <c r="F109" s="462"/>
      <c r="G109" s="462"/>
      <c r="H109" s="462"/>
      <c r="I109" s="462"/>
      <c r="J109" s="462"/>
      <c r="K109" s="462"/>
      <c r="L109" s="462"/>
      <c r="M109" s="462"/>
      <c r="N109" s="462"/>
      <c r="O109" s="462"/>
      <c r="P109" s="462"/>
      <c r="Q109" s="462"/>
      <c r="R109" s="462"/>
      <c r="S109" s="462"/>
      <c r="T109" s="462"/>
      <c r="U109" s="462"/>
      <c r="V109" s="462"/>
      <c r="W109" s="462"/>
      <c r="X109" s="462"/>
      <c r="Y109" s="462"/>
      <c r="Z109" s="462"/>
      <c r="AA109" s="462"/>
      <c r="AB109" s="462"/>
      <c r="AC109" s="469"/>
      <c r="AD109" s="519"/>
      <c r="AE109" s="520"/>
      <c r="AF109" s="520"/>
      <c r="AG109" s="520"/>
      <c r="AH109" s="520"/>
      <c r="AI109" s="502"/>
      <c r="AJ109" s="503"/>
    </row>
    <row r="110" spans="2:36" ht="13.5" customHeight="1">
      <c r="B110" s="453"/>
      <c r="C110" s="1173"/>
      <c r="D110" s="1087" t="s">
        <v>345</v>
      </c>
      <c r="E110" s="1088"/>
      <c r="F110" s="1088" t="s">
        <v>347</v>
      </c>
      <c r="G110" s="1088"/>
      <c r="H110" s="990"/>
      <c r="I110" s="991"/>
      <c r="J110" s="991"/>
      <c r="K110" s="991"/>
      <c r="L110" s="991"/>
      <c r="M110" s="994" t="s">
        <v>228</v>
      </c>
      <c r="N110" s="994"/>
      <c r="O110" s="995"/>
      <c r="P110" s="998"/>
      <c r="Q110" s="999"/>
      <c r="R110" s="999"/>
      <c r="S110" s="999"/>
      <c r="T110" s="999"/>
      <c r="U110" s="999"/>
      <c r="V110" s="999"/>
      <c r="W110" s="999"/>
      <c r="X110" s="999"/>
      <c r="Y110" s="999"/>
      <c r="Z110" s="999"/>
      <c r="AA110" s="999"/>
      <c r="AB110" s="999"/>
      <c r="AC110" s="999"/>
      <c r="AD110" s="999"/>
      <c r="AE110" s="999"/>
      <c r="AF110" s="999"/>
      <c r="AG110" s="999"/>
      <c r="AH110" s="999"/>
      <c r="AI110" s="999"/>
      <c r="AJ110" s="1000"/>
    </row>
    <row r="111" spans="2:36" ht="13.5" customHeight="1">
      <c r="B111" s="453"/>
      <c r="C111" s="1173"/>
      <c r="D111" s="1089"/>
      <c r="E111" s="328"/>
      <c r="F111" s="328"/>
      <c r="G111" s="328"/>
      <c r="H111" s="992"/>
      <c r="I111" s="993"/>
      <c r="J111" s="993"/>
      <c r="K111" s="993"/>
      <c r="L111" s="993"/>
      <c r="M111" s="996"/>
      <c r="N111" s="996"/>
      <c r="O111" s="997"/>
      <c r="P111" s="1001"/>
      <c r="Q111" s="1002"/>
      <c r="R111" s="1002"/>
      <c r="S111" s="1002"/>
      <c r="T111" s="1002"/>
      <c r="U111" s="1002"/>
      <c r="V111" s="1002"/>
      <c r="W111" s="1002"/>
      <c r="X111" s="1002"/>
      <c r="Y111" s="1002"/>
      <c r="Z111" s="1002"/>
      <c r="AA111" s="1002"/>
      <c r="AB111" s="1002"/>
      <c r="AC111" s="1002"/>
      <c r="AD111" s="1002"/>
      <c r="AE111" s="1002"/>
      <c r="AF111" s="1002"/>
      <c r="AG111" s="1002"/>
      <c r="AH111" s="1002"/>
      <c r="AI111" s="1002"/>
      <c r="AJ111" s="1003"/>
    </row>
    <row r="112" spans="2:36" ht="13.5" customHeight="1">
      <c r="B112" s="453"/>
      <c r="C112" s="1173"/>
      <c r="D112" s="1089"/>
      <c r="E112" s="328"/>
      <c r="F112" s="328" t="s">
        <v>348</v>
      </c>
      <c r="G112" s="328"/>
      <c r="H112" s="1092"/>
      <c r="I112" s="1093"/>
      <c r="J112" s="1093"/>
      <c r="K112" s="1093"/>
      <c r="L112" s="1093"/>
      <c r="M112" s="1096" t="s">
        <v>228</v>
      </c>
      <c r="N112" s="1096"/>
      <c r="O112" s="1097"/>
      <c r="P112" s="1013"/>
      <c r="Q112" s="1014"/>
      <c r="R112" s="1014"/>
      <c r="S112" s="1014"/>
      <c r="T112" s="1014"/>
      <c r="U112" s="1014"/>
      <c r="V112" s="1014"/>
      <c r="W112" s="1014"/>
      <c r="X112" s="1014"/>
      <c r="Y112" s="1014"/>
      <c r="Z112" s="1014"/>
      <c r="AA112" s="1014"/>
      <c r="AB112" s="1014"/>
      <c r="AC112" s="1014"/>
      <c r="AD112" s="1014"/>
      <c r="AE112" s="1014"/>
      <c r="AF112" s="1014"/>
      <c r="AG112" s="1014"/>
      <c r="AH112" s="1014"/>
      <c r="AI112" s="1014"/>
      <c r="AJ112" s="1015"/>
    </row>
    <row r="113" spans="2:36" ht="13.5" customHeight="1" thickBot="1">
      <c r="B113" s="455"/>
      <c r="C113" s="1174"/>
      <c r="D113" s="1090"/>
      <c r="E113" s="1091"/>
      <c r="F113" s="1091"/>
      <c r="G113" s="1091"/>
      <c r="H113" s="1094"/>
      <c r="I113" s="1095"/>
      <c r="J113" s="1095"/>
      <c r="K113" s="1095"/>
      <c r="L113" s="1095"/>
      <c r="M113" s="1098"/>
      <c r="N113" s="1098"/>
      <c r="O113" s="1099"/>
      <c r="P113" s="1016"/>
      <c r="Q113" s="1017"/>
      <c r="R113" s="1017"/>
      <c r="S113" s="1017"/>
      <c r="T113" s="1017"/>
      <c r="U113" s="1017"/>
      <c r="V113" s="1017"/>
      <c r="W113" s="1017"/>
      <c r="X113" s="1017"/>
      <c r="Y113" s="1017"/>
      <c r="Z113" s="1017"/>
      <c r="AA113" s="1017"/>
      <c r="AB113" s="1017"/>
      <c r="AC113" s="1017"/>
      <c r="AD113" s="1017"/>
      <c r="AE113" s="1017"/>
      <c r="AF113" s="1017"/>
      <c r="AG113" s="1017"/>
      <c r="AH113" s="1017"/>
      <c r="AI113" s="1017"/>
      <c r="AJ113" s="1018"/>
    </row>
    <row r="114" spans="2:36" ht="13.5" customHeight="1" thickBot="1"/>
    <row r="115" spans="2:36" ht="16.5" customHeight="1">
      <c r="B115" s="1041" t="s">
        <v>346</v>
      </c>
      <c r="C115" s="553"/>
      <c r="D115" s="553"/>
      <c r="E115" s="553"/>
      <c r="F115" s="553"/>
      <c r="G115" s="553"/>
      <c r="H115" s="553"/>
      <c r="I115" s="553"/>
      <c r="J115" s="553"/>
      <c r="K115" s="553"/>
      <c r="L115" s="553"/>
      <c r="M115" s="1026" t="s">
        <v>20</v>
      </c>
      <c r="N115" s="1027"/>
      <c r="O115" s="1027"/>
      <c r="P115" s="1027"/>
      <c r="Q115" s="1027"/>
      <c r="R115" s="1027"/>
      <c r="S115" s="1027"/>
      <c r="T115" s="1028"/>
      <c r="U115" s="1024"/>
      <c r="V115" s="1024"/>
      <c r="W115" s="1024"/>
      <c r="X115" s="1024"/>
      <c r="Y115" s="1024"/>
      <c r="Z115" s="1024"/>
      <c r="AA115" s="1024"/>
      <c r="AB115" s="1024"/>
      <c r="AC115" s="1024"/>
      <c r="AD115" s="1024"/>
      <c r="AE115" s="1024"/>
      <c r="AF115" s="1024"/>
      <c r="AG115" s="1024"/>
      <c r="AH115" s="1024"/>
      <c r="AI115" s="1024"/>
      <c r="AJ115" s="1025"/>
    </row>
    <row r="116" spans="2:36" ht="16.5" customHeight="1">
      <c r="B116" s="1042"/>
      <c r="C116" s="407"/>
      <c r="D116" s="407"/>
      <c r="E116" s="407"/>
      <c r="F116" s="407"/>
      <c r="G116" s="407"/>
      <c r="H116" s="407"/>
      <c r="I116" s="407"/>
      <c r="J116" s="407"/>
      <c r="K116" s="407"/>
      <c r="L116" s="407"/>
      <c r="M116" s="1076" t="s">
        <v>21</v>
      </c>
      <c r="N116" s="1077"/>
      <c r="O116" s="1077"/>
      <c r="P116" s="1077"/>
      <c r="Q116" s="1077"/>
      <c r="R116" s="1077"/>
      <c r="S116" s="1077"/>
      <c r="T116" s="1078"/>
      <c r="U116" s="1008"/>
      <c r="V116" s="1008"/>
      <c r="W116" s="1008"/>
      <c r="X116" s="1008"/>
      <c r="Y116" s="1008"/>
      <c r="Z116" s="1008"/>
      <c r="AA116" s="1008"/>
      <c r="AB116" s="1008"/>
      <c r="AC116" s="1008"/>
      <c r="AD116" s="1008"/>
      <c r="AE116" s="1008"/>
      <c r="AF116" s="1008"/>
      <c r="AG116" s="1008"/>
      <c r="AH116" s="1008"/>
      <c r="AI116" s="1008"/>
      <c r="AJ116" s="1009"/>
    </row>
    <row r="117" spans="2:36" ht="16.5" customHeight="1">
      <c r="B117" s="1042"/>
      <c r="C117" s="407"/>
      <c r="D117" s="407"/>
      <c r="E117" s="407"/>
      <c r="F117" s="407"/>
      <c r="G117" s="407"/>
      <c r="H117" s="407"/>
      <c r="I117" s="407"/>
      <c r="J117" s="407"/>
      <c r="K117" s="407"/>
      <c r="L117" s="407"/>
      <c r="M117" s="1076" t="s">
        <v>22</v>
      </c>
      <c r="N117" s="1077"/>
      <c r="O117" s="1077"/>
      <c r="P117" s="1077"/>
      <c r="Q117" s="1077"/>
      <c r="R117" s="1077"/>
      <c r="S117" s="1077"/>
      <c r="T117" s="1078"/>
      <c r="U117" s="1008"/>
      <c r="V117" s="1008"/>
      <c r="W117" s="1008"/>
      <c r="X117" s="1008"/>
      <c r="Y117" s="1008"/>
      <c r="Z117" s="1008"/>
      <c r="AA117" s="1008"/>
      <c r="AB117" s="1008"/>
      <c r="AC117" s="1008"/>
      <c r="AD117" s="1008"/>
      <c r="AE117" s="1008"/>
      <c r="AF117" s="1008"/>
      <c r="AG117" s="1008"/>
      <c r="AH117" s="1008"/>
      <c r="AI117" s="1008"/>
      <c r="AJ117" s="1009"/>
    </row>
    <row r="118" spans="2:36" ht="16.5" customHeight="1" thickBot="1">
      <c r="B118" s="1120"/>
      <c r="C118" s="1121"/>
      <c r="D118" s="1121"/>
      <c r="E118" s="1121"/>
      <c r="F118" s="1121"/>
      <c r="G118" s="1121"/>
      <c r="H118" s="1121"/>
      <c r="I118" s="1121"/>
      <c r="J118" s="1121"/>
      <c r="K118" s="1121"/>
      <c r="L118" s="1121"/>
      <c r="M118" s="1010" t="s">
        <v>23</v>
      </c>
      <c r="N118" s="1011"/>
      <c r="O118" s="1011"/>
      <c r="P118" s="1011"/>
      <c r="Q118" s="1011"/>
      <c r="R118" s="1011"/>
      <c r="S118" s="1011"/>
      <c r="T118" s="1012"/>
      <c r="U118" s="1039"/>
      <c r="V118" s="1039"/>
      <c r="W118" s="1039"/>
      <c r="X118" s="1039"/>
      <c r="Y118" s="1039"/>
      <c r="Z118" s="1039"/>
      <c r="AA118" s="1039"/>
      <c r="AB118" s="1039"/>
      <c r="AC118" s="1039"/>
      <c r="AD118" s="1039"/>
      <c r="AE118" s="1039"/>
      <c r="AF118" s="1039"/>
      <c r="AG118" s="1039"/>
      <c r="AH118" s="1039"/>
      <c r="AI118" s="1039"/>
      <c r="AJ118" s="1040"/>
    </row>
    <row r="120" spans="2:36" ht="13.5" customHeight="1">
      <c r="B120" s="11" t="s">
        <v>330</v>
      </c>
      <c r="C120" s="11">
        <v>1</v>
      </c>
      <c r="D120" s="406" t="s">
        <v>1777</v>
      </c>
      <c r="E120" s="406"/>
      <c r="F120" s="406"/>
      <c r="G120" s="406"/>
      <c r="H120" s="406"/>
      <c r="I120" s="406"/>
      <c r="J120" s="406"/>
      <c r="K120" s="406"/>
      <c r="L120" s="406"/>
      <c r="M120" s="406"/>
      <c r="N120" s="406"/>
      <c r="O120" s="406"/>
      <c r="P120" s="406"/>
      <c r="Q120" s="406"/>
      <c r="R120" s="406"/>
      <c r="S120" s="406"/>
      <c r="T120" s="406"/>
      <c r="U120" s="406"/>
      <c r="V120" s="406"/>
      <c r="W120" s="406"/>
      <c r="X120" s="406"/>
      <c r="Y120" s="406"/>
      <c r="Z120" s="406"/>
      <c r="AA120" s="406"/>
      <c r="AB120" s="406"/>
      <c r="AC120" s="406"/>
      <c r="AD120" s="406"/>
      <c r="AE120" s="406"/>
      <c r="AF120" s="406"/>
      <c r="AG120" s="406"/>
      <c r="AH120" s="406"/>
      <c r="AI120" s="406"/>
      <c r="AJ120" s="406"/>
    </row>
    <row r="121" spans="2:36" ht="13.5" customHeight="1">
      <c r="D121" s="406"/>
      <c r="E121" s="406"/>
      <c r="F121" s="406"/>
      <c r="G121" s="406"/>
      <c r="H121" s="406"/>
      <c r="I121" s="406"/>
      <c r="J121" s="406"/>
      <c r="K121" s="406"/>
      <c r="L121" s="406"/>
      <c r="M121" s="406"/>
      <c r="N121" s="406"/>
      <c r="O121" s="406"/>
      <c r="P121" s="406"/>
      <c r="Q121" s="406"/>
      <c r="R121" s="406"/>
      <c r="S121" s="406"/>
      <c r="T121" s="406"/>
      <c r="U121" s="406"/>
      <c r="V121" s="406"/>
      <c r="W121" s="406"/>
      <c r="X121" s="406"/>
      <c r="Y121" s="406"/>
      <c r="Z121" s="406"/>
      <c r="AA121" s="406"/>
      <c r="AB121" s="406"/>
      <c r="AC121" s="406"/>
      <c r="AD121" s="406"/>
      <c r="AE121" s="406"/>
      <c r="AF121" s="406"/>
      <c r="AG121" s="406"/>
      <c r="AH121" s="406"/>
      <c r="AI121" s="406"/>
      <c r="AJ121" s="406"/>
    </row>
    <row r="122" spans="2:36" ht="13.5" customHeight="1">
      <c r="D122" s="406"/>
      <c r="E122" s="406"/>
      <c r="F122" s="406"/>
      <c r="G122" s="406"/>
      <c r="H122" s="406"/>
      <c r="I122" s="406"/>
      <c r="J122" s="406"/>
      <c r="K122" s="406"/>
      <c r="L122" s="406"/>
      <c r="M122" s="406"/>
      <c r="N122" s="406"/>
      <c r="O122" s="406"/>
      <c r="P122" s="406"/>
      <c r="Q122" s="406"/>
      <c r="R122" s="406"/>
      <c r="S122" s="406"/>
      <c r="T122" s="406"/>
      <c r="U122" s="406"/>
      <c r="V122" s="406"/>
      <c r="W122" s="406"/>
      <c r="X122" s="406"/>
      <c r="Y122" s="406"/>
      <c r="Z122" s="406"/>
      <c r="AA122" s="406"/>
      <c r="AB122" s="406"/>
      <c r="AC122" s="406"/>
      <c r="AD122" s="406"/>
      <c r="AE122" s="406"/>
      <c r="AF122" s="406"/>
      <c r="AG122" s="406"/>
      <c r="AH122" s="406"/>
      <c r="AI122" s="406"/>
      <c r="AJ122" s="406"/>
    </row>
    <row r="123" spans="2:36" ht="13.5" customHeight="1">
      <c r="C123" s="11">
        <v>2</v>
      </c>
      <c r="D123" s="406" t="s">
        <v>493</v>
      </c>
      <c r="E123" s="406"/>
      <c r="F123" s="406"/>
      <c r="G123" s="406"/>
      <c r="H123" s="406"/>
      <c r="I123" s="406"/>
      <c r="J123" s="406"/>
      <c r="K123" s="406"/>
      <c r="L123" s="406"/>
      <c r="M123" s="406"/>
      <c r="N123" s="406"/>
      <c r="O123" s="406"/>
      <c r="P123" s="406"/>
      <c r="Q123" s="406"/>
      <c r="R123" s="406"/>
      <c r="S123" s="406"/>
      <c r="T123" s="406"/>
      <c r="U123" s="406"/>
      <c r="V123" s="406"/>
      <c r="W123" s="406"/>
      <c r="X123" s="406"/>
      <c r="Y123" s="406"/>
      <c r="Z123" s="406"/>
      <c r="AA123" s="406"/>
      <c r="AB123" s="406"/>
      <c r="AC123" s="406"/>
      <c r="AD123" s="406"/>
      <c r="AE123" s="406"/>
      <c r="AF123" s="406"/>
      <c r="AG123" s="406"/>
      <c r="AH123" s="406"/>
      <c r="AI123" s="406"/>
      <c r="AJ123" s="406"/>
    </row>
    <row r="124" spans="2:36" ht="13.5" customHeight="1">
      <c r="D124" s="406"/>
      <c r="E124" s="406"/>
      <c r="F124" s="406"/>
      <c r="G124" s="406"/>
      <c r="H124" s="406"/>
      <c r="I124" s="406"/>
      <c r="J124" s="406"/>
      <c r="K124" s="406"/>
      <c r="L124" s="406"/>
      <c r="M124" s="406"/>
      <c r="N124" s="406"/>
      <c r="O124" s="406"/>
      <c r="P124" s="406"/>
      <c r="Q124" s="406"/>
      <c r="R124" s="406"/>
      <c r="S124" s="406"/>
      <c r="T124" s="406"/>
      <c r="U124" s="406"/>
      <c r="V124" s="406"/>
      <c r="W124" s="406"/>
      <c r="X124" s="406"/>
      <c r="Y124" s="406"/>
      <c r="Z124" s="406"/>
      <c r="AA124" s="406"/>
      <c r="AB124" s="406"/>
      <c r="AC124" s="406"/>
      <c r="AD124" s="406"/>
      <c r="AE124" s="406"/>
      <c r="AF124" s="406"/>
      <c r="AG124" s="406"/>
      <c r="AH124" s="406"/>
      <c r="AI124" s="406"/>
      <c r="AJ124" s="406"/>
    </row>
    <row r="125" spans="2:36" ht="13.5" customHeight="1">
      <c r="C125" s="11">
        <v>3</v>
      </c>
      <c r="D125" s="313" t="s">
        <v>350</v>
      </c>
      <c r="E125" s="313"/>
      <c r="F125" s="313"/>
      <c r="G125" s="313"/>
      <c r="H125" s="313"/>
      <c r="I125" s="313"/>
      <c r="J125" s="313"/>
      <c r="K125" s="313"/>
      <c r="L125" s="313"/>
      <c r="M125" s="313"/>
      <c r="N125" s="313"/>
      <c r="O125" s="313"/>
      <c r="P125" s="313"/>
      <c r="Q125" s="313"/>
      <c r="R125" s="313"/>
      <c r="S125" s="313"/>
      <c r="T125" s="313"/>
      <c r="U125" s="313"/>
      <c r="V125" s="313"/>
      <c r="W125" s="313"/>
      <c r="X125" s="313"/>
      <c r="Y125" s="313"/>
      <c r="Z125" s="313"/>
      <c r="AA125" s="313"/>
      <c r="AB125" s="313"/>
      <c r="AC125" s="313"/>
      <c r="AD125" s="313"/>
      <c r="AE125" s="313"/>
      <c r="AF125" s="313"/>
      <c r="AG125" s="313"/>
      <c r="AH125" s="313"/>
      <c r="AI125" s="313"/>
      <c r="AJ125" s="313"/>
    </row>
    <row r="128" spans="2:36" ht="13.5" customHeight="1">
      <c r="S128" s="12"/>
    </row>
    <row r="130" spans="2:43" ht="13.5" customHeight="1" thickBot="1">
      <c r="B130" s="11" t="s">
        <v>356</v>
      </c>
    </row>
    <row r="131" spans="2:43" ht="13.5" customHeight="1">
      <c r="B131" s="1041" t="s">
        <v>266</v>
      </c>
      <c r="C131" s="553"/>
      <c r="D131" s="553"/>
      <c r="E131" s="553"/>
      <c r="F131" s="1043"/>
      <c r="G131" s="1044"/>
      <c r="H131" s="1044"/>
      <c r="I131" s="1044"/>
      <c r="J131" s="1044"/>
      <c r="K131" s="1044"/>
      <c r="L131" s="1044"/>
      <c r="M131" s="1044"/>
      <c r="N131" s="1044"/>
      <c r="O131" s="1044"/>
      <c r="P131" s="1044"/>
      <c r="Q131" s="1044"/>
      <c r="R131" s="1044"/>
      <c r="S131" s="1045"/>
      <c r="T131" s="457" t="s">
        <v>250</v>
      </c>
      <c r="U131" s="458"/>
      <c r="V131" s="458"/>
      <c r="W131" s="588"/>
      <c r="X131" s="1043"/>
      <c r="Y131" s="1044"/>
      <c r="Z131" s="1044"/>
      <c r="AA131" s="1044"/>
      <c r="AB131" s="1044"/>
      <c r="AC131" s="1044"/>
      <c r="AD131" s="1044"/>
      <c r="AE131" s="1044"/>
      <c r="AF131" s="1044"/>
      <c r="AG131" s="1044"/>
      <c r="AH131" s="1044"/>
      <c r="AI131" s="1044"/>
      <c r="AJ131" s="1107"/>
    </row>
    <row r="132" spans="2:43" ht="13.5" customHeight="1">
      <c r="B132" s="1042"/>
      <c r="C132" s="407"/>
      <c r="D132" s="407"/>
      <c r="E132" s="407"/>
      <c r="F132" s="142"/>
      <c r="G132" s="143"/>
      <c r="H132" s="143"/>
      <c r="I132" s="143"/>
      <c r="J132" s="143"/>
      <c r="K132" s="143"/>
      <c r="L132" s="143"/>
      <c r="M132" s="143"/>
      <c r="N132" s="143"/>
      <c r="O132" s="143"/>
      <c r="P132" s="143"/>
      <c r="Q132" s="143"/>
      <c r="R132" s="143"/>
      <c r="S132" s="1046"/>
      <c r="T132" s="308"/>
      <c r="U132" s="309"/>
      <c r="V132" s="309"/>
      <c r="W132" s="310"/>
      <c r="X132" s="142"/>
      <c r="Y132" s="143"/>
      <c r="Z132" s="143"/>
      <c r="AA132" s="143"/>
      <c r="AB132" s="143"/>
      <c r="AC132" s="143"/>
      <c r="AD132" s="143"/>
      <c r="AE132" s="143"/>
      <c r="AF132" s="143"/>
      <c r="AG132" s="143"/>
      <c r="AH132" s="143"/>
      <c r="AI132" s="143"/>
      <c r="AJ132" s="1108"/>
    </row>
    <row r="133" spans="2:43" ht="16.5" customHeight="1">
      <c r="B133" s="1042" t="s">
        <v>251</v>
      </c>
      <c r="C133" s="407"/>
      <c r="D133" s="407"/>
      <c r="E133" s="407"/>
      <c r="F133" s="72"/>
      <c r="G133" s="73"/>
      <c r="H133" s="73" t="s">
        <v>1771</v>
      </c>
      <c r="I133" s="73"/>
      <c r="J133" s="73"/>
      <c r="K133" s="73"/>
      <c r="L133" s="73" t="s">
        <v>1772</v>
      </c>
      <c r="M133" s="73"/>
      <c r="N133" s="73"/>
      <c r="O133" s="73"/>
      <c r="P133" s="73" t="s">
        <v>1773</v>
      </c>
      <c r="Q133" s="73"/>
      <c r="R133" s="73"/>
      <c r="S133" s="73"/>
      <c r="T133" s="73"/>
      <c r="U133" s="73" t="s">
        <v>1774</v>
      </c>
      <c r="V133" s="73"/>
      <c r="W133" s="73"/>
      <c r="X133" s="73"/>
      <c r="Y133" s="73"/>
      <c r="Z133" s="73" t="s">
        <v>1775</v>
      </c>
      <c r="AA133" s="73"/>
      <c r="AB133" s="73"/>
      <c r="AC133" s="73"/>
      <c r="AD133" s="73"/>
      <c r="AE133" s="73" t="s">
        <v>1776</v>
      </c>
      <c r="AF133" s="73"/>
      <c r="AG133" s="73"/>
      <c r="AH133" s="73"/>
      <c r="AI133" s="73"/>
      <c r="AJ133" s="74"/>
    </row>
    <row r="134" spans="2:43" ht="16.5" customHeight="1">
      <c r="B134" s="1042"/>
      <c r="C134" s="407"/>
      <c r="D134" s="407"/>
      <c r="E134" s="407"/>
      <c r="F134" s="1109" t="s">
        <v>267</v>
      </c>
      <c r="G134" s="1110"/>
      <c r="H134" s="1110"/>
      <c r="I134" s="1110"/>
      <c r="J134" s="1110"/>
      <c r="K134" s="1111"/>
      <c r="L134" s="1111"/>
      <c r="M134" s="1111"/>
      <c r="N134" s="1111"/>
      <c r="O134" s="1111"/>
      <c r="P134" s="1111"/>
      <c r="Q134" s="1111"/>
      <c r="R134" s="1111"/>
      <c r="S134" s="1111"/>
      <c r="T134" s="1111"/>
      <c r="U134" s="1111"/>
      <c r="V134" s="1111"/>
      <c r="W134" s="34" t="s">
        <v>258</v>
      </c>
      <c r="X134" s="1112" t="s">
        <v>268</v>
      </c>
      <c r="Y134" s="1110"/>
      <c r="Z134" s="1110"/>
      <c r="AA134" s="1110"/>
      <c r="AB134" s="1110"/>
      <c r="AC134" s="1110"/>
      <c r="AD134" s="1110"/>
      <c r="AE134" s="1110"/>
      <c r="AF134" s="1110"/>
      <c r="AG134" s="1110"/>
      <c r="AH134" s="1110"/>
      <c r="AI134" s="1110"/>
      <c r="AJ134" s="1113"/>
      <c r="AQ134" s="8"/>
    </row>
    <row r="135" spans="2:43" ht="16.5" customHeight="1">
      <c r="B135" s="1042" t="s">
        <v>252</v>
      </c>
      <c r="C135" s="407"/>
      <c r="D135" s="407"/>
      <c r="E135" s="407"/>
      <c r="F135" s="302" t="s">
        <v>254</v>
      </c>
      <c r="G135" s="303"/>
      <c r="H135" s="303"/>
      <c r="I135" s="304"/>
      <c r="J135" s="1066"/>
      <c r="K135" s="1067"/>
      <c r="L135" s="1067"/>
      <c r="M135" s="1067"/>
      <c r="N135" s="1067"/>
      <c r="O135" s="1068"/>
      <c r="P135" s="32" t="s">
        <v>259</v>
      </c>
      <c r="Q135" s="303"/>
      <c r="R135" s="303"/>
      <c r="S135" s="303"/>
      <c r="T135" s="556" t="s">
        <v>269</v>
      </c>
      <c r="U135" s="508"/>
      <c r="V135" s="508"/>
      <c r="W135" s="1145"/>
      <c r="X135" s="303" t="s">
        <v>255</v>
      </c>
      <c r="Y135" s="303"/>
      <c r="Z135" s="1116"/>
      <c r="AA135" s="1068"/>
      <c r="AB135" s="32" t="s">
        <v>256</v>
      </c>
      <c r="AC135" s="32"/>
      <c r="AD135" s="303" t="s">
        <v>257</v>
      </c>
      <c r="AE135" s="303"/>
      <c r="AF135" s="1116"/>
      <c r="AG135" s="1068"/>
      <c r="AH135" s="1117" t="s">
        <v>256</v>
      </c>
      <c r="AI135" s="1117"/>
      <c r="AJ135" s="1118"/>
    </row>
    <row r="136" spans="2:43" ht="16.5" customHeight="1">
      <c r="B136" s="1042"/>
      <c r="C136" s="407"/>
      <c r="D136" s="407"/>
      <c r="E136" s="407"/>
      <c r="F136" s="302" t="s">
        <v>263</v>
      </c>
      <c r="G136" s="303"/>
      <c r="H136" s="303"/>
      <c r="I136" s="304"/>
      <c r="J136" s="1119" t="s">
        <v>1770</v>
      </c>
      <c r="K136" s="1119"/>
      <c r="L136" s="1119"/>
      <c r="M136" s="1119"/>
      <c r="N136" s="1119"/>
      <c r="O136" s="1119"/>
      <c r="P136" s="1119"/>
      <c r="Q136" s="1119"/>
      <c r="R136" s="1119"/>
      <c r="S136" s="1119"/>
      <c r="T136" s="1119"/>
      <c r="U136" s="1119"/>
      <c r="V136" s="1119"/>
      <c r="W136" s="1119"/>
      <c r="X136" s="1119"/>
      <c r="Y136" s="1144"/>
      <c r="Z136" s="1144"/>
      <c r="AA136" s="1144"/>
      <c r="AB136" s="1144"/>
      <c r="AC136" s="1144"/>
      <c r="AD136" s="1144"/>
      <c r="AE136" s="1144"/>
      <c r="AF136" s="1144"/>
      <c r="AG136" s="1144"/>
      <c r="AH136" s="1144"/>
      <c r="AI136" s="1062" t="s">
        <v>258</v>
      </c>
      <c r="AJ136" s="1064"/>
    </row>
    <row r="137" spans="2:43" ht="16.5" customHeight="1">
      <c r="B137" s="1042"/>
      <c r="C137" s="407"/>
      <c r="D137" s="407"/>
      <c r="E137" s="556"/>
      <c r="F137" s="1069" t="s">
        <v>253</v>
      </c>
      <c r="G137" s="1070"/>
      <c r="H137" s="1070"/>
      <c r="I137" s="1071"/>
      <c r="J137" s="1072"/>
      <c r="K137" s="1073"/>
      <c r="L137" s="1074"/>
      <c r="M137" s="33" t="s">
        <v>260</v>
      </c>
      <c r="N137" s="1075"/>
      <c r="O137" s="1074"/>
      <c r="P137" s="33" t="s">
        <v>261</v>
      </c>
      <c r="Q137" s="1075"/>
      <c r="R137" s="1074"/>
      <c r="S137" s="1114" t="s">
        <v>262</v>
      </c>
      <c r="T137" s="1114"/>
      <c r="U137" s="1114"/>
      <c r="V137" s="1114"/>
      <c r="W137" s="1114"/>
      <c r="X137" s="1114"/>
      <c r="Y137" s="1114"/>
      <c r="Z137" s="1114"/>
      <c r="AA137" s="1114"/>
      <c r="AB137" s="1114"/>
      <c r="AC137" s="1114"/>
      <c r="AD137" s="1114"/>
      <c r="AE137" s="1114"/>
      <c r="AF137" s="1114"/>
      <c r="AG137" s="1114"/>
      <c r="AH137" s="1114"/>
      <c r="AI137" s="1114"/>
      <c r="AJ137" s="1115"/>
    </row>
    <row r="138" spans="2:43" ht="16.5" customHeight="1">
      <c r="B138" s="1162" t="s">
        <v>351</v>
      </c>
      <c r="C138" s="1163"/>
      <c r="D138" s="1163"/>
      <c r="E138" s="1163"/>
      <c r="F138" s="1163"/>
      <c r="G138" s="1163"/>
      <c r="H138" s="1157" t="s">
        <v>328</v>
      </c>
      <c r="I138" s="1149"/>
      <c r="J138" s="1149"/>
      <c r="K138" s="1149"/>
      <c r="L138" s="1067"/>
      <c r="M138" s="1067"/>
      <c r="N138" s="1067"/>
      <c r="O138" s="1067"/>
      <c r="P138" s="1149" t="s">
        <v>333</v>
      </c>
      <c r="Q138" s="1149"/>
      <c r="R138" s="1149"/>
      <c r="S138" s="1150"/>
      <c r="T138" s="302" t="s">
        <v>329</v>
      </c>
      <c r="U138" s="303"/>
      <c r="V138" s="303"/>
      <c r="W138" s="304"/>
      <c r="X138" s="1047"/>
      <c r="Y138" s="1048"/>
      <c r="Z138" s="1048"/>
      <c r="AA138" s="1048"/>
      <c r="AB138" s="1048"/>
      <c r="AC138" s="1048"/>
      <c r="AD138" s="1048"/>
      <c r="AE138" s="1048"/>
      <c r="AF138" s="1048"/>
      <c r="AG138" s="1048"/>
      <c r="AH138" s="1048"/>
      <c r="AI138" s="1048"/>
      <c r="AJ138" s="1049"/>
    </row>
    <row r="139" spans="2:43" ht="16.5" customHeight="1">
      <c r="B139" s="1164"/>
      <c r="C139" s="1165"/>
      <c r="D139" s="1165"/>
      <c r="E139" s="1165"/>
      <c r="F139" s="1165"/>
      <c r="G139" s="1165"/>
      <c r="H139" s="1053" t="s">
        <v>44</v>
      </c>
      <c r="I139" s="1054"/>
      <c r="J139" s="1054"/>
      <c r="K139" s="1054"/>
      <c r="L139" s="1054"/>
      <c r="M139" s="1054"/>
      <c r="N139" s="1054"/>
      <c r="O139" s="1054"/>
      <c r="P139" s="1054"/>
      <c r="Q139" s="1054"/>
      <c r="R139" s="1054"/>
      <c r="S139" s="1055"/>
      <c r="T139" s="308"/>
      <c r="U139" s="309"/>
      <c r="V139" s="309"/>
      <c r="W139" s="310"/>
      <c r="X139" s="1050"/>
      <c r="Y139" s="1051"/>
      <c r="Z139" s="1051"/>
      <c r="AA139" s="1051"/>
      <c r="AB139" s="1051"/>
      <c r="AC139" s="1051"/>
      <c r="AD139" s="1051"/>
      <c r="AE139" s="1051"/>
      <c r="AF139" s="1051"/>
      <c r="AG139" s="1051"/>
      <c r="AH139" s="1051"/>
      <c r="AI139" s="1051"/>
      <c r="AJ139" s="1052"/>
    </row>
    <row r="140" spans="2:43" ht="13.5" customHeight="1">
      <c r="B140" s="1164"/>
      <c r="C140" s="1165"/>
      <c r="D140" s="1165"/>
      <c r="E140" s="1165"/>
      <c r="F140" s="1165"/>
      <c r="G140" s="1165"/>
      <c r="H140" s="1056" t="s">
        <v>352</v>
      </c>
      <c r="I140" s="1057"/>
      <c r="J140" s="1057"/>
      <c r="K140" s="1057"/>
      <c r="L140" s="1057"/>
      <c r="M140" s="1057"/>
      <c r="N140" s="1057"/>
      <c r="O140" s="1057"/>
      <c r="P140" s="1058"/>
      <c r="Q140" s="1062" t="s">
        <v>353</v>
      </c>
      <c r="R140" s="1062"/>
      <c r="S140" s="1062"/>
      <c r="T140" s="1062"/>
      <c r="U140" s="1048"/>
      <c r="V140" s="1048"/>
      <c r="W140" s="1048"/>
      <c r="X140" s="1048"/>
      <c r="Y140" s="1048"/>
      <c r="Z140" s="1048"/>
      <c r="AA140" s="1048"/>
      <c r="AB140" s="1048"/>
      <c r="AC140" s="1048"/>
      <c r="AD140" s="1048"/>
      <c r="AE140" s="1048"/>
      <c r="AF140" s="1048"/>
      <c r="AG140" s="1062" t="s">
        <v>354</v>
      </c>
      <c r="AH140" s="1062"/>
      <c r="AI140" s="1062"/>
      <c r="AJ140" s="1064"/>
    </row>
    <row r="141" spans="2:43" ht="13.5" customHeight="1">
      <c r="B141" s="1166"/>
      <c r="C141" s="1167"/>
      <c r="D141" s="1167"/>
      <c r="E141" s="1167"/>
      <c r="F141" s="1167"/>
      <c r="G141" s="1167"/>
      <c r="H141" s="1059"/>
      <c r="I141" s="1060"/>
      <c r="J141" s="1060"/>
      <c r="K141" s="1060"/>
      <c r="L141" s="1060"/>
      <c r="M141" s="1060"/>
      <c r="N141" s="1060"/>
      <c r="O141" s="1060"/>
      <c r="P141" s="1061"/>
      <c r="Q141" s="1063"/>
      <c r="R141" s="1063"/>
      <c r="S141" s="1063"/>
      <c r="T141" s="1063"/>
      <c r="U141" s="1051"/>
      <c r="V141" s="1051"/>
      <c r="W141" s="1051"/>
      <c r="X141" s="1051"/>
      <c r="Y141" s="1051"/>
      <c r="Z141" s="1051"/>
      <c r="AA141" s="1051"/>
      <c r="AB141" s="1051"/>
      <c r="AC141" s="1051"/>
      <c r="AD141" s="1051"/>
      <c r="AE141" s="1051"/>
      <c r="AF141" s="1051"/>
      <c r="AG141" s="1063"/>
      <c r="AH141" s="1063"/>
      <c r="AI141" s="1063"/>
      <c r="AJ141" s="1065"/>
    </row>
    <row r="142" spans="2:43" ht="13.5" customHeight="1">
      <c r="B142" s="1168" t="s">
        <v>327</v>
      </c>
      <c r="C142" s="1169"/>
      <c r="D142" s="1169"/>
      <c r="E142" s="1169"/>
      <c r="F142" s="1169"/>
      <c r="G142" s="1169"/>
      <c r="H142" s="1169"/>
      <c r="I142" s="1169"/>
      <c r="J142" s="1169"/>
      <c r="K142" s="1158" t="s">
        <v>349</v>
      </c>
      <c r="L142" s="1062"/>
      <c r="M142" s="1062"/>
      <c r="N142" s="1062"/>
      <c r="O142" s="1062"/>
      <c r="P142" s="1062"/>
      <c r="Q142" s="1062"/>
      <c r="R142" s="1062"/>
      <c r="S142" s="1062"/>
      <c r="T142" s="1062"/>
      <c r="U142" s="1062"/>
      <c r="V142" s="1062"/>
      <c r="W142" s="1062"/>
      <c r="X142" s="1062"/>
      <c r="Y142" s="1062"/>
      <c r="Z142" s="1062"/>
      <c r="AA142" s="1062"/>
      <c r="AB142" s="1062"/>
      <c r="AC142" s="1062"/>
      <c r="AD142" s="1062"/>
      <c r="AE142" s="1062"/>
      <c r="AF142" s="1062"/>
      <c r="AG142" s="1062"/>
      <c r="AH142" s="1062"/>
      <c r="AI142" s="1062"/>
      <c r="AJ142" s="1064"/>
    </row>
    <row r="143" spans="2:43" ht="13.5" customHeight="1" thickBot="1">
      <c r="B143" s="1170"/>
      <c r="C143" s="1171"/>
      <c r="D143" s="1171"/>
      <c r="E143" s="1171"/>
      <c r="F143" s="1171"/>
      <c r="G143" s="1171"/>
      <c r="H143" s="1171"/>
      <c r="I143" s="1171"/>
      <c r="J143" s="1171"/>
      <c r="K143" s="1159"/>
      <c r="L143" s="1160"/>
      <c r="M143" s="1160"/>
      <c r="N143" s="1160"/>
      <c r="O143" s="1160"/>
      <c r="P143" s="1160"/>
      <c r="Q143" s="1160"/>
      <c r="R143" s="1160"/>
      <c r="S143" s="1160"/>
      <c r="T143" s="1160"/>
      <c r="U143" s="1160"/>
      <c r="V143" s="1160"/>
      <c r="W143" s="1160"/>
      <c r="X143" s="1160"/>
      <c r="Y143" s="1160"/>
      <c r="Z143" s="1160"/>
      <c r="AA143" s="1160"/>
      <c r="AB143" s="1160"/>
      <c r="AC143" s="1160"/>
      <c r="AD143" s="1160"/>
      <c r="AE143" s="1160"/>
      <c r="AF143" s="1160"/>
      <c r="AG143" s="1160"/>
      <c r="AH143" s="1160"/>
      <c r="AI143" s="1160"/>
      <c r="AJ143" s="1161"/>
    </row>
    <row r="144" spans="2:43" ht="13.5" customHeight="1">
      <c r="B144" s="622" t="s">
        <v>215</v>
      </c>
      <c r="C144" s="458"/>
      <c r="D144" s="458"/>
      <c r="E144" s="458"/>
      <c r="F144" s="458"/>
      <c r="G144" s="458"/>
      <c r="H144" s="457" t="str">
        <f>IF(計画提出書!N47="","",計画提出書!N47-1&amp;"年度の使用量")</f>
        <v>2023年度の使用量</v>
      </c>
      <c r="I144" s="458"/>
      <c r="J144" s="458"/>
      <c r="K144" s="458"/>
      <c r="L144" s="458"/>
      <c r="M144" s="458"/>
      <c r="N144" s="458"/>
      <c r="O144" s="458"/>
      <c r="P144" s="1019" t="s">
        <v>368</v>
      </c>
      <c r="Q144" s="1020"/>
      <c r="R144" s="1020"/>
      <c r="S144" s="1020"/>
      <c r="T144" s="1020"/>
      <c r="U144" s="1020"/>
      <c r="V144" s="1021"/>
      <c r="W144" s="457" t="s">
        <v>369</v>
      </c>
      <c r="X144" s="458"/>
      <c r="Y144" s="458"/>
      <c r="Z144" s="458"/>
      <c r="AA144" s="458"/>
      <c r="AB144" s="458"/>
      <c r="AC144" s="458"/>
      <c r="AD144" s="1126" t="s">
        <v>95</v>
      </c>
      <c r="AE144" s="1127"/>
      <c r="AF144" s="1127"/>
      <c r="AG144" s="1127"/>
      <c r="AH144" s="1127"/>
      <c r="AI144" s="1127"/>
      <c r="AJ144" s="1128"/>
    </row>
    <row r="145" spans="2:36" ht="13.5" customHeight="1" thickBot="1">
      <c r="B145" s="623"/>
      <c r="C145" s="462"/>
      <c r="D145" s="306"/>
      <c r="E145" s="306"/>
      <c r="F145" s="306"/>
      <c r="G145" s="306"/>
      <c r="H145" s="305"/>
      <c r="I145" s="306"/>
      <c r="J145" s="306"/>
      <c r="K145" s="306"/>
      <c r="L145" s="306"/>
      <c r="M145" s="306"/>
      <c r="N145" s="306"/>
      <c r="O145" s="306"/>
      <c r="P145" s="1022"/>
      <c r="Q145" s="1022"/>
      <c r="R145" s="1022"/>
      <c r="S145" s="1022"/>
      <c r="T145" s="1022"/>
      <c r="U145" s="1022"/>
      <c r="V145" s="1023"/>
      <c r="W145" s="305"/>
      <c r="X145" s="306"/>
      <c r="Y145" s="306"/>
      <c r="Z145" s="306"/>
      <c r="AA145" s="306"/>
      <c r="AB145" s="306"/>
      <c r="AC145" s="306"/>
      <c r="AD145" s="1129"/>
      <c r="AE145" s="1130"/>
      <c r="AF145" s="1130"/>
      <c r="AG145" s="1130"/>
      <c r="AH145" s="1130"/>
      <c r="AI145" s="1130"/>
      <c r="AJ145" s="1131"/>
    </row>
    <row r="146" spans="2:36" ht="13.5" customHeight="1" thickBot="1">
      <c r="B146" s="451" t="s">
        <v>355</v>
      </c>
      <c r="C146" s="1172"/>
      <c r="D146" s="1177" t="s">
        <v>57</v>
      </c>
      <c r="E146" s="564"/>
      <c r="F146" s="564"/>
      <c r="G146" s="564"/>
      <c r="H146" s="567"/>
      <c r="I146" s="567"/>
      <c r="J146" s="567"/>
      <c r="K146" s="567"/>
      <c r="L146" s="567"/>
      <c r="M146" s="464" t="s">
        <v>228</v>
      </c>
      <c r="N146" s="458"/>
      <c r="O146" s="458"/>
      <c r="P146" s="550">
        <f>'（別紙１）原油換算シート【計画用】'!P15</f>
        <v>36.5</v>
      </c>
      <c r="Q146" s="550"/>
      <c r="R146" s="1079"/>
      <c r="S146" s="1081" t="s">
        <v>360</v>
      </c>
      <c r="T146" s="1082"/>
      <c r="U146" s="1082"/>
      <c r="V146" s="1083"/>
      <c r="W146" s="457">
        <v>2.58E-2</v>
      </c>
      <c r="X146" s="458"/>
      <c r="Y146" s="458"/>
      <c r="Z146" s="458"/>
      <c r="AA146" s="514" t="s">
        <v>372</v>
      </c>
      <c r="AB146" s="515"/>
      <c r="AC146" s="1034"/>
      <c r="AD146" s="573" t="str">
        <f>IF(H146="","",H146*P146*W$146)</f>
        <v/>
      </c>
      <c r="AE146" s="574"/>
      <c r="AF146" s="574"/>
      <c r="AG146" s="574"/>
      <c r="AH146" s="575"/>
      <c r="AI146" s="464" t="s">
        <v>228</v>
      </c>
      <c r="AJ146" s="465"/>
    </row>
    <row r="147" spans="2:36" ht="13.5" customHeight="1" thickBot="1">
      <c r="B147" s="453"/>
      <c r="C147" s="1173"/>
      <c r="D147" s="1178"/>
      <c r="E147" s="566"/>
      <c r="F147" s="566"/>
      <c r="G147" s="566"/>
      <c r="H147" s="205"/>
      <c r="I147" s="205"/>
      <c r="J147" s="205"/>
      <c r="K147" s="205"/>
      <c r="L147" s="205"/>
      <c r="M147" s="466"/>
      <c r="N147" s="306"/>
      <c r="O147" s="306"/>
      <c r="P147" s="510"/>
      <c r="Q147" s="510"/>
      <c r="R147" s="1080"/>
      <c r="S147" s="542"/>
      <c r="T147" s="543"/>
      <c r="U147" s="543"/>
      <c r="V147" s="544"/>
      <c r="W147" s="305"/>
      <c r="X147" s="306"/>
      <c r="Y147" s="306"/>
      <c r="Z147" s="306"/>
      <c r="AA147" s="514"/>
      <c r="AB147" s="515"/>
      <c r="AC147" s="1034"/>
      <c r="AD147" s="497"/>
      <c r="AE147" s="498"/>
      <c r="AF147" s="498"/>
      <c r="AG147" s="498"/>
      <c r="AH147" s="499"/>
      <c r="AI147" s="466"/>
      <c r="AJ147" s="467"/>
    </row>
    <row r="148" spans="2:36" ht="13.5" customHeight="1" thickBot="1">
      <c r="B148" s="453"/>
      <c r="C148" s="1173"/>
      <c r="D148" s="1176" t="s">
        <v>58</v>
      </c>
      <c r="E148" s="577"/>
      <c r="F148" s="577"/>
      <c r="G148" s="577"/>
      <c r="H148" s="507"/>
      <c r="I148" s="507"/>
      <c r="J148" s="507"/>
      <c r="K148" s="507"/>
      <c r="L148" s="507"/>
      <c r="M148" s="495" t="s">
        <v>228</v>
      </c>
      <c r="N148" s="508"/>
      <c r="O148" s="508"/>
      <c r="P148" s="510">
        <f>'（別紙１）原油換算シート【計画用】'!P17</f>
        <v>38.9</v>
      </c>
      <c r="Q148" s="510"/>
      <c r="R148" s="1080"/>
      <c r="S148" s="539" t="s">
        <v>360</v>
      </c>
      <c r="T148" s="540"/>
      <c r="U148" s="540"/>
      <c r="V148" s="541"/>
      <c r="W148" s="305"/>
      <c r="X148" s="306"/>
      <c r="Y148" s="306"/>
      <c r="Z148" s="306"/>
      <c r="AA148" s="514"/>
      <c r="AB148" s="515"/>
      <c r="AC148" s="1034"/>
      <c r="AD148" s="497" t="str">
        <f>IF(H148="","",H148*P148*W$146)</f>
        <v/>
      </c>
      <c r="AE148" s="498"/>
      <c r="AF148" s="498"/>
      <c r="AG148" s="498"/>
      <c r="AH148" s="499"/>
      <c r="AI148" s="495" t="s">
        <v>228</v>
      </c>
      <c r="AJ148" s="496"/>
    </row>
    <row r="149" spans="2:36" ht="13.5" customHeight="1" thickBot="1">
      <c r="B149" s="453"/>
      <c r="C149" s="1173"/>
      <c r="D149" s="1176"/>
      <c r="E149" s="577"/>
      <c r="F149" s="577"/>
      <c r="G149" s="577"/>
      <c r="H149" s="507"/>
      <c r="I149" s="507"/>
      <c r="J149" s="507"/>
      <c r="K149" s="507"/>
      <c r="L149" s="507"/>
      <c r="M149" s="495"/>
      <c r="N149" s="508"/>
      <c r="O149" s="508"/>
      <c r="P149" s="510"/>
      <c r="Q149" s="510"/>
      <c r="R149" s="1080"/>
      <c r="S149" s="542"/>
      <c r="T149" s="543"/>
      <c r="U149" s="543"/>
      <c r="V149" s="544"/>
      <c r="W149" s="305"/>
      <c r="X149" s="306"/>
      <c r="Y149" s="306"/>
      <c r="Z149" s="306"/>
      <c r="AA149" s="514"/>
      <c r="AB149" s="515"/>
      <c r="AC149" s="1034"/>
      <c r="AD149" s="497"/>
      <c r="AE149" s="498"/>
      <c r="AF149" s="498"/>
      <c r="AG149" s="498"/>
      <c r="AH149" s="499"/>
      <c r="AI149" s="495"/>
      <c r="AJ149" s="496"/>
    </row>
    <row r="150" spans="2:36" ht="13.5" customHeight="1" thickBot="1">
      <c r="B150" s="453"/>
      <c r="C150" s="1173"/>
      <c r="D150" s="1176" t="s">
        <v>59</v>
      </c>
      <c r="E150" s="577"/>
      <c r="F150" s="577"/>
      <c r="G150" s="577"/>
      <c r="H150" s="507"/>
      <c r="I150" s="507"/>
      <c r="J150" s="507"/>
      <c r="K150" s="507"/>
      <c r="L150" s="507"/>
      <c r="M150" s="495" t="s">
        <v>228</v>
      </c>
      <c r="N150" s="508"/>
      <c r="O150" s="508"/>
      <c r="P150" s="510">
        <f>'（別紙１）原油換算シート【計画用】'!P19</f>
        <v>41.8</v>
      </c>
      <c r="Q150" s="510"/>
      <c r="R150" s="1080"/>
      <c r="S150" s="539" t="s">
        <v>360</v>
      </c>
      <c r="T150" s="540"/>
      <c r="U150" s="540"/>
      <c r="V150" s="541"/>
      <c r="W150" s="305"/>
      <c r="X150" s="306"/>
      <c r="Y150" s="306"/>
      <c r="Z150" s="306"/>
      <c r="AA150" s="514"/>
      <c r="AB150" s="515"/>
      <c r="AC150" s="1034"/>
      <c r="AD150" s="497" t="str">
        <f>IF(H150="","",H150*P150*W$146)</f>
        <v/>
      </c>
      <c r="AE150" s="498"/>
      <c r="AF150" s="498"/>
      <c r="AG150" s="498"/>
      <c r="AH150" s="499"/>
      <c r="AI150" s="495" t="s">
        <v>228</v>
      </c>
      <c r="AJ150" s="496"/>
    </row>
    <row r="151" spans="2:36" ht="13.5" customHeight="1" thickBot="1">
      <c r="B151" s="453"/>
      <c r="C151" s="1173"/>
      <c r="D151" s="1176"/>
      <c r="E151" s="577"/>
      <c r="F151" s="577"/>
      <c r="G151" s="577"/>
      <c r="H151" s="507"/>
      <c r="I151" s="507"/>
      <c r="J151" s="507"/>
      <c r="K151" s="507"/>
      <c r="L151" s="507"/>
      <c r="M151" s="495"/>
      <c r="N151" s="508"/>
      <c r="O151" s="508"/>
      <c r="P151" s="510"/>
      <c r="Q151" s="510"/>
      <c r="R151" s="1080"/>
      <c r="S151" s="542"/>
      <c r="T151" s="543"/>
      <c r="U151" s="543"/>
      <c r="V151" s="544"/>
      <c r="W151" s="305"/>
      <c r="X151" s="306"/>
      <c r="Y151" s="306"/>
      <c r="Z151" s="306"/>
      <c r="AA151" s="514"/>
      <c r="AB151" s="515"/>
      <c r="AC151" s="1034"/>
      <c r="AD151" s="497"/>
      <c r="AE151" s="498"/>
      <c r="AF151" s="498"/>
      <c r="AG151" s="498"/>
      <c r="AH151" s="499"/>
      <c r="AI151" s="495"/>
      <c r="AJ151" s="496"/>
    </row>
    <row r="152" spans="2:36" ht="13.5" customHeight="1" thickBot="1">
      <c r="B152" s="453"/>
      <c r="C152" s="1173"/>
      <c r="D152" s="1176" t="s">
        <v>60</v>
      </c>
      <c r="E152" s="577"/>
      <c r="F152" s="577"/>
      <c r="G152" s="577"/>
      <c r="H152" s="507"/>
      <c r="I152" s="507"/>
      <c r="J152" s="507"/>
      <c r="K152" s="507"/>
      <c r="L152" s="507"/>
      <c r="M152" s="495" t="s">
        <v>228</v>
      </c>
      <c r="N152" s="508"/>
      <c r="O152" s="508"/>
      <c r="P152" s="510">
        <f>'（別紙１）原油換算シート【計画用】'!P21</f>
        <v>41.8</v>
      </c>
      <c r="Q152" s="510"/>
      <c r="R152" s="1080"/>
      <c r="S152" s="539" t="s">
        <v>360</v>
      </c>
      <c r="T152" s="540"/>
      <c r="U152" s="540"/>
      <c r="V152" s="541"/>
      <c r="W152" s="305"/>
      <c r="X152" s="306"/>
      <c r="Y152" s="306"/>
      <c r="Z152" s="306"/>
      <c r="AA152" s="514"/>
      <c r="AB152" s="515"/>
      <c r="AC152" s="1034"/>
      <c r="AD152" s="497" t="str">
        <f>IF(H152="","",H152*P152*W$146)</f>
        <v/>
      </c>
      <c r="AE152" s="498"/>
      <c r="AF152" s="498"/>
      <c r="AG152" s="498"/>
      <c r="AH152" s="499"/>
      <c r="AI152" s="495" t="s">
        <v>228</v>
      </c>
      <c r="AJ152" s="496"/>
    </row>
    <row r="153" spans="2:36" ht="13.5" customHeight="1" thickBot="1">
      <c r="B153" s="453"/>
      <c r="C153" s="1173"/>
      <c r="D153" s="1176"/>
      <c r="E153" s="577"/>
      <c r="F153" s="577"/>
      <c r="G153" s="577"/>
      <c r="H153" s="507"/>
      <c r="I153" s="507"/>
      <c r="J153" s="507"/>
      <c r="K153" s="507"/>
      <c r="L153" s="507"/>
      <c r="M153" s="495"/>
      <c r="N153" s="508"/>
      <c r="O153" s="508"/>
      <c r="P153" s="510"/>
      <c r="Q153" s="510"/>
      <c r="R153" s="1080"/>
      <c r="S153" s="542"/>
      <c r="T153" s="543"/>
      <c r="U153" s="543"/>
      <c r="V153" s="544"/>
      <c r="W153" s="305"/>
      <c r="X153" s="306"/>
      <c r="Y153" s="306"/>
      <c r="Z153" s="306"/>
      <c r="AA153" s="514"/>
      <c r="AB153" s="515"/>
      <c r="AC153" s="1034"/>
      <c r="AD153" s="497"/>
      <c r="AE153" s="498"/>
      <c r="AF153" s="498"/>
      <c r="AG153" s="498"/>
      <c r="AH153" s="499"/>
      <c r="AI153" s="495"/>
      <c r="AJ153" s="496"/>
    </row>
    <row r="154" spans="2:36" ht="13.5" customHeight="1" thickBot="1">
      <c r="B154" s="453"/>
      <c r="C154" s="1173"/>
      <c r="D154" s="1175" t="s">
        <v>379</v>
      </c>
      <c r="E154" s="571"/>
      <c r="F154" s="571"/>
      <c r="G154" s="571"/>
      <c r="H154" s="507"/>
      <c r="I154" s="507"/>
      <c r="J154" s="507"/>
      <c r="K154" s="507"/>
      <c r="L154" s="507"/>
      <c r="M154" s="495" t="s">
        <v>229</v>
      </c>
      <c r="N154" s="508"/>
      <c r="O154" s="508"/>
      <c r="P154" s="510">
        <f>'（別紙１）原油換算シート【計画用】'!P23</f>
        <v>50.1</v>
      </c>
      <c r="Q154" s="510"/>
      <c r="R154" s="1080"/>
      <c r="S154" s="542" t="s">
        <v>361</v>
      </c>
      <c r="T154" s="543"/>
      <c r="U154" s="543"/>
      <c r="V154" s="544"/>
      <c r="W154" s="305"/>
      <c r="X154" s="306"/>
      <c r="Y154" s="306"/>
      <c r="Z154" s="306"/>
      <c r="AA154" s="514"/>
      <c r="AB154" s="515"/>
      <c r="AC154" s="1034"/>
      <c r="AD154" s="497" t="str">
        <f>IF(H154="","",H154*P154*W$146)</f>
        <v/>
      </c>
      <c r="AE154" s="498"/>
      <c r="AF154" s="498"/>
      <c r="AG154" s="498"/>
      <c r="AH154" s="499"/>
      <c r="AI154" s="495" t="s">
        <v>228</v>
      </c>
      <c r="AJ154" s="496"/>
    </row>
    <row r="155" spans="2:36" ht="13.5" customHeight="1" thickBot="1">
      <c r="B155" s="453"/>
      <c r="C155" s="1173"/>
      <c r="D155" s="1175"/>
      <c r="E155" s="571"/>
      <c r="F155" s="571"/>
      <c r="G155" s="571"/>
      <c r="H155" s="507"/>
      <c r="I155" s="507"/>
      <c r="J155" s="507"/>
      <c r="K155" s="507"/>
      <c r="L155" s="507"/>
      <c r="M155" s="495"/>
      <c r="N155" s="508"/>
      <c r="O155" s="508"/>
      <c r="P155" s="510"/>
      <c r="Q155" s="510"/>
      <c r="R155" s="1080"/>
      <c r="S155" s="542"/>
      <c r="T155" s="543"/>
      <c r="U155" s="543"/>
      <c r="V155" s="544"/>
      <c r="W155" s="305"/>
      <c r="X155" s="306"/>
      <c r="Y155" s="306"/>
      <c r="Z155" s="306"/>
      <c r="AA155" s="514"/>
      <c r="AB155" s="515"/>
      <c r="AC155" s="1034"/>
      <c r="AD155" s="497"/>
      <c r="AE155" s="498"/>
      <c r="AF155" s="498"/>
      <c r="AG155" s="498"/>
      <c r="AH155" s="499"/>
      <c r="AI155" s="495"/>
      <c r="AJ155" s="496"/>
    </row>
    <row r="156" spans="2:36" ht="13.5" customHeight="1" thickBot="1">
      <c r="B156" s="453"/>
      <c r="C156" s="1173"/>
      <c r="D156" s="1180" t="s">
        <v>385</v>
      </c>
      <c r="E156" s="569"/>
      <c r="F156" s="569"/>
      <c r="G156" s="569"/>
      <c r="H156" s="507"/>
      <c r="I156" s="507"/>
      <c r="J156" s="507"/>
      <c r="K156" s="507"/>
      <c r="L156" s="507"/>
      <c r="M156" s="495" t="s">
        <v>344</v>
      </c>
      <c r="N156" s="508"/>
      <c r="O156" s="508"/>
      <c r="P156" s="510">
        <f>'（別紙１）原油換算シート【計画用】'!P25</f>
        <v>45</v>
      </c>
      <c r="Q156" s="510"/>
      <c r="R156" s="1080"/>
      <c r="S156" s="542" t="s">
        <v>362</v>
      </c>
      <c r="T156" s="543"/>
      <c r="U156" s="543"/>
      <c r="V156" s="544"/>
      <c r="W156" s="305"/>
      <c r="X156" s="306"/>
      <c r="Y156" s="306"/>
      <c r="Z156" s="306"/>
      <c r="AA156" s="514"/>
      <c r="AB156" s="515"/>
      <c r="AC156" s="1034"/>
      <c r="AD156" s="497" t="str">
        <f>IF(H156="","",H156*P156*W$146)</f>
        <v/>
      </c>
      <c r="AE156" s="498"/>
      <c r="AF156" s="498"/>
      <c r="AG156" s="498"/>
      <c r="AH156" s="499"/>
      <c r="AI156" s="495" t="s">
        <v>228</v>
      </c>
      <c r="AJ156" s="496"/>
    </row>
    <row r="157" spans="2:36" ht="13.5" customHeight="1" thickBot="1">
      <c r="B157" s="453"/>
      <c r="C157" s="1173"/>
      <c r="D157" s="1180"/>
      <c r="E157" s="569"/>
      <c r="F157" s="569"/>
      <c r="G157" s="569"/>
      <c r="H157" s="507"/>
      <c r="I157" s="507"/>
      <c r="J157" s="507"/>
      <c r="K157" s="507"/>
      <c r="L157" s="507"/>
      <c r="M157" s="495"/>
      <c r="N157" s="508"/>
      <c r="O157" s="508"/>
      <c r="P157" s="510"/>
      <c r="Q157" s="510"/>
      <c r="R157" s="1080"/>
      <c r="S157" s="542"/>
      <c r="T157" s="543"/>
      <c r="U157" s="543"/>
      <c r="V157" s="544"/>
      <c r="W157" s="305"/>
      <c r="X157" s="306"/>
      <c r="Y157" s="306"/>
      <c r="Z157" s="306"/>
      <c r="AA157" s="514"/>
      <c r="AB157" s="515"/>
      <c r="AC157" s="1034"/>
      <c r="AD157" s="497"/>
      <c r="AE157" s="498"/>
      <c r="AF157" s="498"/>
      <c r="AG157" s="498"/>
      <c r="AH157" s="499"/>
      <c r="AI157" s="495"/>
      <c r="AJ157" s="496"/>
    </row>
    <row r="158" spans="2:36" ht="18.75" customHeight="1" thickBot="1">
      <c r="B158" s="453"/>
      <c r="C158" s="1173"/>
      <c r="D158" s="1084" t="s">
        <v>503</v>
      </c>
      <c r="E158" s="471"/>
      <c r="F158" s="476" t="s">
        <v>504</v>
      </c>
      <c r="G158" s="477"/>
      <c r="H158" s="478"/>
      <c r="I158" s="479"/>
      <c r="J158" s="479"/>
      <c r="K158" s="479"/>
      <c r="L158" s="480"/>
      <c r="M158" s="581" t="s">
        <v>363</v>
      </c>
      <c r="N158" s="582"/>
      <c r="O158" s="583"/>
      <c r="P158" s="436">
        <f>'（別紙１）原油換算シート【計画用】'!P27</f>
        <v>8.64</v>
      </c>
      <c r="Q158" s="437"/>
      <c r="R158" s="438"/>
      <c r="S158" s="481" t="s">
        <v>505</v>
      </c>
      <c r="T158" s="482"/>
      <c r="U158" s="482"/>
      <c r="V158" s="483"/>
      <c r="W158" s="305"/>
      <c r="X158" s="306"/>
      <c r="Y158" s="306"/>
      <c r="Z158" s="306"/>
      <c r="AA158" s="514"/>
      <c r="AB158" s="515"/>
      <c r="AC158" s="1034"/>
      <c r="AD158" s="497" t="str">
        <f>IF(H158="","",H158*P158*W$146)</f>
        <v/>
      </c>
      <c r="AE158" s="498"/>
      <c r="AF158" s="498"/>
      <c r="AG158" s="498"/>
      <c r="AH158" s="499"/>
      <c r="AI158" s="495" t="s">
        <v>228</v>
      </c>
      <c r="AJ158" s="496"/>
    </row>
    <row r="159" spans="2:36" ht="12" customHeight="1" thickBot="1">
      <c r="B159" s="453"/>
      <c r="C159" s="1173"/>
      <c r="D159" s="1085"/>
      <c r="E159" s="473"/>
      <c r="F159" s="930">
        <f>'（別紙１）原油換算シート【計画用】'!F28</f>
        <v>618</v>
      </c>
      <c r="G159" s="931"/>
      <c r="H159" s="594" t="str">
        <f>'（別紙１）原油換算シート【計画用】'!H28</f>
        <v>北海道電力(株)　メニューC(残差)</v>
      </c>
      <c r="I159" s="595"/>
      <c r="J159" s="595"/>
      <c r="K159" s="595"/>
      <c r="L159" s="595"/>
      <c r="M159" s="595"/>
      <c r="N159" s="595"/>
      <c r="O159" s="595"/>
      <c r="P159" s="595"/>
      <c r="Q159" s="595"/>
      <c r="R159" s="595"/>
      <c r="S159" s="596">
        <f>'（別紙１）原油換算シート【計画用】'!S28</f>
        <v>0.54100000000000004</v>
      </c>
      <c r="T159" s="596"/>
      <c r="U159" s="596"/>
      <c r="V159" s="597"/>
      <c r="W159" s="305"/>
      <c r="X159" s="306"/>
      <c r="Y159" s="306"/>
      <c r="Z159" s="306"/>
      <c r="AA159" s="514"/>
      <c r="AB159" s="515"/>
      <c r="AC159" s="1034"/>
      <c r="AD159" s="497"/>
      <c r="AE159" s="498"/>
      <c r="AF159" s="498"/>
      <c r="AG159" s="498"/>
      <c r="AH159" s="499"/>
      <c r="AI159" s="495"/>
      <c r="AJ159" s="496"/>
    </row>
    <row r="160" spans="2:36" s="69" customFormat="1" ht="18.75" customHeight="1" thickBot="1">
      <c r="B160" s="453"/>
      <c r="C160" s="1173"/>
      <c r="D160" s="1085"/>
      <c r="E160" s="473"/>
      <c r="F160" s="476" t="s">
        <v>504</v>
      </c>
      <c r="G160" s="477"/>
      <c r="H160" s="478"/>
      <c r="I160" s="479"/>
      <c r="J160" s="479"/>
      <c r="K160" s="479"/>
      <c r="L160" s="480"/>
      <c r="M160" s="535" t="s">
        <v>363</v>
      </c>
      <c r="N160" s="536"/>
      <c r="O160" s="537"/>
      <c r="P160" s="436">
        <f>'（別紙１）原油換算シート【計画用】'!P29</f>
        <v>8.64</v>
      </c>
      <c r="Q160" s="437"/>
      <c r="R160" s="438"/>
      <c r="S160" s="481" t="s">
        <v>505</v>
      </c>
      <c r="T160" s="482"/>
      <c r="U160" s="482"/>
      <c r="V160" s="483"/>
      <c r="W160" s="305"/>
      <c r="X160" s="306"/>
      <c r="Y160" s="306"/>
      <c r="Z160" s="306"/>
      <c r="AA160" s="514"/>
      <c r="AB160" s="515"/>
      <c r="AC160" s="1034"/>
      <c r="AD160" s="497" t="str">
        <f>IF(H160="","",H160*P160*W$146)</f>
        <v/>
      </c>
      <c r="AE160" s="498"/>
      <c r="AF160" s="498"/>
      <c r="AG160" s="498"/>
      <c r="AH160" s="499"/>
      <c r="AI160" s="495" t="s">
        <v>228</v>
      </c>
      <c r="AJ160" s="496"/>
    </row>
    <row r="161" spans="2:36" s="69" customFormat="1" ht="12" customHeight="1" thickBot="1">
      <c r="B161" s="453"/>
      <c r="C161" s="1173"/>
      <c r="D161" s="1085"/>
      <c r="E161" s="473"/>
      <c r="F161" s="930">
        <f>'（別紙１）原油換算シート【計画用】'!F30</f>
        <v>128</v>
      </c>
      <c r="G161" s="931"/>
      <c r="H161" s="594" t="str">
        <f>'（別紙１）原油換算シート【計画用】'!H30</f>
        <v>北海道瓦斯(株)　メニューB(残差)</v>
      </c>
      <c r="I161" s="595"/>
      <c r="J161" s="595"/>
      <c r="K161" s="595"/>
      <c r="L161" s="595"/>
      <c r="M161" s="595"/>
      <c r="N161" s="595"/>
      <c r="O161" s="595"/>
      <c r="P161" s="595"/>
      <c r="Q161" s="595"/>
      <c r="R161" s="595"/>
      <c r="S161" s="596">
        <f>'（別紙１）原油換算シート【計画用】'!S30</f>
        <v>0.47399999999999998</v>
      </c>
      <c r="T161" s="596"/>
      <c r="U161" s="596"/>
      <c r="V161" s="597"/>
      <c r="W161" s="305"/>
      <c r="X161" s="306"/>
      <c r="Y161" s="306"/>
      <c r="Z161" s="306"/>
      <c r="AA161" s="514"/>
      <c r="AB161" s="515"/>
      <c r="AC161" s="1034"/>
      <c r="AD161" s="497"/>
      <c r="AE161" s="498"/>
      <c r="AF161" s="498"/>
      <c r="AG161" s="498"/>
      <c r="AH161" s="499"/>
      <c r="AI161" s="495"/>
      <c r="AJ161" s="496"/>
    </row>
    <row r="162" spans="2:36" s="69" customFormat="1" ht="18.75" customHeight="1" thickBot="1">
      <c r="B162" s="453"/>
      <c r="C162" s="1173"/>
      <c r="D162" s="1085"/>
      <c r="E162" s="473"/>
      <c r="F162" s="476" t="s">
        <v>504</v>
      </c>
      <c r="G162" s="477"/>
      <c r="H162" s="478"/>
      <c r="I162" s="479"/>
      <c r="J162" s="479"/>
      <c r="K162" s="479"/>
      <c r="L162" s="480"/>
      <c r="M162" s="535" t="s">
        <v>363</v>
      </c>
      <c r="N162" s="536"/>
      <c r="O162" s="537"/>
      <c r="P162" s="436">
        <f>'（別紙１）原油換算シート【計画用】'!P31</f>
        <v>8.64</v>
      </c>
      <c r="Q162" s="437"/>
      <c r="R162" s="438"/>
      <c r="S162" s="481" t="s">
        <v>505</v>
      </c>
      <c r="T162" s="482"/>
      <c r="U162" s="482"/>
      <c r="V162" s="483"/>
      <c r="W162" s="305"/>
      <c r="X162" s="306"/>
      <c r="Y162" s="306"/>
      <c r="Z162" s="306"/>
      <c r="AA162" s="514"/>
      <c r="AB162" s="515"/>
      <c r="AC162" s="1034"/>
      <c r="AD162" s="497" t="str">
        <f>IF(H162="","",H162*P162*W$146)</f>
        <v/>
      </c>
      <c r="AE162" s="498"/>
      <c r="AF162" s="498"/>
      <c r="AG162" s="498"/>
      <c r="AH162" s="499"/>
      <c r="AI162" s="495" t="s">
        <v>228</v>
      </c>
      <c r="AJ162" s="496"/>
    </row>
    <row r="163" spans="2:36" s="69" customFormat="1" ht="12" customHeight="1" thickBot="1">
      <c r="B163" s="453"/>
      <c r="C163" s="1173"/>
      <c r="D163" s="1086"/>
      <c r="E163" s="475"/>
      <c r="F163" s="930">
        <f>'（別紙１）原油換算シート【計画用】'!F32</f>
        <v>1241</v>
      </c>
      <c r="G163" s="931"/>
      <c r="H163" s="594" t="str">
        <f>'（別紙１）原油換算シート【計画用】'!H32</f>
        <v>北海道電力ネットワーク(株)　</v>
      </c>
      <c r="I163" s="595"/>
      <c r="J163" s="595"/>
      <c r="K163" s="595"/>
      <c r="L163" s="595"/>
      <c r="M163" s="595"/>
      <c r="N163" s="595"/>
      <c r="O163" s="595"/>
      <c r="P163" s="595"/>
      <c r="Q163" s="595"/>
      <c r="R163" s="595"/>
      <c r="S163" s="596">
        <f>'（別紙１）原油換算シート【計画用】'!S32</f>
        <v>0.438</v>
      </c>
      <c r="T163" s="596"/>
      <c r="U163" s="596"/>
      <c r="V163" s="597"/>
      <c r="W163" s="305"/>
      <c r="X163" s="306"/>
      <c r="Y163" s="306"/>
      <c r="Z163" s="306"/>
      <c r="AA163" s="514"/>
      <c r="AB163" s="515"/>
      <c r="AC163" s="1034"/>
      <c r="AD163" s="497"/>
      <c r="AE163" s="498"/>
      <c r="AF163" s="498"/>
      <c r="AG163" s="498"/>
      <c r="AH163" s="499"/>
      <c r="AI163" s="495"/>
      <c r="AJ163" s="496"/>
    </row>
    <row r="164" spans="2:36" ht="13.5" customHeight="1" thickBot="1">
      <c r="B164" s="453"/>
      <c r="C164" s="1173"/>
      <c r="D164" s="1122" t="s">
        <v>506</v>
      </c>
      <c r="E164" s="1123"/>
      <c r="F164" s="1123"/>
      <c r="G164" s="608"/>
      <c r="H164" s="201"/>
      <c r="I164" s="202"/>
      <c r="J164" s="202"/>
      <c r="K164" s="202"/>
      <c r="L164" s="1004"/>
      <c r="M164" s="558" t="s">
        <v>363</v>
      </c>
      <c r="N164" s="559"/>
      <c r="O164" s="560"/>
      <c r="P164" s="561">
        <f>'（別紙１）原油換算シート【計画用】'!P33</f>
        <v>3.6</v>
      </c>
      <c r="Q164" s="561"/>
      <c r="R164" s="562"/>
      <c r="S164" s="448" t="s">
        <v>505</v>
      </c>
      <c r="T164" s="449"/>
      <c r="U164" s="449"/>
      <c r="V164" s="450"/>
      <c r="W164" s="305"/>
      <c r="X164" s="306"/>
      <c r="Y164" s="306"/>
      <c r="Z164" s="306"/>
      <c r="AA164" s="514"/>
      <c r="AB164" s="515"/>
      <c r="AC164" s="1034"/>
      <c r="AD164" s="497" t="str">
        <f>IF(H164="","",H164*P164*W$146)</f>
        <v/>
      </c>
      <c r="AE164" s="498"/>
      <c r="AF164" s="498"/>
      <c r="AG164" s="498"/>
      <c r="AH164" s="499"/>
      <c r="AI164" s="495" t="s">
        <v>228</v>
      </c>
      <c r="AJ164" s="496"/>
    </row>
    <row r="165" spans="2:36" ht="13.5" customHeight="1" thickBot="1">
      <c r="B165" s="453"/>
      <c r="C165" s="1173"/>
      <c r="D165" s="1124"/>
      <c r="E165" s="610"/>
      <c r="F165" s="610"/>
      <c r="G165" s="611"/>
      <c r="H165" s="1005"/>
      <c r="I165" s="1006"/>
      <c r="J165" s="1006"/>
      <c r="K165" s="1006"/>
      <c r="L165" s="1007"/>
      <c r="M165" s="558"/>
      <c r="N165" s="559"/>
      <c r="O165" s="560"/>
      <c r="P165" s="561"/>
      <c r="Q165" s="561"/>
      <c r="R165" s="562"/>
      <c r="S165" s="448"/>
      <c r="T165" s="449"/>
      <c r="U165" s="449"/>
      <c r="V165" s="450"/>
      <c r="W165" s="305"/>
      <c r="X165" s="306"/>
      <c r="Y165" s="306"/>
      <c r="Z165" s="306"/>
      <c r="AA165" s="514"/>
      <c r="AB165" s="515"/>
      <c r="AC165" s="1034"/>
      <c r="AD165" s="497"/>
      <c r="AE165" s="498"/>
      <c r="AF165" s="498"/>
      <c r="AG165" s="498"/>
      <c r="AH165" s="499"/>
      <c r="AI165" s="495"/>
      <c r="AJ165" s="496"/>
    </row>
    <row r="166" spans="2:36" ht="21" customHeight="1" thickBot="1">
      <c r="B166" s="453"/>
      <c r="C166" s="1173"/>
      <c r="D166" s="1103" t="s">
        <v>403</v>
      </c>
      <c r="E166" s="599"/>
      <c r="F166" s="599"/>
      <c r="G166" s="600"/>
      <c r="H166" s="238"/>
      <c r="I166" s="239"/>
      <c r="J166" s="239"/>
      <c r="K166" s="239"/>
      <c r="L166" s="1035"/>
      <c r="M166" s="509" t="s">
        <v>365</v>
      </c>
      <c r="N166" s="303"/>
      <c r="O166" s="304"/>
      <c r="P166" s="1036">
        <f>'（別紙１）原油換算シート【計画用】'!P35</f>
        <v>1.19</v>
      </c>
      <c r="Q166" s="1037"/>
      <c r="R166" s="1038"/>
      <c r="S166" s="1100" t="s">
        <v>364</v>
      </c>
      <c r="T166" s="1101"/>
      <c r="U166" s="1101"/>
      <c r="V166" s="1102"/>
      <c r="W166" s="305"/>
      <c r="X166" s="306"/>
      <c r="Y166" s="306"/>
      <c r="Z166" s="306"/>
      <c r="AA166" s="514"/>
      <c r="AB166" s="515"/>
      <c r="AC166" s="1034"/>
      <c r="AD166" s="497" t="str">
        <f>IF(H166="","",H166*P166*W$146)</f>
        <v/>
      </c>
      <c r="AE166" s="498"/>
      <c r="AF166" s="498"/>
      <c r="AG166" s="498"/>
      <c r="AH166" s="499"/>
      <c r="AI166" s="495" t="s">
        <v>228</v>
      </c>
      <c r="AJ166" s="496"/>
    </row>
    <row r="167" spans="2:36" ht="11.25" customHeight="1">
      <c r="B167" s="453"/>
      <c r="C167" s="1173"/>
      <c r="D167" s="1104" t="str">
        <f>'（別紙１）原油換算シート【計画用】'!D36</f>
        <v>（代替値）</v>
      </c>
      <c r="E167" s="1105"/>
      <c r="F167" s="1105"/>
      <c r="G167" s="1106"/>
      <c r="H167" s="594" t="str">
        <f>'（別紙１）原油換算シート【計画用】'!H36</f>
        <v>（代替値）</v>
      </c>
      <c r="I167" s="595"/>
      <c r="J167" s="595"/>
      <c r="K167" s="595"/>
      <c r="L167" s="595"/>
      <c r="M167" s="595"/>
      <c r="N167" s="595"/>
      <c r="O167" s="595"/>
      <c r="P167" s="595"/>
      <c r="Q167" s="595"/>
      <c r="R167" s="595"/>
      <c r="S167" s="596">
        <f>'（別紙１）原油換算シート【計画用】'!S36</f>
        <v>5.3199999999999997E-2</v>
      </c>
      <c r="T167" s="596"/>
      <c r="U167" s="596"/>
      <c r="V167" s="597"/>
      <c r="W167" s="305"/>
      <c r="X167" s="306"/>
      <c r="Y167" s="306"/>
      <c r="Z167" s="306"/>
      <c r="AA167" s="464"/>
      <c r="AB167" s="458"/>
      <c r="AC167" s="465"/>
      <c r="AD167" s="497"/>
      <c r="AE167" s="498"/>
      <c r="AF167" s="498"/>
      <c r="AG167" s="498"/>
      <c r="AH167" s="499"/>
      <c r="AI167" s="509"/>
      <c r="AJ167" s="516"/>
    </row>
    <row r="168" spans="2:36" ht="13.5" customHeight="1">
      <c r="B168" s="453"/>
      <c r="C168" s="1173"/>
      <c r="D168" s="1029" t="s">
        <v>381</v>
      </c>
      <c r="E168" s="303"/>
      <c r="F168" s="303"/>
      <c r="G168" s="303"/>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516"/>
      <c r="AD168" s="1030" t="str">
        <f>IF(SUM(AD146:AH167)=0,"",SUM(AD146:AH167))</f>
        <v/>
      </c>
      <c r="AE168" s="1031"/>
      <c r="AF168" s="1031"/>
      <c r="AG168" s="1031"/>
      <c r="AH168" s="1031"/>
      <c r="AI168" s="1032" t="s">
        <v>228</v>
      </c>
      <c r="AJ168" s="1033"/>
    </row>
    <row r="169" spans="2:36" ht="13.5" customHeight="1" thickBot="1">
      <c r="B169" s="453"/>
      <c r="C169" s="1173"/>
      <c r="D169" s="623"/>
      <c r="E169" s="462"/>
      <c r="F169" s="462"/>
      <c r="G169" s="462"/>
      <c r="H169" s="462"/>
      <c r="I169" s="462"/>
      <c r="J169" s="462"/>
      <c r="K169" s="462"/>
      <c r="L169" s="462"/>
      <c r="M169" s="462"/>
      <c r="N169" s="462"/>
      <c r="O169" s="462"/>
      <c r="P169" s="462"/>
      <c r="Q169" s="462"/>
      <c r="R169" s="462"/>
      <c r="S169" s="462"/>
      <c r="T169" s="462"/>
      <c r="U169" s="462"/>
      <c r="V169" s="462"/>
      <c r="W169" s="462"/>
      <c r="X169" s="462"/>
      <c r="Y169" s="462"/>
      <c r="Z169" s="462"/>
      <c r="AA169" s="462"/>
      <c r="AB169" s="462"/>
      <c r="AC169" s="469"/>
      <c r="AD169" s="519"/>
      <c r="AE169" s="520"/>
      <c r="AF169" s="520"/>
      <c r="AG169" s="520"/>
      <c r="AH169" s="520"/>
      <c r="AI169" s="502"/>
      <c r="AJ169" s="503"/>
    </row>
    <row r="170" spans="2:36" ht="13.5" customHeight="1">
      <c r="B170" s="453"/>
      <c r="C170" s="1173"/>
      <c r="D170" s="1087" t="s">
        <v>345</v>
      </c>
      <c r="E170" s="1088"/>
      <c r="F170" s="1088" t="s">
        <v>347</v>
      </c>
      <c r="G170" s="1088"/>
      <c r="H170" s="990"/>
      <c r="I170" s="991"/>
      <c r="J170" s="991"/>
      <c r="K170" s="991"/>
      <c r="L170" s="991"/>
      <c r="M170" s="994" t="s">
        <v>228</v>
      </c>
      <c r="N170" s="994"/>
      <c r="O170" s="995"/>
      <c r="P170" s="998"/>
      <c r="Q170" s="999"/>
      <c r="R170" s="999"/>
      <c r="S170" s="999"/>
      <c r="T170" s="999"/>
      <c r="U170" s="999"/>
      <c r="V170" s="999"/>
      <c r="W170" s="999"/>
      <c r="X170" s="999"/>
      <c r="Y170" s="999"/>
      <c r="Z170" s="999"/>
      <c r="AA170" s="999"/>
      <c r="AB170" s="999"/>
      <c r="AC170" s="999"/>
      <c r="AD170" s="999"/>
      <c r="AE170" s="999"/>
      <c r="AF170" s="999"/>
      <c r="AG170" s="999"/>
      <c r="AH170" s="999"/>
      <c r="AI170" s="999"/>
      <c r="AJ170" s="1000"/>
    </row>
    <row r="171" spans="2:36" ht="13.5" customHeight="1">
      <c r="B171" s="453"/>
      <c r="C171" s="1173"/>
      <c r="D171" s="1089"/>
      <c r="E171" s="328"/>
      <c r="F171" s="328"/>
      <c r="G171" s="328"/>
      <c r="H171" s="992"/>
      <c r="I171" s="993"/>
      <c r="J171" s="993"/>
      <c r="K171" s="993"/>
      <c r="L171" s="993"/>
      <c r="M171" s="996"/>
      <c r="N171" s="996"/>
      <c r="O171" s="997"/>
      <c r="P171" s="1001"/>
      <c r="Q171" s="1002"/>
      <c r="R171" s="1002"/>
      <c r="S171" s="1002"/>
      <c r="T171" s="1002"/>
      <c r="U171" s="1002"/>
      <c r="V171" s="1002"/>
      <c r="W171" s="1002"/>
      <c r="X171" s="1002"/>
      <c r="Y171" s="1002"/>
      <c r="Z171" s="1002"/>
      <c r="AA171" s="1002"/>
      <c r="AB171" s="1002"/>
      <c r="AC171" s="1002"/>
      <c r="AD171" s="1002"/>
      <c r="AE171" s="1002"/>
      <c r="AF171" s="1002"/>
      <c r="AG171" s="1002"/>
      <c r="AH171" s="1002"/>
      <c r="AI171" s="1002"/>
      <c r="AJ171" s="1003"/>
    </row>
    <row r="172" spans="2:36" ht="13.5" customHeight="1">
      <c r="B172" s="453"/>
      <c r="C172" s="1173"/>
      <c r="D172" s="1089"/>
      <c r="E172" s="328"/>
      <c r="F172" s="328" t="s">
        <v>348</v>
      </c>
      <c r="G172" s="328"/>
      <c r="H172" s="1092"/>
      <c r="I172" s="1093"/>
      <c r="J172" s="1093"/>
      <c r="K172" s="1093"/>
      <c r="L172" s="1093"/>
      <c r="M172" s="1096" t="s">
        <v>228</v>
      </c>
      <c r="N172" s="1096"/>
      <c r="O172" s="1097"/>
      <c r="P172" s="1013"/>
      <c r="Q172" s="1014"/>
      <c r="R172" s="1014"/>
      <c r="S172" s="1014"/>
      <c r="T172" s="1014"/>
      <c r="U172" s="1014"/>
      <c r="V172" s="1014"/>
      <c r="W172" s="1014"/>
      <c r="X172" s="1014"/>
      <c r="Y172" s="1014"/>
      <c r="Z172" s="1014"/>
      <c r="AA172" s="1014"/>
      <c r="AB172" s="1014"/>
      <c r="AC172" s="1014"/>
      <c r="AD172" s="1014"/>
      <c r="AE172" s="1014"/>
      <c r="AF172" s="1014"/>
      <c r="AG172" s="1014"/>
      <c r="AH172" s="1014"/>
      <c r="AI172" s="1014"/>
      <c r="AJ172" s="1015"/>
    </row>
    <row r="173" spans="2:36" ht="13.5" customHeight="1" thickBot="1">
      <c r="B173" s="455"/>
      <c r="C173" s="1174"/>
      <c r="D173" s="1090"/>
      <c r="E173" s="1091"/>
      <c r="F173" s="1091"/>
      <c r="G173" s="1091"/>
      <c r="H173" s="1094"/>
      <c r="I173" s="1095"/>
      <c r="J173" s="1095"/>
      <c r="K173" s="1095"/>
      <c r="L173" s="1095"/>
      <c r="M173" s="1098"/>
      <c r="N173" s="1098"/>
      <c r="O173" s="1099"/>
      <c r="P173" s="1016"/>
      <c r="Q173" s="1017"/>
      <c r="R173" s="1017"/>
      <c r="S173" s="1017"/>
      <c r="T173" s="1017"/>
      <c r="U173" s="1017"/>
      <c r="V173" s="1017"/>
      <c r="W173" s="1017"/>
      <c r="X173" s="1017"/>
      <c r="Y173" s="1017"/>
      <c r="Z173" s="1017"/>
      <c r="AA173" s="1017"/>
      <c r="AB173" s="1017"/>
      <c r="AC173" s="1017"/>
      <c r="AD173" s="1017"/>
      <c r="AE173" s="1017"/>
      <c r="AF173" s="1017"/>
      <c r="AG173" s="1017"/>
      <c r="AH173" s="1017"/>
      <c r="AI173" s="1017"/>
      <c r="AJ173" s="1018"/>
    </row>
    <row r="174" spans="2:36" ht="13.5" customHeight="1" thickBot="1"/>
    <row r="175" spans="2:36" ht="16.5" customHeight="1">
      <c r="B175" s="1041" t="s">
        <v>346</v>
      </c>
      <c r="C175" s="553"/>
      <c r="D175" s="553"/>
      <c r="E175" s="553"/>
      <c r="F175" s="553"/>
      <c r="G175" s="553"/>
      <c r="H175" s="553"/>
      <c r="I175" s="553"/>
      <c r="J175" s="553"/>
      <c r="K175" s="553"/>
      <c r="L175" s="553"/>
      <c r="M175" s="1026" t="s">
        <v>20</v>
      </c>
      <c r="N175" s="1027"/>
      <c r="O175" s="1027"/>
      <c r="P175" s="1027"/>
      <c r="Q175" s="1027"/>
      <c r="R175" s="1027"/>
      <c r="S175" s="1027"/>
      <c r="T175" s="1028"/>
      <c r="U175" s="1024"/>
      <c r="V175" s="1024"/>
      <c r="W175" s="1024"/>
      <c r="X175" s="1024"/>
      <c r="Y175" s="1024"/>
      <c r="Z175" s="1024"/>
      <c r="AA175" s="1024"/>
      <c r="AB175" s="1024"/>
      <c r="AC175" s="1024"/>
      <c r="AD175" s="1024"/>
      <c r="AE175" s="1024"/>
      <c r="AF175" s="1024"/>
      <c r="AG175" s="1024"/>
      <c r="AH175" s="1024"/>
      <c r="AI175" s="1024"/>
      <c r="AJ175" s="1025"/>
    </row>
    <row r="176" spans="2:36" ht="16.5" customHeight="1">
      <c r="B176" s="1042"/>
      <c r="C176" s="407"/>
      <c r="D176" s="407"/>
      <c r="E176" s="407"/>
      <c r="F176" s="407"/>
      <c r="G176" s="407"/>
      <c r="H176" s="407"/>
      <c r="I176" s="407"/>
      <c r="J176" s="407"/>
      <c r="K176" s="407"/>
      <c r="L176" s="407"/>
      <c r="M176" s="1076" t="s">
        <v>21</v>
      </c>
      <c r="N176" s="1077"/>
      <c r="O176" s="1077"/>
      <c r="P176" s="1077"/>
      <c r="Q176" s="1077"/>
      <c r="R176" s="1077"/>
      <c r="S176" s="1077"/>
      <c r="T176" s="1078"/>
      <c r="U176" s="1008"/>
      <c r="V176" s="1008"/>
      <c r="W176" s="1008"/>
      <c r="X176" s="1008"/>
      <c r="Y176" s="1008"/>
      <c r="Z176" s="1008"/>
      <c r="AA176" s="1008"/>
      <c r="AB176" s="1008"/>
      <c r="AC176" s="1008"/>
      <c r="AD176" s="1008"/>
      <c r="AE176" s="1008"/>
      <c r="AF176" s="1008"/>
      <c r="AG176" s="1008"/>
      <c r="AH176" s="1008"/>
      <c r="AI176" s="1008"/>
      <c r="AJ176" s="1009"/>
    </row>
    <row r="177" spans="2:36" ht="16.5" customHeight="1">
      <c r="B177" s="1042"/>
      <c r="C177" s="407"/>
      <c r="D177" s="407"/>
      <c r="E177" s="407"/>
      <c r="F177" s="407"/>
      <c r="G177" s="407"/>
      <c r="H177" s="407"/>
      <c r="I177" s="407"/>
      <c r="J177" s="407"/>
      <c r="K177" s="407"/>
      <c r="L177" s="407"/>
      <c r="M177" s="1076" t="s">
        <v>22</v>
      </c>
      <c r="N177" s="1077"/>
      <c r="O177" s="1077"/>
      <c r="P177" s="1077"/>
      <c r="Q177" s="1077"/>
      <c r="R177" s="1077"/>
      <c r="S177" s="1077"/>
      <c r="T177" s="1078"/>
      <c r="U177" s="1008"/>
      <c r="V177" s="1008"/>
      <c r="W177" s="1008"/>
      <c r="X177" s="1008"/>
      <c r="Y177" s="1008"/>
      <c r="Z177" s="1008"/>
      <c r="AA177" s="1008"/>
      <c r="AB177" s="1008"/>
      <c r="AC177" s="1008"/>
      <c r="AD177" s="1008"/>
      <c r="AE177" s="1008"/>
      <c r="AF177" s="1008"/>
      <c r="AG177" s="1008"/>
      <c r="AH177" s="1008"/>
      <c r="AI177" s="1008"/>
      <c r="AJ177" s="1009"/>
    </row>
    <row r="178" spans="2:36" ht="16.5" customHeight="1" thickBot="1">
      <c r="B178" s="1120"/>
      <c r="C178" s="1121"/>
      <c r="D178" s="1121"/>
      <c r="E178" s="1121"/>
      <c r="F178" s="1121"/>
      <c r="G178" s="1121"/>
      <c r="H178" s="1121"/>
      <c r="I178" s="1121"/>
      <c r="J178" s="1121"/>
      <c r="K178" s="1121"/>
      <c r="L178" s="1121"/>
      <c r="M178" s="1010" t="s">
        <v>23</v>
      </c>
      <c r="N178" s="1011"/>
      <c r="O178" s="1011"/>
      <c r="P178" s="1011"/>
      <c r="Q178" s="1011"/>
      <c r="R178" s="1011"/>
      <c r="S178" s="1011"/>
      <c r="T178" s="1012"/>
      <c r="U178" s="1039"/>
      <c r="V178" s="1039"/>
      <c r="W178" s="1039"/>
      <c r="X178" s="1039"/>
      <c r="Y178" s="1039"/>
      <c r="Z178" s="1039"/>
      <c r="AA178" s="1039"/>
      <c r="AB178" s="1039"/>
      <c r="AC178" s="1039"/>
      <c r="AD178" s="1039"/>
      <c r="AE178" s="1039"/>
      <c r="AF178" s="1039"/>
      <c r="AG178" s="1039"/>
      <c r="AH178" s="1039"/>
      <c r="AI178" s="1039"/>
      <c r="AJ178" s="1040"/>
    </row>
    <row r="180" spans="2:36" ht="13.5" customHeight="1">
      <c r="B180" s="11" t="s">
        <v>330</v>
      </c>
      <c r="C180" s="11">
        <v>1</v>
      </c>
      <c r="D180" s="406" t="s">
        <v>1777</v>
      </c>
      <c r="E180" s="406"/>
      <c r="F180" s="406"/>
      <c r="G180" s="406"/>
      <c r="H180" s="406"/>
      <c r="I180" s="406"/>
      <c r="J180" s="406"/>
      <c r="K180" s="406"/>
      <c r="L180" s="406"/>
      <c r="M180" s="406"/>
      <c r="N180" s="406"/>
      <c r="O180" s="406"/>
      <c r="P180" s="406"/>
      <c r="Q180" s="406"/>
      <c r="R180" s="406"/>
      <c r="S180" s="406"/>
      <c r="T180" s="406"/>
      <c r="U180" s="406"/>
      <c r="V180" s="406"/>
      <c r="W180" s="406"/>
      <c r="X180" s="406"/>
      <c r="Y180" s="406"/>
      <c r="Z180" s="406"/>
      <c r="AA180" s="406"/>
      <c r="AB180" s="406"/>
      <c r="AC180" s="406"/>
      <c r="AD180" s="406"/>
      <c r="AE180" s="406"/>
      <c r="AF180" s="406"/>
      <c r="AG180" s="406"/>
      <c r="AH180" s="406"/>
      <c r="AI180" s="406"/>
      <c r="AJ180" s="406"/>
    </row>
    <row r="181" spans="2:36" ht="13.5" customHeight="1">
      <c r="D181" s="406"/>
      <c r="E181" s="406"/>
      <c r="F181" s="406"/>
      <c r="G181" s="406"/>
      <c r="H181" s="406"/>
      <c r="I181" s="406"/>
      <c r="J181" s="406"/>
      <c r="K181" s="406"/>
      <c r="L181" s="406"/>
      <c r="M181" s="406"/>
      <c r="N181" s="406"/>
      <c r="O181" s="406"/>
      <c r="P181" s="406"/>
      <c r="Q181" s="406"/>
      <c r="R181" s="406"/>
      <c r="S181" s="406"/>
      <c r="T181" s="406"/>
      <c r="U181" s="406"/>
      <c r="V181" s="406"/>
      <c r="W181" s="406"/>
      <c r="X181" s="406"/>
      <c r="Y181" s="406"/>
      <c r="Z181" s="406"/>
      <c r="AA181" s="406"/>
      <c r="AB181" s="406"/>
      <c r="AC181" s="406"/>
      <c r="AD181" s="406"/>
      <c r="AE181" s="406"/>
      <c r="AF181" s="406"/>
      <c r="AG181" s="406"/>
      <c r="AH181" s="406"/>
      <c r="AI181" s="406"/>
      <c r="AJ181" s="406"/>
    </row>
    <row r="182" spans="2:36" ht="13.5" customHeight="1">
      <c r="D182" s="406"/>
      <c r="E182" s="406"/>
      <c r="F182" s="406"/>
      <c r="G182" s="406"/>
      <c r="H182" s="406"/>
      <c r="I182" s="406"/>
      <c r="J182" s="406"/>
      <c r="K182" s="406"/>
      <c r="L182" s="406"/>
      <c r="M182" s="406"/>
      <c r="N182" s="406"/>
      <c r="O182" s="406"/>
      <c r="P182" s="406"/>
      <c r="Q182" s="406"/>
      <c r="R182" s="406"/>
      <c r="S182" s="406"/>
      <c r="T182" s="406"/>
      <c r="U182" s="406"/>
      <c r="V182" s="406"/>
      <c r="W182" s="406"/>
      <c r="X182" s="406"/>
      <c r="Y182" s="406"/>
      <c r="Z182" s="406"/>
      <c r="AA182" s="406"/>
      <c r="AB182" s="406"/>
      <c r="AC182" s="406"/>
      <c r="AD182" s="406"/>
      <c r="AE182" s="406"/>
      <c r="AF182" s="406"/>
      <c r="AG182" s="406"/>
      <c r="AH182" s="406"/>
      <c r="AI182" s="406"/>
      <c r="AJ182" s="406"/>
    </row>
    <row r="183" spans="2:36" ht="13.5" customHeight="1">
      <c r="C183" s="11">
        <v>2</v>
      </c>
      <c r="D183" s="406" t="s">
        <v>493</v>
      </c>
      <c r="E183" s="406"/>
      <c r="F183" s="406"/>
      <c r="G183" s="406"/>
      <c r="H183" s="406"/>
      <c r="I183" s="406"/>
      <c r="J183" s="406"/>
      <c r="K183" s="406"/>
      <c r="L183" s="406"/>
      <c r="M183" s="406"/>
      <c r="N183" s="406"/>
      <c r="O183" s="406"/>
      <c r="P183" s="406"/>
      <c r="Q183" s="406"/>
      <c r="R183" s="406"/>
      <c r="S183" s="406"/>
      <c r="T183" s="406"/>
      <c r="U183" s="406"/>
      <c r="V183" s="406"/>
      <c r="W183" s="406"/>
      <c r="X183" s="406"/>
      <c r="Y183" s="406"/>
      <c r="Z183" s="406"/>
      <c r="AA183" s="406"/>
      <c r="AB183" s="406"/>
      <c r="AC183" s="406"/>
      <c r="AD183" s="406"/>
      <c r="AE183" s="406"/>
      <c r="AF183" s="406"/>
      <c r="AG183" s="406"/>
      <c r="AH183" s="406"/>
      <c r="AI183" s="406"/>
      <c r="AJ183" s="406"/>
    </row>
    <row r="184" spans="2:36" ht="13.5" customHeight="1">
      <c r="D184" s="406"/>
      <c r="E184" s="406"/>
      <c r="F184" s="406"/>
      <c r="G184" s="406"/>
      <c r="H184" s="406"/>
      <c r="I184" s="406"/>
      <c r="J184" s="406"/>
      <c r="K184" s="406"/>
      <c r="L184" s="406"/>
      <c r="M184" s="406"/>
      <c r="N184" s="406"/>
      <c r="O184" s="406"/>
      <c r="P184" s="406"/>
      <c r="Q184" s="406"/>
      <c r="R184" s="406"/>
      <c r="S184" s="406"/>
      <c r="T184" s="406"/>
      <c r="U184" s="406"/>
      <c r="V184" s="406"/>
      <c r="W184" s="406"/>
      <c r="X184" s="406"/>
      <c r="Y184" s="406"/>
      <c r="Z184" s="406"/>
      <c r="AA184" s="406"/>
      <c r="AB184" s="406"/>
      <c r="AC184" s="406"/>
      <c r="AD184" s="406"/>
      <c r="AE184" s="406"/>
      <c r="AF184" s="406"/>
      <c r="AG184" s="406"/>
      <c r="AH184" s="406"/>
      <c r="AI184" s="406"/>
      <c r="AJ184" s="406"/>
    </row>
    <row r="185" spans="2:36" ht="13.5" customHeight="1">
      <c r="C185" s="11">
        <v>3</v>
      </c>
      <c r="D185" s="313" t="s">
        <v>350</v>
      </c>
      <c r="E185" s="313"/>
      <c r="F185" s="313"/>
      <c r="G185" s="313"/>
      <c r="H185" s="313"/>
      <c r="I185" s="313"/>
      <c r="J185" s="313"/>
      <c r="K185" s="313"/>
      <c r="L185" s="313"/>
      <c r="M185" s="313"/>
      <c r="N185" s="313"/>
      <c r="O185" s="313"/>
      <c r="P185" s="313"/>
      <c r="Q185" s="313"/>
      <c r="R185" s="313"/>
      <c r="S185" s="313"/>
      <c r="T185" s="313"/>
      <c r="U185" s="313"/>
      <c r="V185" s="313"/>
      <c r="W185" s="313"/>
      <c r="X185" s="313"/>
      <c r="Y185" s="313"/>
      <c r="Z185" s="313"/>
      <c r="AA185" s="313"/>
      <c r="AB185" s="313"/>
      <c r="AC185" s="313"/>
      <c r="AD185" s="313"/>
      <c r="AE185" s="313"/>
      <c r="AF185" s="313"/>
      <c r="AG185" s="313"/>
      <c r="AH185" s="313"/>
      <c r="AI185" s="313"/>
      <c r="AJ185" s="313"/>
    </row>
    <row r="188" spans="2:36" ht="13.5" customHeight="1">
      <c r="S188" s="12"/>
    </row>
    <row r="190" spans="2:36" ht="13.5" customHeight="1" thickBot="1">
      <c r="B190" s="11" t="s">
        <v>357</v>
      </c>
    </row>
    <row r="191" spans="2:36" ht="13.5" customHeight="1">
      <c r="B191" s="1041" t="s">
        <v>266</v>
      </c>
      <c r="C191" s="553"/>
      <c r="D191" s="553"/>
      <c r="E191" s="553"/>
      <c r="F191" s="1043"/>
      <c r="G191" s="1044"/>
      <c r="H191" s="1044"/>
      <c r="I191" s="1044"/>
      <c r="J191" s="1044"/>
      <c r="K191" s="1044"/>
      <c r="L191" s="1044"/>
      <c r="M191" s="1044"/>
      <c r="N191" s="1044"/>
      <c r="O191" s="1044"/>
      <c r="P191" s="1044"/>
      <c r="Q191" s="1044"/>
      <c r="R191" s="1044"/>
      <c r="S191" s="1045"/>
      <c r="T191" s="457" t="s">
        <v>250</v>
      </c>
      <c r="U191" s="458"/>
      <c r="V191" s="458"/>
      <c r="W191" s="588"/>
      <c r="X191" s="1043"/>
      <c r="Y191" s="1044"/>
      <c r="Z191" s="1044"/>
      <c r="AA191" s="1044"/>
      <c r="AB191" s="1044"/>
      <c r="AC191" s="1044"/>
      <c r="AD191" s="1044"/>
      <c r="AE191" s="1044"/>
      <c r="AF191" s="1044"/>
      <c r="AG191" s="1044"/>
      <c r="AH191" s="1044"/>
      <c r="AI191" s="1044"/>
      <c r="AJ191" s="1107"/>
    </row>
    <row r="192" spans="2:36" ht="13.5" customHeight="1">
      <c r="B192" s="1042"/>
      <c r="C192" s="407"/>
      <c r="D192" s="407"/>
      <c r="E192" s="407"/>
      <c r="F192" s="142"/>
      <c r="G192" s="143"/>
      <c r="H192" s="143"/>
      <c r="I192" s="143"/>
      <c r="J192" s="143"/>
      <c r="K192" s="143"/>
      <c r="L192" s="143"/>
      <c r="M192" s="143"/>
      <c r="N192" s="143"/>
      <c r="O192" s="143"/>
      <c r="P192" s="143"/>
      <c r="Q192" s="143"/>
      <c r="R192" s="143"/>
      <c r="S192" s="1046"/>
      <c r="T192" s="308"/>
      <c r="U192" s="309"/>
      <c r="V192" s="309"/>
      <c r="W192" s="310"/>
      <c r="X192" s="142"/>
      <c r="Y192" s="143"/>
      <c r="Z192" s="143"/>
      <c r="AA192" s="143"/>
      <c r="AB192" s="143"/>
      <c r="AC192" s="143"/>
      <c r="AD192" s="143"/>
      <c r="AE192" s="143"/>
      <c r="AF192" s="143"/>
      <c r="AG192" s="143"/>
      <c r="AH192" s="143"/>
      <c r="AI192" s="143"/>
      <c r="AJ192" s="1108"/>
    </row>
    <row r="193" spans="2:43" ht="16.5" customHeight="1">
      <c r="B193" s="1042" t="s">
        <v>251</v>
      </c>
      <c r="C193" s="407"/>
      <c r="D193" s="407"/>
      <c r="E193" s="407"/>
      <c r="F193" s="72"/>
      <c r="G193" s="73"/>
      <c r="H193" s="73" t="s">
        <v>1771</v>
      </c>
      <c r="I193" s="73"/>
      <c r="J193" s="73"/>
      <c r="K193" s="73"/>
      <c r="L193" s="73" t="s">
        <v>1772</v>
      </c>
      <c r="M193" s="73"/>
      <c r="N193" s="73"/>
      <c r="O193" s="73"/>
      <c r="P193" s="73"/>
      <c r="Q193" s="73" t="s">
        <v>1773</v>
      </c>
      <c r="R193" s="73"/>
      <c r="S193" s="73"/>
      <c r="T193" s="73"/>
      <c r="U193" s="73" t="s">
        <v>1774</v>
      </c>
      <c r="V193" s="73"/>
      <c r="W193" s="73"/>
      <c r="X193" s="73"/>
      <c r="Y193" s="73"/>
      <c r="Z193" s="73" t="s">
        <v>1775</v>
      </c>
      <c r="AA193" s="73"/>
      <c r="AB193" s="73"/>
      <c r="AC193" s="73"/>
      <c r="AD193" s="73"/>
      <c r="AE193" s="73" t="s">
        <v>1776</v>
      </c>
      <c r="AF193" s="73"/>
      <c r="AG193" s="73"/>
      <c r="AH193" s="73"/>
      <c r="AI193" s="73"/>
      <c r="AJ193" s="74"/>
    </row>
    <row r="194" spans="2:43" ht="16.5" customHeight="1">
      <c r="B194" s="1042"/>
      <c r="C194" s="407"/>
      <c r="D194" s="407"/>
      <c r="E194" s="407"/>
      <c r="F194" s="1109" t="s">
        <v>267</v>
      </c>
      <c r="G194" s="1110"/>
      <c r="H194" s="1110"/>
      <c r="I194" s="1110"/>
      <c r="J194" s="1110"/>
      <c r="K194" s="1111"/>
      <c r="L194" s="1111"/>
      <c r="M194" s="1111"/>
      <c r="N194" s="1111"/>
      <c r="O194" s="1111"/>
      <c r="P194" s="1111"/>
      <c r="Q194" s="1111"/>
      <c r="R194" s="1111"/>
      <c r="S194" s="1111"/>
      <c r="T194" s="1111"/>
      <c r="U194" s="1111"/>
      <c r="V194" s="1111"/>
      <c r="W194" s="34" t="s">
        <v>258</v>
      </c>
      <c r="X194" s="1112" t="s">
        <v>268</v>
      </c>
      <c r="Y194" s="1110"/>
      <c r="Z194" s="1110"/>
      <c r="AA194" s="1110"/>
      <c r="AB194" s="1110"/>
      <c r="AC194" s="1110"/>
      <c r="AD194" s="1110"/>
      <c r="AE194" s="1110"/>
      <c r="AF194" s="1110"/>
      <c r="AG194" s="1110"/>
      <c r="AH194" s="1110"/>
      <c r="AI194" s="1110"/>
      <c r="AJ194" s="1113"/>
      <c r="AQ194" s="8"/>
    </row>
    <row r="195" spans="2:43" ht="16.5" customHeight="1">
      <c r="B195" s="1042" t="s">
        <v>252</v>
      </c>
      <c r="C195" s="407"/>
      <c r="D195" s="407"/>
      <c r="E195" s="407"/>
      <c r="F195" s="302" t="s">
        <v>254</v>
      </c>
      <c r="G195" s="303"/>
      <c r="H195" s="303"/>
      <c r="I195" s="304"/>
      <c r="J195" s="1066"/>
      <c r="K195" s="1067"/>
      <c r="L195" s="1067"/>
      <c r="M195" s="1067"/>
      <c r="N195" s="1067"/>
      <c r="O195" s="1068"/>
      <c r="P195" s="32" t="s">
        <v>259</v>
      </c>
      <c r="Q195" s="303"/>
      <c r="R195" s="303"/>
      <c r="S195" s="303"/>
      <c r="T195" s="556" t="s">
        <v>269</v>
      </c>
      <c r="U195" s="508"/>
      <c r="V195" s="508"/>
      <c r="W195" s="1145"/>
      <c r="X195" s="303" t="s">
        <v>255</v>
      </c>
      <c r="Y195" s="303"/>
      <c r="Z195" s="1116"/>
      <c r="AA195" s="1068"/>
      <c r="AB195" s="32" t="s">
        <v>256</v>
      </c>
      <c r="AC195" s="32"/>
      <c r="AD195" s="303" t="s">
        <v>257</v>
      </c>
      <c r="AE195" s="303"/>
      <c r="AF195" s="1116"/>
      <c r="AG195" s="1068"/>
      <c r="AH195" s="1117" t="s">
        <v>256</v>
      </c>
      <c r="AI195" s="1117"/>
      <c r="AJ195" s="1118"/>
    </row>
    <row r="196" spans="2:43" ht="16.5" customHeight="1">
      <c r="B196" s="1042"/>
      <c r="C196" s="407"/>
      <c r="D196" s="407"/>
      <c r="E196" s="407"/>
      <c r="F196" s="302" t="s">
        <v>263</v>
      </c>
      <c r="G196" s="303"/>
      <c r="H196" s="303"/>
      <c r="I196" s="304"/>
      <c r="J196" s="1119" t="s">
        <v>1769</v>
      </c>
      <c r="K196" s="1119"/>
      <c r="L196" s="1119"/>
      <c r="M196" s="1119"/>
      <c r="N196" s="1119"/>
      <c r="O196" s="1119"/>
      <c r="P196" s="1119"/>
      <c r="Q196" s="1119"/>
      <c r="R196" s="1119"/>
      <c r="S196" s="1119"/>
      <c r="T196" s="1119"/>
      <c r="U196" s="1119"/>
      <c r="V196" s="1119"/>
      <c r="W196" s="1119"/>
      <c r="X196" s="1119"/>
      <c r="Y196" s="1144" t="s">
        <v>413</v>
      </c>
      <c r="Z196" s="1144"/>
      <c r="AA196" s="1144"/>
      <c r="AB196" s="1144"/>
      <c r="AC196" s="1144"/>
      <c r="AD196" s="1144"/>
      <c r="AE196" s="1144"/>
      <c r="AF196" s="1144"/>
      <c r="AG196" s="1144"/>
      <c r="AH196" s="1144"/>
      <c r="AI196" s="1062" t="s">
        <v>258</v>
      </c>
      <c r="AJ196" s="1064"/>
    </row>
    <row r="197" spans="2:43" ht="16.5" customHeight="1">
      <c r="B197" s="1042"/>
      <c r="C197" s="407"/>
      <c r="D197" s="407"/>
      <c r="E197" s="556"/>
      <c r="F197" s="1069" t="s">
        <v>253</v>
      </c>
      <c r="G197" s="1070"/>
      <c r="H197" s="1070"/>
      <c r="I197" s="1071"/>
      <c r="J197" s="1072"/>
      <c r="K197" s="1073"/>
      <c r="L197" s="1074"/>
      <c r="M197" s="33" t="s">
        <v>260</v>
      </c>
      <c r="N197" s="1075"/>
      <c r="O197" s="1074"/>
      <c r="P197" s="33" t="s">
        <v>261</v>
      </c>
      <c r="Q197" s="1075"/>
      <c r="R197" s="1074"/>
      <c r="S197" s="1114" t="s">
        <v>262</v>
      </c>
      <c r="T197" s="1114"/>
      <c r="U197" s="1114"/>
      <c r="V197" s="1114"/>
      <c r="W197" s="1114"/>
      <c r="X197" s="1114"/>
      <c r="Y197" s="1114"/>
      <c r="Z197" s="1114"/>
      <c r="AA197" s="1114"/>
      <c r="AB197" s="1114"/>
      <c r="AC197" s="1114"/>
      <c r="AD197" s="1114"/>
      <c r="AE197" s="1114"/>
      <c r="AF197" s="1114"/>
      <c r="AG197" s="1114"/>
      <c r="AH197" s="1114"/>
      <c r="AI197" s="1114"/>
      <c r="AJ197" s="1115"/>
    </row>
    <row r="198" spans="2:43" ht="16.5" customHeight="1">
      <c r="B198" s="1162" t="s">
        <v>351</v>
      </c>
      <c r="C198" s="1163"/>
      <c r="D198" s="1163"/>
      <c r="E198" s="1163"/>
      <c r="F198" s="1163"/>
      <c r="G198" s="1163"/>
      <c r="H198" s="1157" t="s">
        <v>328</v>
      </c>
      <c r="I198" s="1149"/>
      <c r="J198" s="1149"/>
      <c r="K198" s="1149"/>
      <c r="L198" s="1067"/>
      <c r="M198" s="1067"/>
      <c r="N198" s="1067"/>
      <c r="O198" s="1067"/>
      <c r="P198" s="1149" t="s">
        <v>333</v>
      </c>
      <c r="Q198" s="1149"/>
      <c r="R198" s="1149"/>
      <c r="S198" s="1150"/>
      <c r="T198" s="302" t="s">
        <v>329</v>
      </c>
      <c r="U198" s="303"/>
      <c r="V198" s="303"/>
      <c r="W198" s="304"/>
      <c r="X198" s="1047"/>
      <c r="Y198" s="1048"/>
      <c r="Z198" s="1048"/>
      <c r="AA198" s="1048"/>
      <c r="AB198" s="1048"/>
      <c r="AC198" s="1048"/>
      <c r="AD198" s="1048"/>
      <c r="AE198" s="1048"/>
      <c r="AF198" s="1048"/>
      <c r="AG198" s="1048"/>
      <c r="AH198" s="1048"/>
      <c r="AI198" s="1048"/>
      <c r="AJ198" s="1049"/>
    </row>
    <row r="199" spans="2:43" ht="16.5" customHeight="1">
      <c r="B199" s="1164"/>
      <c r="C199" s="1165"/>
      <c r="D199" s="1165"/>
      <c r="E199" s="1165"/>
      <c r="F199" s="1165"/>
      <c r="G199" s="1165"/>
      <c r="H199" s="1053" t="s">
        <v>44</v>
      </c>
      <c r="I199" s="1054"/>
      <c r="J199" s="1054"/>
      <c r="K199" s="1054"/>
      <c r="L199" s="1054"/>
      <c r="M199" s="1054"/>
      <c r="N199" s="1054"/>
      <c r="O199" s="1054"/>
      <c r="P199" s="1054"/>
      <c r="Q199" s="1054"/>
      <c r="R199" s="1054"/>
      <c r="S199" s="1055"/>
      <c r="T199" s="308"/>
      <c r="U199" s="309"/>
      <c r="V199" s="309"/>
      <c r="W199" s="310"/>
      <c r="X199" s="1050"/>
      <c r="Y199" s="1051"/>
      <c r="Z199" s="1051"/>
      <c r="AA199" s="1051"/>
      <c r="AB199" s="1051"/>
      <c r="AC199" s="1051"/>
      <c r="AD199" s="1051"/>
      <c r="AE199" s="1051"/>
      <c r="AF199" s="1051"/>
      <c r="AG199" s="1051"/>
      <c r="AH199" s="1051"/>
      <c r="AI199" s="1051"/>
      <c r="AJ199" s="1052"/>
    </row>
    <row r="200" spans="2:43" ht="13.5" customHeight="1">
      <c r="B200" s="1164"/>
      <c r="C200" s="1165"/>
      <c r="D200" s="1165"/>
      <c r="E200" s="1165"/>
      <c r="F200" s="1165"/>
      <c r="G200" s="1165"/>
      <c r="H200" s="1056" t="s">
        <v>352</v>
      </c>
      <c r="I200" s="1057"/>
      <c r="J200" s="1057"/>
      <c r="K200" s="1057"/>
      <c r="L200" s="1057"/>
      <c r="M200" s="1057"/>
      <c r="N200" s="1057"/>
      <c r="O200" s="1057"/>
      <c r="P200" s="1058"/>
      <c r="Q200" s="1062" t="s">
        <v>353</v>
      </c>
      <c r="R200" s="1062"/>
      <c r="S200" s="1062"/>
      <c r="T200" s="1062"/>
      <c r="U200" s="1048"/>
      <c r="V200" s="1048"/>
      <c r="W200" s="1048"/>
      <c r="X200" s="1048"/>
      <c r="Y200" s="1048"/>
      <c r="Z200" s="1048"/>
      <c r="AA200" s="1048"/>
      <c r="AB200" s="1048"/>
      <c r="AC200" s="1048"/>
      <c r="AD200" s="1048"/>
      <c r="AE200" s="1048"/>
      <c r="AF200" s="1048"/>
      <c r="AG200" s="1062" t="s">
        <v>354</v>
      </c>
      <c r="AH200" s="1062"/>
      <c r="AI200" s="1062"/>
      <c r="AJ200" s="1064"/>
    </row>
    <row r="201" spans="2:43" ht="13.5" customHeight="1">
      <c r="B201" s="1166"/>
      <c r="C201" s="1167"/>
      <c r="D201" s="1167"/>
      <c r="E201" s="1167"/>
      <c r="F201" s="1167"/>
      <c r="G201" s="1167"/>
      <c r="H201" s="1059"/>
      <c r="I201" s="1060"/>
      <c r="J201" s="1060"/>
      <c r="K201" s="1060"/>
      <c r="L201" s="1060"/>
      <c r="M201" s="1060"/>
      <c r="N201" s="1060"/>
      <c r="O201" s="1060"/>
      <c r="P201" s="1061"/>
      <c r="Q201" s="1063"/>
      <c r="R201" s="1063"/>
      <c r="S201" s="1063"/>
      <c r="T201" s="1063"/>
      <c r="U201" s="1051"/>
      <c r="V201" s="1051"/>
      <c r="W201" s="1051"/>
      <c r="X201" s="1051"/>
      <c r="Y201" s="1051"/>
      <c r="Z201" s="1051"/>
      <c r="AA201" s="1051"/>
      <c r="AB201" s="1051"/>
      <c r="AC201" s="1051"/>
      <c r="AD201" s="1051"/>
      <c r="AE201" s="1051"/>
      <c r="AF201" s="1051"/>
      <c r="AG201" s="1063"/>
      <c r="AH201" s="1063"/>
      <c r="AI201" s="1063"/>
      <c r="AJ201" s="1065"/>
    </row>
    <row r="202" spans="2:43" ht="13.5" customHeight="1">
      <c r="B202" s="1168" t="s">
        <v>327</v>
      </c>
      <c r="C202" s="1169"/>
      <c r="D202" s="1169"/>
      <c r="E202" s="1169"/>
      <c r="F202" s="1169"/>
      <c r="G202" s="1169"/>
      <c r="H202" s="1169"/>
      <c r="I202" s="1169"/>
      <c r="J202" s="1169"/>
      <c r="K202" s="1158" t="s">
        <v>349</v>
      </c>
      <c r="L202" s="1062"/>
      <c r="M202" s="1062"/>
      <c r="N202" s="1062"/>
      <c r="O202" s="1062"/>
      <c r="P202" s="1062"/>
      <c r="Q202" s="1062"/>
      <c r="R202" s="1062"/>
      <c r="S202" s="1062"/>
      <c r="T202" s="1062"/>
      <c r="U202" s="1062"/>
      <c r="V202" s="1062"/>
      <c r="W202" s="1062"/>
      <c r="X202" s="1062"/>
      <c r="Y202" s="1062"/>
      <c r="Z202" s="1062"/>
      <c r="AA202" s="1062"/>
      <c r="AB202" s="1062"/>
      <c r="AC202" s="1062"/>
      <c r="AD202" s="1062"/>
      <c r="AE202" s="1062"/>
      <c r="AF202" s="1062"/>
      <c r="AG202" s="1062"/>
      <c r="AH202" s="1062"/>
      <c r="AI202" s="1062"/>
      <c r="AJ202" s="1064"/>
    </row>
    <row r="203" spans="2:43" ht="13.5" customHeight="1" thickBot="1">
      <c r="B203" s="1170"/>
      <c r="C203" s="1171"/>
      <c r="D203" s="1171"/>
      <c r="E203" s="1171"/>
      <c r="F203" s="1171"/>
      <c r="G203" s="1171"/>
      <c r="H203" s="1171"/>
      <c r="I203" s="1171"/>
      <c r="J203" s="1171"/>
      <c r="K203" s="1159"/>
      <c r="L203" s="1160"/>
      <c r="M203" s="1160"/>
      <c r="N203" s="1160"/>
      <c r="O203" s="1160"/>
      <c r="P203" s="1160"/>
      <c r="Q203" s="1160"/>
      <c r="R203" s="1160"/>
      <c r="S203" s="1160"/>
      <c r="T203" s="1160"/>
      <c r="U203" s="1160"/>
      <c r="V203" s="1160"/>
      <c r="W203" s="1160"/>
      <c r="X203" s="1160"/>
      <c r="Y203" s="1160"/>
      <c r="Z203" s="1160"/>
      <c r="AA203" s="1160"/>
      <c r="AB203" s="1160"/>
      <c r="AC203" s="1160"/>
      <c r="AD203" s="1160"/>
      <c r="AE203" s="1160"/>
      <c r="AF203" s="1160"/>
      <c r="AG203" s="1160"/>
      <c r="AH203" s="1160"/>
      <c r="AI203" s="1160"/>
      <c r="AJ203" s="1161"/>
    </row>
    <row r="204" spans="2:43" ht="13.5" customHeight="1">
      <c r="B204" s="622" t="s">
        <v>215</v>
      </c>
      <c r="C204" s="458"/>
      <c r="D204" s="458"/>
      <c r="E204" s="458"/>
      <c r="F204" s="458"/>
      <c r="G204" s="458"/>
      <c r="H204" s="457" t="str">
        <f>IF(計画提出書!N47="","",計画提出書!N47-1&amp;"年度の使用量")</f>
        <v>2023年度の使用量</v>
      </c>
      <c r="I204" s="458"/>
      <c r="J204" s="458"/>
      <c r="K204" s="458"/>
      <c r="L204" s="458"/>
      <c r="M204" s="458"/>
      <c r="N204" s="458"/>
      <c r="O204" s="458"/>
      <c r="P204" s="1019" t="s">
        <v>368</v>
      </c>
      <c r="Q204" s="1020"/>
      <c r="R204" s="1020"/>
      <c r="S204" s="1020"/>
      <c r="T204" s="1020"/>
      <c r="U204" s="1020"/>
      <c r="V204" s="1021"/>
      <c r="W204" s="457" t="s">
        <v>369</v>
      </c>
      <c r="X204" s="458"/>
      <c r="Y204" s="458"/>
      <c r="Z204" s="458"/>
      <c r="AA204" s="458"/>
      <c r="AB204" s="458"/>
      <c r="AC204" s="458"/>
      <c r="AD204" s="1126" t="s">
        <v>95</v>
      </c>
      <c r="AE204" s="1127"/>
      <c r="AF204" s="1127"/>
      <c r="AG204" s="1127"/>
      <c r="AH204" s="1127"/>
      <c r="AI204" s="1127"/>
      <c r="AJ204" s="1128"/>
    </row>
    <row r="205" spans="2:43" ht="13.5" customHeight="1" thickBot="1">
      <c r="B205" s="623"/>
      <c r="C205" s="462"/>
      <c r="D205" s="306"/>
      <c r="E205" s="306"/>
      <c r="F205" s="306"/>
      <c r="G205" s="306"/>
      <c r="H205" s="305"/>
      <c r="I205" s="306"/>
      <c r="J205" s="306"/>
      <c r="K205" s="306"/>
      <c r="L205" s="306"/>
      <c r="M205" s="306"/>
      <c r="N205" s="306"/>
      <c r="O205" s="306"/>
      <c r="P205" s="1022"/>
      <c r="Q205" s="1022"/>
      <c r="R205" s="1022"/>
      <c r="S205" s="1022"/>
      <c r="T205" s="1022"/>
      <c r="U205" s="1022"/>
      <c r="V205" s="1023"/>
      <c r="W205" s="305"/>
      <c r="X205" s="306"/>
      <c r="Y205" s="306"/>
      <c r="Z205" s="306"/>
      <c r="AA205" s="306"/>
      <c r="AB205" s="306"/>
      <c r="AC205" s="306"/>
      <c r="AD205" s="1129"/>
      <c r="AE205" s="1130"/>
      <c r="AF205" s="1130"/>
      <c r="AG205" s="1130"/>
      <c r="AH205" s="1130"/>
      <c r="AI205" s="1130"/>
      <c r="AJ205" s="1131"/>
    </row>
    <row r="206" spans="2:43" ht="13.5" customHeight="1" thickBot="1">
      <c r="B206" s="451" t="s">
        <v>355</v>
      </c>
      <c r="C206" s="1172"/>
      <c r="D206" s="1177" t="s">
        <v>57</v>
      </c>
      <c r="E206" s="564"/>
      <c r="F206" s="564"/>
      <c r="G206" s="564"/>
      <c r="H206" s="567"/>
      <c r="I206" s="567"/>
      <c r="J206" s="567"/>
      <c r="K206" s="567"/>
      <c r="L206" s="567"/>
      <c r="M206" s="464" t="s">
        <v>228</v>
      </c>
      <c r="N206" s="458"/>
      <c r="O206" s="458"/>
      <c r="P206" s="550">
        <f>'（別紙１）原油換算シート【計画用】'!P15</f>
        <v>36.5</v>
      </c>
      <c r="Q206" s="550"/>
      <c r="R206" s="1079"/>
      <c r="S206" s="1081" t="s">
        <v>360</v>
      </c>
      <c r="T206" s="1082"/>
      <c r="U206" s="1082"/>
      <c r="V206" s="1083"/>
      <c r="W206" s="457">
        <v>2.58E-2</v>
      </c>
      <c r="X206" s="458"/>
      <c r="Y206" s="458"/>
      <c r="Z206" s="458"/>
      <c r="AA206" s="514" t="s">
        <v>372</v>
      </c>
      <c r="AB206" s="515"/>
      <c r="AC206" s="1034"/>
      <c r="AD206" s="573" t="str">
        <f>IF(H206="","",H206*P206*W$206)</f>
        <v/>
      </c>
      <c r="AE206" s="574"/>
      <c r="AF206" s="574"/>
      <c r="AG206" s="574"/>
      <c r="AH206" s="575"/>
      <c r="AI206" s="464" t="s">
        <v>228</v>
      </c>
      <c r="AJ206" s="465"/>
    </row>
    <row r="207" spans="2:43" ht="13.5" customHeight="1" thickBot="1">
      <c r="B207" s="453"/>
      <c r="C207" s="1173"/>
      <c r="D207" s="1178"/>
      <c r="E207" s="566"/>
      <c r="F207" s="566"/>
      <c r="G207" s="566"/>
      <c r="H207" s="205"/>
      <c r="I207" s="205"/>
      <c r="J207" s="205"/>
      <c r="K207" s="205"/>
      <c r="L207" s="205"/>
      <c r="M207" s="466"/>
      <c r="N207" s="306"/>
      <c r="O207" s="306"/>
      <c r="P207" s="510"/>
      <c r="Q207" s="510"/>
      <c r="R207" s="1080"/>
      <c r="S207" s="542"/>
      <c r="T207" s="543"/>
      <c r="U207" s="543"/>
      <c r="V207" s="544"/>
      <c r="W207" s="305"/>
      <c r="X207" s="306"/>
      <c r="Y207" s="306"/>
      <c r="Z207" s="306"/>
      <c r="AA207" s="514"/>
      <c r="AB207" s="515"/>
      <c r="AC207" s="1034"/>
      <c r="AD207" s="497"/>
      <c r="AE207" s="498"/>
      <c r="AF207" s="498"/>
      <c r="AG207" s="498"/>
      <c r="AH207" s="499"/>
      <c r="AI207" s="466"/>
      <c r="AJ207" s="467"/>
    </row>
    <row r="208" spans="2:43" ht="13.5" customHeight="1" thickBot="1">
      <c r="B208" s="453"/>
      <c r="C208" s="1173"/>
      <c r="D208" s="1176" t="s">
        <v>58</v>
      </c>
      <c r="E208" s="577"/>
      <c r="F208" s="577"/>
      <c r="G208" s="577"/>
      <c r="H208" s="507"/>
      <c r="I208" s="507"/>
      <c r="J208" s="507"/>
      <c r="K208" s="507"/>
      <c r="L208" s="507"/>
      <c r="M208" s="495" t="s">
        <v>228</v>
      </c>
      <c r="N208" s="508"/>
      <c r="O208" s="508"/>
      <c r="P208" s="510">
        <f>'（別紙１）原油換算シート【計画用】'!P17</f>
        <v>38.9</v>
      </c>
      <c r="Q208" s="510"/>
      <c r="R208" s="1080"/>
      <c r="S208" s="539" t="s">
        <v>360</v>
      </c>
      <c r="T208" s="540"/>
      <c r="U208" s="540"/>
      <c r="V208" s="541"/>
      <c r="W208" s="305"/>
      <c r="X208" s="306"/>
      <c r="Y208" s="306"/>
      <c r="Z208" s="306"/>
      <c r="AA208" s="514"/>
      <c r="AB208" s="515"/>
      <c r="AC208" s="1034"/>
      <c r="AD208" s="497" t="str">
        <f>IF(H208="","",H208*P208*W$206)</f>
        <v/>
      </c>
      <c r="AE208" s="498"/>
      <c r="AF208" s="498"/>
      <c r="AG208" s="498"/>
      <c r="AH208" s="499"/>
      <c r="AI208" s="495" t="s">
        <v>228</v>
      </c>
      <c r="AJ208" s="496"/>
    </row>
    <row r="209" spans="2:36" ht="13.5" customHeight="1" thickBot="1">
      <c r="B209" s="453"/>
      <c r="C209" s="1173"/>
      <c r="D209" s="1176"/>
      <c r="E209" s="577"/>
      <c r="F209" s="577"/>
      <c r="G209" s="577"/>
      <c r="H209" s="507"/>
      <c r="I209" s="507"/>
      <c r="J209" s="507"/>
      <c r="K209" s="507"/>
      <c r="L209" s="507"/>
      <c r="M209" s="495"/>
      <c r="N209" s="508"/>
      <c r="O209" s="508"/>
      <c r="P209" s="510"/>
      <c r="Q209" s="510"/>
      <c r="R209" s="1080"/>
      <c r="S209" s="542"/>
      <c r="T209" s="543"/>
      <c r="U209" s="543"/>
      <c r="V209" s="544"/>
      <c r="W209" s="305"/>
      <c r="X209" s="306"/>
      <c r="Y209" s="306"/>
      <c r="Z209" s="306"/>
      <c r="AA209" s="514"/>
      <c r="AB209" s="515"/>
      <c r="AC209" s="1034"/>
      <c r="AD209" s="497"/>
      <c r="AE209" s="498"/>
      <c r="AF209" s="498"/>
      <c r="AG209" s="498"/>
      <c r="AH209" s="499"/>
      <c r="AI209" s="495"/>
      <c r="AJ209" s="496"/>
    </row>
    <row r="210" spans="2:36" ht="13.5" customHeight="1" thickBot="1">
      <c r="B210" s="453"/>
      <c r="C210" s="1173"/>
      <c r="D210" s="1176" t="s">
        <v>59</v>
      </c>
      <c r="E210" s="577"/>
      <c r="F210" s="577"/>
      <c r="G210" s="577"/>
      <c r="H210" s="507"/>
      <c r="I210" s="507"/>
      <c r="J210" s="507"/>
      <c r="K210" s="507"/>
      <c r="L210" s="507"/>
      <c r="M210" s="495" t="s">
        <v>228</v>
      </c>
      <c r="N210" s="508"/>
      <c r="O210" s="508"/>
      <c r="P210" s="510">
        <f>'（別紙１）原油換算シート【計画用】'!P19</f>
        <v>41.8</v>
      </c>
      <c r="Q210" s="510"/>
      <c r="R210" s="1080"/>
      <c r="S210" s="539" t="s">
        <v>360</v>
      </c>
      <c r="T210" s="540"/>
      <c r="U210" s="540"/>
      <c r="V210" s="541"/>
      <c r="W210" s="305"/>
      <c r="X210" s="306"/>
      <c r="Y210" s="306"/>
      <c r="Z210" s="306"/>
      <c r="AA210" s="514"/>
      <c r="AB210" s="515"/>
      <c r="AC210" s="1034"/>
      <c r="AD210" s="497" t="str">
        <f>IF(H210="","",H210*P210*W$206)</f>
        <v/>
      </c>
      <c r="AE210" s="498"/>
      <c r="AF210" s="498"/>
      <c r="AG210" s="498"/>
      <c r="AH210" s="499"/>
      <c r="AI210" s="495" t="s">
        <v>228</v>
      </c>
      <c r="AJ210" s="496"/>
    </row>
    <row r="211" spans="2:36" ht="13.5" customHeight="1" thickBot="1">
      <c r="B211" s="453"/>
      <c r="C211" s="1173"/>
      <c r="D211" s="1176"/>
      <c r="E211" s="577"/>
      <c r="F211" s="577"/>
      <c r="G211" s="577"/>
      <c r="H211" s="507"/>
      <c r="I211" s="507"/>
      <c r="J211" s="507"/>
      <c r="K211" s="507"/>
      <c r="L211" s="507"/>
      <c r="M211" s="495"/>
      <c r="N211" s="508"/>
      <c r="O211" s="508"/>
      <c r="P211" s="510"/>
      <c r="Q211" s="510"/>
      <c r="R211" s="1080"/>
      <c r="S211" s="542"/>
      <c r="T211" s="543"/>
      <c r="U211" s="543"/>
      <c r="V211" s="544"/>
      <c r="W211" s="305"/>
      <c r="X211" s="306"/>
      <c r="Y211" s="306"/>
      <c r="Z211" s="306"/>
      <c r="AA211" s="514"/>
      <c r="AB211" s="515"/>
      <c r="AC211" s="1034"/>
      <c r="AD211" s="497"/>
      <c r="AE211" s="498"/>
      <c r="AF211" s="498"/>
      <c r="AG211" s="498"/>
      <c r="AH211" s="499"/>
      <c r="AI211" s="495"/>
      <c r="AJ211" s="496"/>
    </row>
    <row r="212" spans="2:36" ht="13.5" customHeight="1" thickBot="1">
      <c r="B212" s="453"/>
      <c r="C212" s="1173"/>
      <c r="D212" s="1176" t="s">
        <v>60</v>
      </c>
      <c r="E212" s="577"/>
      <c r="F212" s="577"/>
      <c r="G212" s="577"/>
      <c r="H212" s="507"/>
      <c r="I212" s="507"/>
      <c r="J212" s="507"/>
      <c r="K212" s="507"/>
      <c r="L212" s="507"/>
      <c r="M212" s="495" t="s">
        <v>228</v>
      </c>
      <c r="N212" s="508"/>
      <c r="O212" s="508"/>
      <c r="P212" s="510">
        <f>'（別紙１）原油換算シート【計画用】'!P21</f>
        <v>41.8</v>
      </c>
      <c r="Q212" s="510"/>
      <c r="R212" s="1080"/>
      <c r="S212" s="539" t="s">
        <v>360</v>
      </c>
      <c r="T212" s="540"/>
      <c r="U212" s="540"/>
      <c r="V212" s="541"/>
      <c r="W212" s="305"/>
      <c r="X212" s="306"/>
      <c r="Y212" s="306"/>
      <c r="Z212" s="306"/>
      <c r="AA212" s="514"/>
      <c r="AB212" s="515"/>
      <c r="AC212" s="1034"/>
      <c r="AD212" s="497" t="str">
        <f>IF(H212="","",H212*P212*W$206)</f>
        <v/>
      </c>
      <c r="AE212" s="498"/>
      <c r="AF212" s="498"/>
      <c r="AG212" s="498"/>
      <c r="AH212" s="499"/>
      <c r="AI212" s="495" t="s">
        <v>228</v>
      </c>
      <c r="AJ212" s="496"/>
    </row>
    <row r="213" spans="2:36" ht="13.5" customHeight="1" thickBot="1">
      <c r="B213" s="453"/>
      <c r="C213" s="1173"/>
      <c r="D213" s="1176"/>
      <c r="E213" s="577"/>
      <c r="F213" s="577"/>
      <c r="G213" s="577"/>
      <c r="H213" s="507"/>
      <c r="I213" s="507"/>
      <c r="J213" s="507"/>
      <c r="K213" s="507"/>
      <c r="L213" s="507"/>
      <c r="M213" s="495"/>
      <c r="N213" s="508"/>
      <c r="O213" s="508"/>
      <c r="P213" s="510"/>
      <c r="Q213" s="510"/>
      <c r="R213" s="1080"/>
      <c r="S213" s="542"/>
      <c r="T213" s="543"/>
      <c r="U213" s="543"/>
      <c r="V213" s="544"/>
      <c r="W213" s="305"/>
      <c r="X213" s="306"/>
      <c r="Y213" s="306"/>
      <c r="Z213" s="306"/>
      <c r="AA213" s="514"/>
      <c r="AB213" s="515"/>
      <c r="AC213" s="1034"/>
      <c r="AD213" s="497"/>
      <c r="AE213" s="498"/>
      <c r="AF213" s="498"/>
      <c r="AG213" s="498"/>
      <c r="AH213" s="499"/>
      <c r="AI213" s="495"/>
      <c r="AJ213" s="496"/>
    </row>
    <row r="214" spans="2:36" ht="13.5" customHeight="1" thickBot="1">
      <c r="B214" s="453"/>
      <c r="C214" s="1173"/>
      <c r="D214" s="1175" t="s">
        <v>379</v>
      </c>
      <c r="E214" s="571"/>
      <c r="F214" s="571"/>
      <c r="G214" s="571"/>
      <c r="H214" s="507"/>
      <c r="I214" s="507"/>
      <c r="J214" s="507"/>
      <c r="K214" s="507"/>
      <c r="L214" s="507"/>
      <c r="M214" s="495" t="s">
        <v>229</v>
      </c>
      <c r="N214" s="508"/>
      <c r="O214" s="508"/>
      <c r="P214" s="510">
        <f>'（別紙１）原油換算シート【計画用】'!P23</f>
        <v>50.1</v>
      </c>
      <c r="Q214" s="510"/>
      <c r="R214" s="1080"/>
      <c r="S214" s="542" t="s">
        <v>361</v>
      </c>
      <c r="T214" s="543"/>
      <c r="U214" s="543"/>
      <c r="V214" s="544"/>
      <c r="W214" s="305"/>
      <c r="X214" s="306"/>
      <c r="Y214" s="306"/>
      <c r="Z214" s="306"/>
      <c r="AA214" s="514"/>
      <c r="AB214" s="515"/>
      <c r="AC214" s="1034"/>
      <c r="AD214" s="497" t="str">
        <f>IF(H214="","",H214*P214*W$206)</f>
        <v/>
      </c>
      <c r="AE214" s="498"/>
      <c r="AF214" s="498"/>
      <c r="AG214" s="498"/>
      <c r="AH214" s="499"/>
      <c r="AI214" s="495" t="s">
        <v>228</v>
      </c>
      <c r="AJ214" s="496"/>
    </row>
    <row r="215" spans="2:36" ht="13.5" customHeight="1" thickBot="1">
      <c r="B215" s="453"/>
      <c r="C215" s="1173"/>
      <c r="D215" s="1175"/>
      <c r="E215" s="571"/>
      <c r="F215" s="571"/>
      <c r="G215" s="571"/>
      <c r="H215" s="507"/>
      <c r="I215" s="507"/>
      <c r="J215" s="507"/>
      <c r="K215" s="507"/>
      <c r="L215" s="507"/>
      <c r="M215" s="495"/>
      <c r="N215" s="508"/>
      <c r="O215" s="508"/>
      <c r="P215" s="510"/>
      <c r="Q215" s="510"/>
      <c r="R215" s="1080"/>
      <c r="S215" s="542"/>
      <c r="T215" s="543"/>
      <c r="U215" s="543"/>
      <c r="V215" s="544"/>
      <c r="W215" s="305"/>
      <c r="X215" s="306"/>
      <c r="Y215" s="306"/>
      <c r="Z215" s="306"/>
      <c r="AA215" s="514"/>
      <c r="AB215" s="515"/>
      <c r="AC215" s="1034"/>
      <c r="AD215" s="497"/>
      <c r="AE215" s="498"/>
      <c r="AF215" s="498"/>
      <c r="AG215" s="498"/>
      <c r="AH215" s="499"/>
      <c r="AI215" s="495"/>
      <c r="AJ215" s="496"/>
    </row>
    <row r="216" spans="2:36" ht="13.5" customHeight="1" thickBot="1">
      <c r="B216" s="453"/>
      <c r="C216" s="1173"/>
      <c r="D216" s="1180" t="s">
        <v>385</v>
      </c>
      <c r="E216" s="569"/>
      <c r="F216" s="569"/>
      <c r="G216" s="569"/>
      <c r="H216" s="507"/>
      <c r="I216" s="507"/>
      <c r="J216" s="507"/>
      <c r="K216" s="507"/>
      <c r="L216" s="507"/>
      <c r="M216" s="495" t="s">
        <v>344</v>
      </c>
      <c r="N216" s="508"/>
      <c r="O216" s="508"/>
      <c r="P216" s="510">
        <f>'（別紙１）原油換算シート【計画用】'!P25</f>
        <v>45</v>
      </c>
      <c r="Q216" s="510"/>
      <c r="R216" s="1080"/>
      <c r="S216" s="542" t="s">
        <v>362</v>
      </c>
      <c r="T216" s="543"/>
      <c r="U216" s="543"/>
      <c r="V216" s="544"/>
      <c r="W216" s="305"/>
      <c r="X216" s="306"/>
      <c r="Y216" s="306"/>
      <c r="Z216" s="306"/>
      <c r="AA216" s="514"/>
      <c r="AB216" s="515"/>
      <c r="AC216" s="1034"/>
      <c r="AD216" s="497" t="str">
        <f>IF(H216="","",H216*P216*W$206)</f>
        <v/>
      </c>
      <c r="AE216" s="498"/>
      <c r="AF216" s="498"/>
      <c r="AG216" s="498"/>
      <c r="AH216" s="499"/>
      <c r="AI216" s="495" t="s">
        <v>228</v>
      </c>
      <c r="AJ216" s="496"/>
    </row>
    <row r="217" spans="2:36" ht="13.5" customHeight="1" thickBot="1">
      <c r="B217" s="453"/>
      <c r="C217" s="1173"/>
      <c r="D217" s="1180"/>
      <c r="E217" s="569"/>
      <c r="F217" s="569"/>
      <c r="G217" s="569"/>
      <c r="H217" s="507"/>
      <c r="I217" s="507"/>
      <c r="J217" s="507"/>
      <c r="K217" s="507"/>
      <c r="L217" s="507"/>
      <c r="M217" s="495"/>
      <c r="N217" s="508"/>
      <c r="O217" s="508"/>
      <c r="P217" s="510"/>
      <c r="Q217" s="510"/>
      <c r="R217" s="1080"/>
      <c r="S217" s="542"/>
      <c r="T217" s="543"/>
      <c r="U217" s="543"/>
      <c r="V217" s="544"/>
      <c r="W217" s="305"/>
      <c r="X217" s="306"/>
      <c r="Y217" s="306"/>
      <c r="Z217" s="306"/>
      <c r="AA217" s="514"/>
      <c r="AB217" s="515"/>
      <c r="AC217" s="1034"/>
      <c r="AD217" s="497"/>
      <c r="AE217" s="498"/>
      <c r="AF217" s="498"/>
      <c r="AG217" s="498"/>
      <c r="AH217" s="499"/>
      <c r="AI217" s="495"/>
      <c r="AJ217" s="496"/>
    </row>
    <row r="218" spans="2:36" ht="19.5" customHeight="1" thickBot="1">
      <c r="B218" s="453"/>
      <c r="C218" s="1173"/>
      <c r="D218" s="1084" t="s">
        <v>503</v>
      </c>
      <c r="E218" s="471"/>
      <c r="F218" s="476" t="s">
        <v>504</v>
      </c>
      <c r="G218" s="477"/>
      <c r="H218" s="478"/>
      <c r="I218" s="479"/>
      <c r="J218" s="479"/>
      <c r="K218" s="479"/>
      <c r="L218" s="480"/>
      <c r="M218" s="581" t="s">
        <v>363</v>
      </c>
      <c r="N218" s="582"/>
      <c r="O218" s="583"/>
      <c r="P218" s="436">
        <f>'（別紙１）原油換算シート【計画用】'!P27</f>
        <v>8.64</v>
      </c>
      <c r="Q218" s="437"/>
      <c r="R218" s="438"/>
      <c r="S218" s="481" t="s">
        <v>505</v>
      </c>
      <c r="T218" s="482"/>
      <c r="U218" s="482"/>
      <c r="V218" s="483"/>
      <c r="W218" s="305"/>
      <c r="X218" s="306"/>
      <c r="Y218" s="306"/>
      <c r="Z218" s="306"/>
      <c r="AA218" s="514"/>
      <c r="AB218" s="515"/>
      <c r="AC218" s="1034"/>
      <c r="AD218" s="497" t="str">
        <f>IF(H218="","",H218*P218*W$206)</f>
        <v/>
      </c>
      <c r="AE218" s="498"/>
      <c r="AF218" s="498"/>
      <c r="AG218" s="498"/>
      <c r="AH218" s="499"/>
      <c r="AI218" s="495" t="s">
        <v>228</v>
      </c>
      <c r="AJ218" s="496"/>
    </row>
    <row r="219" spans="2:36" ht="11.25" customHeight="1" thickBot="1">
      <c r="B219" s="453"/>
      <c r="C219" s="1173"/>
      <c r="D219" s="1085"/>
      <c r="E219" s="473"/>
      <c r="F219" s="930">
        <f>'（別紙１）原油換算シート【計画用】'!F28</f>
        <v>618</v>
      </c>
      <c r="G219" s="931"/>
      <c r="H219" s="594" t="str">
        <f>'（別紙１）原油換算シート【計画用】'!H28</f>
        <v>北海道電力(株)　メニューC(残差)</v>
      </c>
      <c r="I219" s="595"/>
      <c r="J219" s="595"/>
      <c r="K219" s="595"/>
      <c r="L219" s="595"/>
      <c r="M219" s="595"/>
      <c r="N219" s="595"/>
      <c r="O219" s="595"/>
      <c r="P219" s="595"/>
      <c r="Q219" s="595"/>
      <c r="R219" s="595"/>
      <c r="S219" s="596">
        <f>'（別紙１）原油換算シート【計画用】'!S28</f>
        <v>0.54100000000000004</v>
      </c>
      <c r="T219" s="596"/>
      <c r="U219" s="596"/>
      <c r="V219" s="597"/>
      <c r="W219" s="305"/>
      <c r="X219" s="306"/>
      <c r="Y219" s="306"/>
      <c r="Z219" s="306"/>
      <c r="AA219" s="514"/>
      <c r="AB219" s="515"/>
      <c r="AC219" s="1034"/>
      <c r="AD219" s="497"/>
      <c r="AE219" s="498"/>
      <c r="AF219" s="498"/>
      <c r="AG219" s="498"/>
      <c r="AH219" s="499"/>
      <c r="AI219" s="495"/>
      <c r="AJ219" s="496"/>
    </row>
    <row r="220" spans="2:36" s="69" customFormat="1" ht="19.5" customHeight="1" thickBot="1">
      <c r="B220" s="453"/>
      <c r="C220" s="1173"/>
      <c r="D220" s="1085"/>
      <c r="E220" s="473"/>
      <c r="F220" s="476" t="s">
        <v>504</v>
      </c>
      <c r="G220" s="477"/>
      <c r="H220" s="1186"/>
      <c r="I220" s="1187"/>
      <c r="J220" s="1187"/>
      <c r="K220" s="1187"/>
      <c r="L220" s="1188"/>
      <c r="M220" s="581" t="s">
        <v>363</v>
      </c>
      <c r="N220" s="582"/>
      <c r="O220" s="583"/>
      <c r="P220" s="562">
        <f>'（別紙１）原油換算シート【計画用】'!P29</f>
        <v>8.64</v>
      </c>
      <c r="Q220" s="1189"/>
      <c r="R220" s="1190"/>
      <c r="S220" s="1191" t="s">
        <v>505</v>
      </c>
      <c r="T220" s="1192"/>
      <c r="U220" s="1192"/>
      <c r="V220" s="1193"/>
      <c r="W220" s="305"/>
      <c r="X220" s="306"/>
      <c r="Y220" s="306"/>
      <c r="Z220" s="306"/>
      <c r="AA220" s="514"/>
      <c r="AB220" s="515"/>
      <c r="AC220" s="1034"/>
      <c r="AD220" s="497" t="str">
        <f>IF(H220="","",H220*P220*W$206)</f>
        <v/>
      </c>
      <c r="AE220" s="498"/>
      <c r="AF220" s="498"/>
      <c r="AG220" s="498"/>
      <c r="AH220" s="499"/>
      <c r="AI220" s="495" t="s">
        <v>228</v>
      </c>
      <c r="AJ220" s="496"/>
    </row>
    <row r="221" spans="2:36" s="69" customFormat="1" ht="11.25" customHeight="1" thickBot="1">
      <c r="B221" s="453"/>
      <c r="C221" s="1173"/>
      <c r="D221" s="1085"/>
      <c r="E221" s="473"/>
      <c r="F221" s="930">
        <f>'（別紙１）原油換算シート【計画用】'!F30</f>
        <v>128</v>
      </c>
      <c r="G221" s="931"/>
      <c r="H221" s="594" t="str">
        <f>'（別紙１）原油換算シート【計画用】'!H30</f>
        <v>北海道瓦斯(株)　メニューB(残差)</v>
      </c>
      <c r="I221" s="595"/>
      <c r="J221" s="595"/>
      <c r="K221" s="595"/>
      <c r="L221" s="595"/>
      <c r="M221" s="595"/>
      <c r="N221" s="595"/>
      <c r="O221" s="595"/>
      <c r="P221" s="595"/>
      <c r="Q221" s="595"/>
      <c r="R221" s="595"/>
      <c r="S221" s="596">
        <f>'（別紙１）原油換算シート【計画用】'!S30</f>
        <v>0.47399999999999998</v>
      </c>
      <c r="T221" s="596"/>
      <c r="U221" s="596"/>
      <c r="V221" s="597"/>
      <c r="W221" s="305"/>
      <c r="X221" s="306"/>
      <c r="Y221" s="306"/>
      <c r="Z221" s="306"/>
      <c r="AA221" s="514"/>
      <c r="AB221" s="515"/>
      <c r="AC221" s="1034"/>
      <c r="AD221" s="497"/>
      <c r="AE221" s="498"/>
      <c r="AF221" s="498"/>
      <c r="AG221" s="498"/>
      <c r="AH221" s="499"/>
      <c r="AI221" s="495"/>
      <c r="AJ221" s="496"/>
    </row>
    <row r="222" spans="2:36" s="69" customFormat="1" ht="19.5" customHeight="1" thickBot="1">
      <c r="B222" s="453"/>
      <c r="C222" s="1173"/>
      <c r="D222" s="1085"/>
      <c r="E222" s="473"/>
      <c r="F222" s="476" t="s">
        <v>504</v>
      </c>
      <c r="G222" s="477"/>
      <c r="H222" s="1186"/>
      <c r="I222" s="1187"/>
      <c r="J222" s="1187"/>
      <c r="K222" s="1187"/>
      <c r="L222" s="1188"/>
      <c r="M222" s="581" t="s">
        <v>363</v>
      </c>
      <c r="N222" s="582"/>
      <c r="O222" s="583"/>
      <c r="P222" s="562">
        <f>'（別紙１）原油換算シート【計画用】'!P31</f>
        <v>8.64</v>
      </c>
      <c r="Q222" s="1189"/>
      <c r="R222" s="1190"/>
      <c r="S222" s="1191" t="s">
        <v>505</v>
      </c>
      <c r="T222" s="1192"/>
      <c r="U222" s="1192"/>
      <c r="V222" s="1193"/>
      <c r="W222" s="305"/>
      <c r="X222" s="306"/>
      <c r="Y222" s="306"/>
      <c r="Z222" s="306"/>
      <c r="AA222" s="514"/>
      <c r="AB222" s="515"/>
      <c r="AC222" s="1034"/>
      <c r="AD222" s="497" t="str">
        <f>IF(H222="","",H222*P222*W$206)</f>
        <v/>
      </c>
      <c r="AE222" s="498"/>
      <c r="AF222" s="498"/>
      <c r="AG222" s="498"/>
      <c r="AH222" s="499"/>
      <c r="AI222" s="495" t="s">
        <v>228</v>
      </c>
      <c r="AJ222" s="496"/>
    </row>
    <row r="223" spans="2:36" s="69" customFormat="1" ht="11.25" customHeight="1" thickBot="1">
      <c r="B223" s="453"/>
      <c r="C223" s="1173"/>
      <c r="D223" s="1086"/>
      <c r="E223" s="475"/>
      <c r="F223" s="930">
        <f>'（別紙１）原油換算シート【計画用】'!F32</f>
        <v>1241</v>
      </c>
      <c r="G223" s="931"/>
      <c r="H223" s="594" t="str">
        <f>'（別紙１）原油換算シート【計画用】'!H32</f>
        <v>北海道電力ネットワーク(株)　</v>
      </c>
      <c r="I223" s="595"/>
      <c r="J223" s="595"/>
      <c r="K223" s="595"/>
      <c r="L223" s="595"/>
      <c r="M223" s="595"/>
      <c r="N223" s="595"/>
      <c r="O223" s="595"/>
      <c r="P223" s="595"/>
      <c r="Q223" s="595"/>
      <c r="R223" s="595"/>
      <c r="S223" s="596">
        <f>'（別紙１）原油換算シート【計画用】'!S32</f>
        <v>0.438</v>
      </c>
      <c r="T223" s="596"/>
      <c r="U223" s="596"/>
      <c r="V223" s="597"/>
      <c r="W223" s="305"/>
      <c r="X223" s="306"/>
      <c r="Y223" s="306"/>
      <c r="Z223" s="306"/>
      <c r="AA223" s="514"/>
      <c r="AB223" s="515"/>
      <c r="AC223" s="1034"/>
      <c r="AD223" s="497"/>
      <c r="AE223" s="498"/>
      <c r="AF223" s="498"/>
      <c r="AG223" s="498"/>
      <c r="AH223" s="499"/>
      <c r="AI223" s="495"/>
      <c r="AJ223" s="496"/>
    </row>
    <row r="224" spans="2:36" ht="13.5" customHeight="1" thickBot="1">
      <c r="B224" s="453"/>
      <c r="C224" s="1173"/>
      <c r="D224" s="1122" t="s">
        <v>506</v>
      </c>
      <c r="E224" s="1123"/>
      <c r="F224" s="1123"/>
      <c r="G224" s="608"/>
      <c r="H224" s="201"/>
      <c r="I224" s="202"/>
      <c r="J224" s="202"/>
      <c r="K224" s="202"/>
      <c r="L224" s="1004"/>
      <c r="M224" s="558" t="s">
        <v>363</v>
      </c>
      <c r="N224" s="559"/>
      <c r="O224" s="560"/>
      <c r="P224" s="561">
        <f>'（別紙１）原油換算シート【計画用】'!P33</f>
        <v>3.6</v>
      </c>
      <c r="Q224" s="561"/>
      <c r="R224" s="562"/>
      <c r="S224" s="448" t="s">
        <v>505</v>
      </c>
      <c r="T224" s="449"/>
      <c r="U224" s="449"/>
      <c r="V224" s="450"/>
      <c r="W224" s="305"/>
      <c r="X224" s="306"/>
      <c r="Y224" s="306"/>
      <c r="Z224" s="306"/>
      <c r="AA224" s="514"/>
      <c r="AB224" s="515"/>
      <c r="AC224" s="1034"/>
      <c r="AD224" s="497" t="str">
        <f>IF(H224="","",H224*P224*W$206)</f>
        <v/>
      </c>
      <c r="AE224" s="498"/>
      <c r="AF224" s="498"/>
      <c r="AG224" s="498"/>
      <c r="AH224" s="499"/>
      <c r="AI224" s="495" t="s">
        <v>228</v>
      </c>
      <c r="AJ224" s="496"/>
    </row>
    <row r="225" spans="2:36" ht="13.5" customHeight="1" thickBot="1">
      <c r="B225" s="453"/>
      <c r="C225" s="1173"/>
      <c r="D225" s="1124"/>
      <c r="E225" s="610"/>
      <c r="F225" s="610"/>
      <c r="G225" s="611"/>
      <c r="H225" s="1005"/>
      <c r="I225" s="1006"/>
      <c r="J225" s="1006"/>
      <c r="K225" s="1006"/>
      <c r="L225" s="1007"/>
      <c r="M225" s="558"/>
      <c r="N225" s="559"/>
      <c r="O225" s="560"/>
      <c r="P225" s="561"/>
      <c r="Q225" s="561"/>
      <c r="R225" s="562"/>
      <c r="S225" s="448"/>
      <c r="T225" s="449"/>
      <c r="U225" s="449"/>
      <c r="V225" s="450"/>
      <c r="W225" s="305"/>
      <c r="X225" s="306"/>
      <c r="Y225" s="306"/>
      <c r="Z225" s="306"/>
      <c r="AA225" s="514"/>
      <c r="AB225" s="515"/>
      <c r="AC225" s="1034"/>
      <c r="AD225" s="497"/>
      <c r="AE225" s="498"/>
      <c r="AF225" s="498"/>
      <c r="AG225" s="498"/>
      <c r="AH225" s="499"/>
      <c r="AI225" s="495"/>
      <c r="AJ225" s="496"/>
    </row>
    <row r="226" spans="2:36" ht="19.5" customHeight="1" thickBot="1">
      <c r="B226" s="453"/>
      <c r="C226" s="1173"/>
      <c r="D226" s="1103" t="s">
        <v>403</v>
      </c>
      <c r="E226" s="599"/>
      <c r="F226" s="599"/>
      <c r="G226" s="600"/>
      <c r="H226" s="238"/>
      <c r="I226" s="239"/>
      <c r="J226" s="239"/>
      <c r="K226" s="239"/>
      <c r="L226" s="1035"/>
      <c r="M226" s="509" t="s">
        <v>365</v>
      </c>
      <c r="N226" s="303"/>
      <c r="O226" s="304"/>
      <c r="P226" s="1036">
        <f>'（別紙１）原油換算シート【計画用】'!P35</f>
        <v>1.19</v>
      </c>
      <c r="Q226" s="1037"/>
      <c r="R226" s="1038"/>
      <c r="S226" s="1100" t="s">
        <v>364</v>
      </c>
      <c r="T226" s="1101"/>
      <c r="U226" s="1101"/>
      <c r="V226" s="1102"/>
      <c r="W226" s="305"/>
      <c r="X226" s="306"/>
      <c r="Y226" s="306"/>
      <c r="Z226" s="306"/>
      <c r="AA226" s="514"/>
      <c r="AB226" s="515"/>
      <c r="AC226" s="1034"/>
      <c r="AD226" s="497" t="str">
        <f>IF(H226="","",H226*P226*W$206)</f>
        <v/>
      </c>
      <c r="AE226" s="498"/>
      <c r="AF226" s="498"/>
      <c r="AG226" s="498"/>
      <c r="AH226" s="499"/>
      <c r="AI226" s="495" t="s">
        <v>228</v>
      </c>
      <c r="AJ226" s="496"/>
    </row>
    <row r="227" spans="2:36" ht="10.5" customHeight="1">
      <c r="B227" s="453"/>
      <c r="C227" s="1173"/>
      <c r="D227" s="1104" t="str">
        <f>'（別紙１）原油換算シート【計画用】'!D36</f>
        <v>（代替値）</v>
      </c>
      <c r="E227" s="1105"/>
      <c r="F227" s="1105"/>
      <c r="G227" s="1106"/>
      <c r="H227" s="594" t="str">
        <f>'（別紙１）原油換算シート【計画用】'!H36</f>
        <v>（代替値）</v>
      </c>
      <c r="I227" s="595"/>
      <c r="J227" s="595"/>
      <c r="K227" s="595"/>
      <c r="L227" s="595"/>
      <c r="M227" s="595"/>
      <c r="N227" s="595"/>
      <c r="O227" s="595"/>
      <c r="P227" s="595"/>
      <c r="Q227" s="595"/>
      <c r="R227" s="595"/>
      <c r="S227" s="596">
        <f>'（別紙１）原油換算シート【計画用】'!S36</f>
        <v>5.3199999999999997E-2</v>
      </c>
      <c r="T227" s="596"/>
      <c r="U227" s="596"/>
      <c r="V227" s="597"/>
      <c r="W227" s="305"/>
      <c r="X227" s="306"/>
      <c r="Y227" s="306"/>
      <c r="Z227" s="306"/>
      <c r="AA227" s="464"/>
      <c r="AB227" s="458"/>
      <c r="AC227" s="465"/>
      <c r="AD227" s="497"/>
      <c r="AE227" s="498"/>
      <c r="AF227" s="498"/>
      <c r="AG227" s="498"/>
      <c r="AH227" s="499"/>
      <c r="AI227" s="509"/>
      <c r="AJ227" s="516"/>
    </row>
    <row r="228" spans="2:36" ht="13.5" customHeight="1">
      <c r="B228" s="453"/>
      <c r="C228" s="1173"/>
      <c r="D228" s="1029" t="s">
        <v>381</v>
      </c>
      <c r="E228" s="303"/>
      <c r="F228" s="303"/>
      <c r="G228" s="303"/>
      <c r="H228" s="303"/>
      <c r="I228" s="303"/>
      <c r="J228" s="303"/>
      <c r="K228" s="303"/>
      <c r="L228" s="303"/>
      <c r="M228" s="303"/>
      <c r="N228" s="303"/>
      <c r="O228" s="303"/>
      <c r="P228" s="303"/>
      <c r="Q228" s="303"/>
      <c r="R228" s="303"/>
      <c r="S228" s="303"/>
      <c r="T228" s="303"/>
      <c r="U228" s="303"/>
      <c r="V228" s="303"/>
      <c r="W228" s="303"/>
      <c r="X228" s="303"/>
      <c r="Y228" s="303"/>
      <c r="Z228" s="303"/>
      <c r="AA228" s="303"/>
      <c r="AB228" s="303"/>
      <c r="AC228" s="516"/>
      <c r="AD228" s="1030" t="str">
        <f>IF(SUM(AD206:AH227)=0,"",SUM(AD206:AH227))</f>
        <v/>
      </c>
      <c r="AE228" s="1031"/>
      <c r="AF228" s="1031"/>
      <c r="AG228" s="1031"/>
      <c r="AH228" s="1031"/>
      <c r="AI228" s="1032" t="s">
        <v>228</v>
      </c>
      <c r="AJ228" s="1033"/>
    </row>
    <row r="229" spans="2:36" ht="13.5" customHeight="1" thickBot="1">
      <c r="B229" s="453"/>
      <c r="C229" s="1173"/>
      <c r="D229" s="623"/>
      <c r="E229" s="462"/>
      <c r="F229" s="462"/>
      <c r="G229" s="462"/>
      <c r="H229" s="462"/>
      <c r="I229" s="462"/>
      <c r="J229" s="462"/>
      <c r="K229" s="462"/>
      <c r="L229" s="462"/>
      <c r="M229" s="462"/>
      <c r="N229" s="462"/>
      <c r="O229" s="462"/>
      <c r="P229" s="462"/>
      <c r="Q229" s="462"/>
      <c r="R229" s="462"/>
      <c r="S229" s="462"/>
      <c r="T229" s="462"/>
      <c r="U229" s="462"/>
      <c r="V229" s="462"/>
      <c r="W229" s="462"/>
      <c r="X229" s="462"/>
      <c r="Y229" s="462"/>
      <c r="Z229" s="462"/>
      <c r="AA229" s="462"/>
      <c r="AB229" s="462"/>
      <c r="AC229" s="469"/>
      <c r="AD229" s="519"/>
      <c r="AE229" s="520"/>
      <c r="AF229" s="520"/>
      <c r="AG229" s="520"/>
      <c r="AH229" s="520"/>
      <c r="AI229" s="502"/>
      <c r="AJ229" s="503"/>
    </row>
    <row r="230" spans="2:36" ht="13.5" customHeight="1">
      <c r="B230" s="453"/>
      <c r="C230" s="1173"/>
      <c r="D230" s="1087" t="s">
        <v>345</v>
      </c>
      <c r="E230" s="1088"/>
      <c r="F230" s="1088" t="s">
        <v>347</v>
      </c>
      <c r="G230" s="1088"/>
      <c r="H230" s="990"/>
      <c r="I230" s="991"/>
      <c r="J230" s="991"/>
      <c r="K230" s="991"/>
      <c r="L230" s="991"/>
      <c r="M230" s="994" t="s">
        <v>228</v>
      </c>
      <c r="N230" s="994"/>
      <c r="O230" s="995"/>
      <c r="P230" s="998"/>
      <c r="Q230" s="999"/>
      <c r="R230" s="999"/>
      <c r="S230" s="999"/>
      <c r="T230" s="999"/>
      <c r="U230" s="999"/>
      <c r="V230" s="999"/>
      <c r="W230" s="999"/>
      <c r="X230" s="999"/>
      <c r="Y230" s="999"/>
      <c r="Z230" s="999"/>
      <c r="AA230" s="999"/>
      <c r="AB230" s="999"/>
      <c r="AC230" s="999"/>
      <c r="AD230" s="999"/>
      <c r="AE230" s="999"/>
      <c r="AF230" s="999"/>
      <c r="AG230" s="999"/>
      <c r="AH230" s="999"/>
      <c r="AI230" s="999"/>
      <c r="AJ230" s="1000"/>
    </row>
    <row r="231" spans="2:36" ht="13.5" customHeight="1">
      <c r="B231" s="453"/>
      <c r="C231" s="1173"/>
      <c r="D231" s="1089"/>
      <c r="E231" s="328"/>
      <c r="F231" s="328"/>
      <c r="G231" s="328"/>
      <c r="H231" s="992"/>
      <c r="I231" s="993"/>
      <c r="J231" s="993"/>
      <c r="K231" s="993"/>
      <c r="L231" s="993"/>
      <c r="M231" s="996"/>
      <c r="N231" s="996"/>
      <c r="O231" s="997"/>
      <c r="P231" s="1001"/>
      <c r="Q231" s="1002"/>
      <c r="R231" s="1002"/>
      <c r="S231" s="1002"/>
      <c r="T231" s="1002"/>
      <c r="U231" s="1002"/>
      <c r="V231" s="1002"/>
      <c r="W231" s="1002"/>
      <c r="X231" s="1002"/>
      <c r="Y231" s="1002"/>
      <c r="Z231" s="1002"/>
      <c r="AA231" s="1002"/>
      <c r="AB231" s="1002"/>
      <c r="AC231" s="1002"/>
      <c r="AD231" s="1002"/>
      <c r="AE231" s="1002"/>
      <c r="AF231" s="1002"/>
      <c r="AG231" s="1002"/>
      <c r="AH231" s="1002"/>
      <c r="AI231" s="1002"/>
      <c r="AJ231" s="1003"/>
    </row>
    <row r="232" spans="2:36" ht="13.5" customHeight="1">
      <c r="B232" s="453"/>
      <c r="C232" s="1173"/>
      <c r="D232" s="1089"/>
      <c r="E232" s="328"/>
      <c r="F232" s="328" t="s">
        <v>348</v>
      </c>
      <c r="G232" s="328"/>
      <c r="H232" s="1092"/>
      <c r="I232" s="1093"/>
      <c r="J232" s="1093"/>
      <c r="K232" s="1093"/>
      <c r="L232" s="1093"/>
      <c r="M232" s="1096" t="s">
        <v>228</v>
      </c>
      <c r="N232" s="1096"/>
      <c r="O232" s="1097"/>
      <c r="P232" s="1013"/>
      <c r="Q232" s="1014"/>
      <c r="R232" s="1014"/>
      <c r="S232" s="1014"/>
      <c r="T232" s="1014"/>
      <c r="U232" s="1014"/>
      <c r="V232" s="1014"/>
      <c r="W232" s="1014"/>
      <c r="X232" s="1014"/>
      <c r="Y232" s="1014"/>
      <c r="Z232" s="1014"/>
      <c r="AA232" s="1014"/>
      <c r="AB232" s="1014"/>
      <c r="AC232" s="1014"/>
      <c r="AD232" s="1014"/>
      <c r="AE232" s="1014"/>
      <c r="AF232" s="1014"/>
      <c r="AG232" s="1014"/>
      <c r="AH232" s="1014"/>
      <c r="AI232" s="1014"/>
      <c r="AJ232" s="1015"/>
    </row>
    <row r="233" spans="2:36" ht="13.5" customHeight="1" thickBot="1">
      <c r="B233" s="455"/>
      <c r="C233" s="1174"/>
      <c r="D233" s="1090"/>
      <c r="E233" s="1091"/>
      <c r="F233" s="1091"/>
      <c r="G233" s="1091"/>
      <c r="H233" s="1094"/>
      <c r="I233" s="1095"/>
      <c r="J233" s="1095"/>
      <c r="K233" s="1095"/>
      <c r="L233" s="1095"/>
      <c r="M233" s="1098"/>
      <c r="N233" s="1098"/>
      <c r="O233" s="1099"/>
      <c r="P233" s="1016"/>
      <c r="Q233" s="1017"/>
      <c r="R233" s="1017"/>
      <c r="S233" s="1017"/>
      <c r="T233" s="1017"/>
      <c r="U233" s="1017"/>
      <c r="V233" s="1017"/>
      <c r="W233" s="1017"/>
      <c r="X233" s="1017"/>
      <c r="Y233" s="1017"/>
      <c r="Z233" s="1017"/>
      <c r="AA233" s="1017"/>
      <c r="AB233" s="1017"/>
      <c r="AC233" s="1017"/>
      <c r="AD233" s="1017"/>
      <c r="AE233" s="1017"/>
      <c r="AF233" s="1017"/>
      <c r="AG233" s="1017"/>
      <c r="AH233" s="1017"/>
      <c r="AI233" s="1017"/>
      <c r="AJ233" s="1018"/>
    </row>
    <row r="234" spans="2:36" ht="13.5" customHeight="1" thickBot="1"/>
    <row r="235" spans="2:36" ht="16.5" customHeight="1">
      <c r="B235" s="1041" t="s">
        <v>346</v>
      </c>
      <c r="C235" s="553"/>
      <c r="D235" s="553"/>
      <c r="E235" s="553"/>
      <c r="F235" s="553"/>
      <c r="G235" s="553"/>
      <c r="H235" s="553"/>
      <c r="I235" s="553"/>
      <c r="J235" s="553"/>
      <c r="K235" s="553"/>
      <c r="L235" s="553"/>
      <c r="M235" s="1026" t="s">
        <v>20</v>
      </c>
      <c r="N235" s="1027"/>
      <c r="O235" s="1027"/>
      <c r="P235" s="1027"/>
      <c r="Q235" s="1027"/>
      <c r="R235" s="1027"/>
      <c r="S235" s="1027"/>
      <c r="T235" s="1028"/>
      <c r="U235" s="1024"/>
      <c r="V235" s="1024"/>
      <c r="W235" s="1024"/>
      <c r="X235" s="1024"/>
      <c r="Y235" s="1024"/>
      <c r="Z235" s="1024"/>
      <c r="AA235" s="1024"/>
      <c r="AB235" s="1024"/>
      <c r="AC235" s="1024"/>
      <c r="AD235" s="1024"/>
      <c r="AE235" s="1024"/>
      <c r="AF235" s="1024"/>
      <c r="AG235" s="1024"/>
      <c r="AH235" s="1024"/>
      <c r="AI235" s="1024"/>
      <c r="AJ235" s="1025"/>
    </row>
    <row r="236" spans="2:36" ht="16.5" customHeight="1">
      <c r="B236" s="1042"/>
      <c r="C236" s="407"/>
      <c r="D236" s="407"/>
      <c r="E236" s="407"/>
      <c r="F236" s="407"/>
      <c r="G236" s="407"/>
      <c r="H236" s="407"/>
      <c r="I236" s="407"/>
      <c r="J236" s="407"/>
      <c r="K236" s="407"/>
      <c r="L236" s="407"/>
      <c r="M236" s="1076" t="s">
        <v>21</v>
      </c>
      <c r="N236" s="1077"/>
      <c r="O236" s="1077"/>
      <c r="P236" s="1077"/>
      <c r="Q236" s="1077"/>
      <c r="R236" s="1077"/>
      <c r="S236" s="1077"/>
      <c r="T236" s="1078"/>
      <c r="U236" s="1008"/>
      <c r="V236" s="1008"/>
      <c r="W236" s="1008"/>
      <c r="X236" s="1008"/>
      <c r="Y236" s="1008"/>
      <c r="Z236" s="1008"/>
      <c r="AA236" s="1008"/>
      <c r="AB236" s="1008"/>
      <c r="AC236" s="1008"/>
      <c r="AD236" s="1008"/>
      <c r="AE236" s="1008"/>
      <c r="AF236" s="1008"/>
      <c r="AG236" s="1008"/>
      <c r="AH236" s="1008"/>
      <c r="AI236" s="1008"/>
      <c r="AJ236" s="1009"/>
    </row>
    <row r="237" spans="2:36" ht="16.5" customHeight="1">
      <c r="B237" s="1042"/>
      <c r="C237" s="407"/>
      <c r="D237" s="407"/>
      <c r="E237" s="407"/>
      <c r="F237" s="407"/>
      <c r="G237" s="407"/>
      <c r="H237" s="407"/>
      <c r="I237" s="407"/>
      <c r="J237" s="407"/>
      <c r="K237" s="407"/>
      <c r="L237" s="407"/>
      <c r="M237" s="1076" t="s">
        <v>22</v>
      </c>
      <c r="N237" s="1077"/>
      <c r="O237" s="1077"/>
      <c r="P237" s="1077"/>
      <c r="Q237" s="1077"/>
      <c r="R237" s="1077"/>
      <c r="S237" s="1077"/>
      <c r="T237" s="1078"/>
      <c r="U237" s="1008"/>
      <c r="V237" s="1008"/>
      <c r="W237" s="1008"/>
      <c r="X237" s="1008"/>
      <c r="Y237" s="1008"/>
      <c r="Z237" s="1008"/>
      <c r="AA237" s="1008"/>
      <c r="AB237" s="1008"/>
      <c r="AC237" s="1008"/>
      <c r="AD237" s="1008"/>
      <c r="AE237" s="1008"/>
      <c r="AF237" s="1008"/>
      <c r="AG237" s="1008"/>
      <c r="AH237" s="1008"/>
      <c r="AI237" s="1008"/>
      <c r="AJ237" s="1009"/>
    </row>
    <row r="238" spans="2:36" ht="16.5" customHeight="1" thickBot="1">
      <c r="B238" s="1120"/>
      <c r="C238" s="1121"/>
      <c r="D238" s="1121"/>
      <c r="E238" s="1121"/>
      <c r="F238" s="1121"/>
      <c r="G238" s="1121"/>
      <c r="H238" s="1121"/>
      <c r="I238" s="1121"/>
      <c r="J238" s="1121"/>
      <c r="K238" s="1121"/>
      <c r="L238" s="1121"/>
      <c r="M238" s="1010" t="s">
        <v>23</v>
      </c>
      <c r="N238" s="1011"/>
      <c r="O238" s="1011"/>
      <c r="P238" s="1011"/>
      <c r="Q238" s="1011"/>
      <c r="R238" s="1011"/>
      <c r="S238" s="1011"/>
      <c r="T238" s="1012"/>
      <c r="U238" s="1039"/>
      <c r="V238" s="1039"/>
      <c r="W238" s="1039"/>
      <c r="X238" s="1039"/>
      <c r="Y238" s="1039"/>
      <c r="Z238" s="1039"/>
      <c r="AA238" s="1039"/>
      <c r="AB238" s="1039"/>
      <c r="AC238" s="1039"/>
      <c r="AD238" s="1039"/>
      <c r="AE238" s="1039"/>
      <c r="AF238" s="1039"/>
      <c r="AG238" s="1039"/>
      <c r="AH238" s="1039"/>
      <c r="AI238" s="1039"/>
      <c r="AJ238" s="1040"/>
    </row>
    <row r="240" spans="2:36" ht="13.5" customHeight="1">
      <c r="B240" s="11" t="s">
        <v>330</v>
      </c>
      <c r="C240" s="11">
        <v>1</v>
      </c>
      <c r="D240" s="406" t="s">
        <v>1777</v>
      </c>
      <c r="E240" s="406"/>
      <c r="F240" s="406"/>
      <c r="G240" s="406"/>
      <c r="H240" s="406"/>
      <c r="I240" s="406"/>
      <c r="J240" s="406"/>
      <c r="K240" s="406"/>
      <c r="L240" s="406"/>
      <c r="M240" s="406"/>
      <c r="N240" s="406"/>
      <c r="O240" s="406"/>
      <c r="P240" s="406"/>
      <c r="Q240" s="406"/>
      <c r="R240" s="406"/>
      <c r="S240" s="406"/>
      <c r="T240" s="406"/>
      <c r="U240" s="406"/>
      <c r="V240" s="406"/>
      <c r="W240" s="406"/>
      <c r="X240" s="406"/>
      <c r="Y240" s="406"/>
      <c r="Z240" s="406"/>
      <c r="AA240" s="406"/>
      <c r="AB240" s="406"/>
      <c r="AC240" s="406"/>
      <c r="AD240" s="406"/>
      <c r="AE240" s="406"/>
      <c r="AF240" s="406"/>
      <c r="AG240" s="406"/>
      <c r="AH240" s="406"/>
      <c r="AI240" s="406"/>
      <c r="AJ240" s="406"/>
    </row>
    <row r="241" spans="2:43" ht="13.5" customHeight="1">
      <c r="D241" s="406"/>
      <c r="E241" s="406"/>
      <c r="F241" s="406"/>
      <c r="G241" s="406"/>
      <c r="H241" s="406"/>
      <c r="I241" s="406"/>
      <c r="J241" s="406"/>
      <c r="K241" s="406"/>
      <c r="L241" s="406"/>
      <c r="M241" s="406"/>
      <c r="N241" s="406"/>
      <c r="O241" s="406"/>
      <c r="P241" s="406"/>
      <c r="Q241" s="406"/>
      <c r="R241" s="406"/>
      <c r="S241" s="406"/>
      <c r="T241" s="406"/>
      <c r="U241" s="406"/>
      <c r="V241" s="406"/>
      <c r="W241" s="406"/>
      <c r="X241" s="406"/>
      <c r="Y241" s="406"/>
      <c r="Z241" s="406"/>
      <c r="AA241" s="406"/>
      <c r="AB241" s="406"/>
      <c r="AC241" s="406"/>
      <c r="AD241" s="406"/>
      <c r="AE241" s="406"/>
      <c r="AF241" s="406"/>
      <c r="AG241" s="406"/>
      <c r="AH241" s="406"/>
      <c r="AI241" s="406"/>
      <c r="AJ241" s="406"/>
    </row>
    <row r="242" spans="2:43" ht="13.5" customHeight="1">
      <c r="D242" s="406"/>
      <c r="E242" s="406"/>
      <c r="F242" s="406"/>
      <c r="G242" s="406"/>
      <c r="H242" s="406"/>
      <c r="I242" s="406"/>
      <c r="J242" s="406"/>
      <c r="K242" s="406"/>
      <c r="L242" s="406"/>
      <c r="M242" s="406"/>
      <c r="N242" s="406"/>
      <c r="O242" s="406"/>
      <c r="P242" s="406"/>
      <c r="Q242" s="406"/>
      <c r="R242" s="406"/>
      <c r="S242" s="406"/>
      <c r="T242" s="406"/>
      <c r="U242" s="406"/>
      <c r="V242" s="406"/>
      <c r="W242" s="406"/>
      <c r="X242" s="406"/>
      <c r="Y242" s="406"/>
      <c r="Z242" s="406"/>
      <c r="AA242" s="406"/>
      <c r="AB242" s="406"/>
      <c r="AC242" s="406"/>
      <c r="AD242" s="406"/>
      <c r="AE242" s="406"/>
      <c r="AF242" s="406"/>
      <c r="AG242" s="406"/>
      <c r="AH242" s="406"/>
      <c r="AI242" s="406"/>
      <c r="AJ242" s="406"/>
    </row>
    <row r="243" spans="2:43" ht="13.5" customHeight="1">
      <c r="C243" s="11">
        <v>2</v>
      </c>
      <c r="D243" s="406" t="s">
        <v>493</v>
      </c>
      <c r="E243" s="406"/>
      <c r="F243" s="406"/>
      <c r="G243" s="406"/>
      <c r="H243" s="406"/>
      <c r="I243" s="406"/>
      <c r="J243" s="406"/>
      <c r="K243" s="406"/>
      <c r="L243" s="406"/>
      <c r="M243" s="406"/>
      <c r="N243" s="406"/>
      <c r="O243" s="406"/>
      <c r="P243" s="406"/>
      <c r="Q243" s="406"/>
      <c r="R243" s="406"/>
      <c r="S243" s="406"/>
      <c r="T243" s="406"/>
      <c r="U243" s="406"/>
      <c r="V243" s="406"/>
      <c r="W243" s="406"/>
      <c r="X243" s="406"/>
      <c r="Y243" s="406"/>
      <c r="Z243" s="406"/>
      <c r="AA243" s="406"/>
      <c r="AB243" s="406"/>
      <c r="AC243" s="406"/>
      <c r="AD243" s="406"/>
      <c r="AE243" s="406"/>
      <c r="AF243" s="406"/>
      <c r="AG243" s="406"/>
      <c r="AH243" s="406"/>
      <c r="AI243" s="406"/>
      <c r="AJ243" s="406"/>
    </row>
    <row r="244" spans="2:43" ht="13.5" customHeight="1">
      <c r="D244" s="406"/>
      <c r="E244" s="406"/>
      <c r="F244" s="406"/>
      <c r="G244" s="406"/>
      <c r="H244" s="406"/>
      <c r="I244" s="406"/>
      <c r="J244" s="406"/>
      <c r="K244" s="406"/>
      <c r="L244" s="406"/>
      <c r="M244" s="406"/>
      <c r="N244" s="406"/>
      <c r="O244" s="406"/>
      <c r="P244" s="406"/>
      <c r="Q244" s="406"/>
      <c r="R244" s="406"/>
      <c r="S244" s="406"/>
      <c r="T244" s="406"/>
      <c r="U244" s="406"/>
      <c r="V244" s="406"/>
      <c r="W244" s="406"/>
      <c r="X244" s="406"/>
      <c r="Y244" s="406"/>
      <c r="Z244" s="406"/>
      <c r="AA244" s="406"/>
      <c r="AB244" s="406"/>
      <c r="AC244" s="406"/>
      <c r="AD244" s="406"/>
      <c r="AE244" s="406"/>
      <c r="AF244" s="406"/>
      <c r="AG244" s="406"/>
      <c r="AH244" s="406"/>
      <c r="AI244" s="406"/>
      <c r="AJ244" s="406"/>
    </row>
    <row r="245" spans="2:43" ht="13.5" customHeight="1">
      <c r="C245" s="11">
        <v>3</v>
      </c>
      <c r="D245" s="313" t="s">
        <v>350</v>
      </c>
      <c r="E245" s="313"/>
      <c r="F245" s="313"/>
      <c r="G245" s="313"/>
      <c r="H245" s="313"/>
      <c r="I245" s="313"/>
      <c r="J245" s="313"/>
      <c r="K245" s="313"/>
      <c r="L245" s="313"/>
      <c r="M245" s="313"/>
      <c r="N245" s="313"/>
      <c r="O245" s="313"/>
      <c r="P245" s="313"/>
      <c r="Q245" s="313"/>
      <c r="R245" s="313"/>
      <c r="S245" s="313"/>
      <c r="T245" s="313"/>
      <c r="U245" s="313"/>
      <c r="V245" s="313"/>
      <c r="W245" s="313"/>
      <c r="X245" s="313"/>
      <c r="Y245" s="313"/>
      <c r="Z245" s="313"/>
      <c r="AA245" s="313"/>
      <c r="AB245" s="313"/>
      <c r="AC245" s="313"/>
      <c r="AD245" s="313"/>
      <c r="AE245" s="313"/>
      <c r="AF245" s="313"/>
      <c r="AG245" s="313"/>
      <c r="AH245" s="313"/>
      <c r="AI245" s="313"/>
      <c r="AJ245" s="313"/>
    </row>
    <row r="248" spans="2:43" ht="13.5" customHeight="1">
      <c r="S248" s="12"/>
    </row>
    <row r="250" spans="2:43" ht="13.5" customHeight="1" thickBot="1">
      <c r="B250" s="11" t="s">
        <v>358</v>
      </c>
    </row>
    <row r="251" spans="2:43" ht="13.5" customHeight="1">
      <c r="B251" s="1041" t="s">
        <v>266</v>
      </c>
      <c r="C251" s="553"/>
      <c r="D251" s="553"/>
      <c r="E251" s="553"/>
      <c r="F251" s="1043"/>
      <c r="G251" s="1044"/>
      <c r="H251" s="1044"/>
      <c r="I251" s="1044"/>
      <c r="J251" s="1044"/>
      <c r="K251" s="1044"/>
      <c r="L251" s="1044"/>
      <c r="M251" s="1044"/>
      <c r="N251" s="1044"/>
      <c r="O251" s="1044"/>
      <c r="P251" s="1044"/>
      <c r="Q251" s="1044"/>
      <c r="R251" s="1044"/>
      <c r="S251" s="1045"/>
      <c r="T251" s="457" t="s">
        <v>250</v>
      </c>
      <c r="U251" s="458"/>
      <c r="V251" s="458"/>
      <c r="W251" s="588"/>
      <c r="X251" s="1043"/>
      <c r="Y251" s="1044"/>
      <c r="Z251" s="1044"/>
      <c r="AA251" s="1044"/>
      <c r="AB251" s="1044"/>
      <c r="AC251" s="1044"/>
      <c r="AD251" s="1044"/>
      <c r="AE251" s="1044"/>
      <c r="AF251" s="1044"/>
      <c r="AG251" s="1044"/>
      <c r="AH251" s="1044"/>
      <c r="AI251" s="1044"/>
      <c r="AJ251" s="1107"/>
    </row>
    <row r="252" spans="2:43" ht="13.5" customHeight="1">
      <c r="B252" s="1042"/>
      <c r="C252" s="407"/>
      <c r="D252" s="407"/>
      <c r="E252" s="407"/>
      <c r="F252" s="142"/>
      <c r="G252" s="143"/>
      <c r="H252" s="143"/>
      <c r="I252" s="143"/>
      <c r="J252" s="143"/>
      <c r="K252" s="143"/>
      <c r="L252" s="143"/>
      <c r="M252" s="143"/>
      <c r="N252" s="143"/>
      <c r="O252" s="143"/>
      <c r="P252" s="143"/>
      <c r="Q252" s="143"/>
      <c r="R252" s="143"/>
      <c r="S252" s="1046"/>
      <c r="T252" s="308"/>
      <c r="U252" s="309"/>
      <c r="V252" s="309"/>
      <c r="W252" s="310"/>
      <c r="X252" s="142"/>
      <c r="Y252" s="143"/>
      <c r="Z252" s="143"/>
      <c r="AA252" s="143"/>
      <c r="AB252" s="143"/>
      <c r="AC252" s="143"/>
      <c r="AD252" s="143"/>
      <c r="AE252" s="143"/>
      <c r="AF252" s="143"/>
      <c r="AG252" s="143"/>
      <c r="AH252" s="143"/>
      <c r="AI252" s="143"/>
      <c r="AJ252" s="1108"/>
    </row>
    <row r="253" spans="2:43" ht="16.5" customHeight="1">
      <c r="B253" s="1042" t="s">
        <v>251</v>
      </c>
      <c r="C253" s="407"/>
      <c r="D253" s="407"/>
      <c r="E253" s="407"/>
      <c r="F253" s="72"/>
      <c r="G253" s="73"/>
      <c r="H253" s="73" t="s">
        <v>1771</v>
      </c>
      <c r="I253" s="73"/>
      <c r="J253" s="73"/>
      <c r="K253" s="73"/>
      <c r="L253" s="73" t="s">
        <v>1772</v>
      </c>
      <c r="M253" s="73"/>
      <c r="N253" s="73"/>
      <c r="O253" s="73"/>
      <c r="P253" s="73" t="s">
        <v>1773</v>
      </c>
      <c r="Q253" s="73"/>
      <c r="R253" s="73"/>
      <c r="S253" s="73"/>
      <c r="T253" s="73"/>
      <c r="U253" s="73" t="s">
        <v>1774</v>
      </c>
      <c r="V253" s="73"/>
      <c r="W253" s="73"/>
      <c r="X253" s="73"/>
      <c r="Y253" s="73"/>
      <c r="Z253" s="73" t="s">
        <v>1775</v>
      </c>
      <c r="AA253" s="73"/>
      <c r="AB253" s="73"/>
      <c r="AC253" s="73"/>
      <c r="AD253" s="73"/>
      <c r="AE253" s="73" t="s">
        <v>1776</v>
      </c>
      <c r="AF253" s="73"/>
      <c r="AG253" s="73"/>
      <c r="AH253" s="73"/>
      <c r="AI253" s="73"/>
      <c r="AJ253" s="74"/>
    </row>
    <row r="254" spans="2:43" ht="16.5" customHeight="1">
      <c r="B254" s="1042"/>
      <c r="C254" s="407"/>
      <c r="D254" s="407"/>
      <c r="E254" s="407"/>
      <c r="F254" s="1109" t="s">
        <v>267</v>
      </c>
      <c r="G254" s="1110"/>
      <c r="H254" s="1110"/>
      <c r="I254" s="1110"/>
      <c r="J254" s="1110"/>
      <c r="K254" s="1111"/>
      <c r="L254" s="1111"/>
      <c r="M254" s="1111"/>
      <c r="N254" s="1111"/>
      <c r="O254" s="1111"/>
      <c r="P254" s="1111"/>
      <c r="Q254" s="1111"/>
      <c r="R254" s="1111"/>
      <c r="S254" s="1111"/>
      <c r="T254" s="1111"/>
      <c r="U254" s="1111"/>
      <c r="V254" s="1111"/>
      <c r="W254" s="34" t="s">
        <v>258</v>
      </c>
      <c r="X254" s="1112" t="s">
        <v>268</v>
      </c>
      <c r="Y254" s="1110"/>
      <c r="Z254" s="1110"/>
      <c r="AA254" s="1110"/>
      <c r="AB254" s="1110"/>
      <c r="AC254" s="1110"/>
      <c r="AD254" s="1110"/>
      <c r="AE254" s="1110"/>
      <c r="AF254" s="1110"/>
      <c r="AG254" s="1110"/>
      <c r="AH254" s="1110"/>
      <c r="AI254" s="1110"/>
      <c r="AJ254" s="1113"/>
      <c r="AQ254" s="8"/>
    </row>
    <row r="255" spans="2:43" ht="16.5" customHeight="1">
      <c r="B255" s="1042" t="s">
        <v>252</v>
      </c>
      <c r="C255" s="407"/>
      <c r="D255" s="407"/>
      <c r="E255" s="407"/>
      <c r="F255" s="302" t="s">
        <v>254</v>
      </c>
      <c r="G255" s="303"/>
      <c r="H255" s="303"/>
      <c r="I255" s="304"/>
      <c r="J255" s="1066"/>
      <c r="K255" s="1067"/>
      <c r="L255" s="1067"/>
      <c r="M255" s="1067"/>
      <c r="N255" s="1067"/>
      <c r="O255" s="1068"/>
      <c r="P255" s="32" t="s">
        <v>259</v>
      </c>
      <c r="Q255" s="303"/>
      <c r="R255" s="303"/>
      <c r="S255" s="303"/>
      <c r="T255" s="556" t="s">
        <v>269</v>
      </c>
      <c r="U255" s="508"/>
      <c r="V255" s="508"/>
      <c r="W255" s="1145"/>
      <c r="X255" s="303" t="s">
        <v>255</v>
      </c>
      <c r="Y255" s="303"/>
      <c r="Z255" s="1116"/>
      <c r="AA255" s="1068"/>
      <c r="AB255" s="32" t="s">
        <v>256</v>
      </c>
      <c r="AC255" s="32"/>
      <c r="AD255" s="303" t="s">
        <v>257</v>
      </c>
      <c r="AE255" s="303"/>
      <c r="AF255" s="1116"/>
      <c r="AG255" s="1068"/>
      <c r="AH255" s="1117" t="s">
        <v>256</v>
      </c>
      <c r="AI255" s="1117"/>
      <c r="AJ255" s="1118"/>
    </row>
    <row r="256" spans="2:43" ht="16.5" customHeight="1">
      <c r="B256" s="1042"/>
      <c r="C256" s="407"/>
      <c r="D256" s="407"/>
      <c r="E256" s="407"/>
      <c r="F256" s="302" t="s">
        <v>263</v>
      </c>
      <c r="G256" s="303"/>
      <c r="H256" s="303"/>
      <c r="I256" s="304"/>
      <c r="J256" s="1119" t="s">
        <v>1769</v>
      </c>
      <c r="K256" s="1119"/>
      <c r="L256" s="1119"/>
      <c r="M256" s="1119"/>
      <c r="N256" s="1119"/>
      <c r="O256" s="1119"/>
      <c r="P256" s="1119"/>
      <c r="Q256" s="1119"/>
      <c r="R256" s="1119"/>
      <c r="S256" s="1119"/>
      <c r="T256" s="1119"/>
      <c r="U256" s="1119"/>
      <c r="V256" s="1119"/>
      <c r="W256" s="1119"/>
      <c r="X256" s="1119"/>
      <c r="Y256" s="1144"/>
      <c r="Z256" s="1144"/>
      <c r="AA256" s="1144"/>
      <c r="AB256" s="1144"/>
      <c r="AC256" s="1144"/>
      <c r="AD256" s="1144"/>
      <c r="AE256" s="1144"/>
      <c r="AF256" s="1144"/>
      <c r="AG256" s="1144"/>
      <c r="AH256" s="1144"/>
      <c r="AI256" s="1062" t="s">
        <v>258</v>
      </c>
      <c r="AJ256" s="1064"/>
    </row>
    <row r="257" spans="2:36" ht="16.5" customHeight="1">
      <c r="B257" s="1042"/>
      <c r="C257" s="407"/>
      <c r="D257" s="407"/>
      <c r="E257" s="556"/>
      <c r="F257" s="1069" t="s">
        <v>253</v>
      </c>
      <c r="G257" s="1070"/>
      <c r="H257" s="1070"/>
      <c r="I257" s="1071"/>
      <c r="J257" s="1072"/>
      <c r="K257" s="1073"/>
      <c r="L257" s="1074"/>
      <c r="M257" s="33" t="s">
        <v>260</v>
      </c>
      <c r="N257" s="1075"/>
      <c r="O257" s="1074"/>
      <c r="P257" s="33" t="s">
        <v>261</v>
      </c>
      <c r="Q257" s="1075"/>
      <c r="R257" s="1074"/>
      <c r="S257" s="1114" t="s">
        <v>262</v>
      </c>
      <c r="T257" s="1114"/>
      <c r="U257" s="1114"/>
      <c r="V257" s="1114"/>
      <c r="W257" s="1114"/>
      <c r="X257" s="1114"/>
      <c r="Y257" s="1114"/>
      <c r="Z257" s="1114"/>
      <c r="AA257" s="1114"/>
      <c r="AB257" s="1114"/>
      <c r="AC257" s="1114"/>
      <c r="AD257" s="1114"/>
      <c r="AE257" s="1114"/>
      <c r="AF257" s="1114"/>
      <c r="AG257" s="1114"/>
      <c r="AH257" s="1114"/>
      <c r="AI257" s="1114"/>
      <c r="AJ257" s="1115"/>
    </row>
    <row r="258" spans="2:36" ht="16.5" customHeight="1">
      <c r="B258" s="1162" t="s">
        <v>351</v>
      </c>
      <c r="C258" s="1163"/>
      <c r="D258" s="1163"/>
      <c r="E258" s="1163"/>
      <c r="F258" s="1163"/>
      <c r="G258" s="1163"/>
      <c r="H258" s="1157" t="s">
        <v>328</v>
      </c>
      <c r="I258" s="1149"/>
      <c r="J258" s="1149"/>
      <c r="K258" s="1149"/>
      <c r="L258" s="1067"/>
      <c r="M258" s="1067"/>
      <c r="N258" s="1067"/>
      <c r="O258" s="1067"/>
      <c r="P258" s="1149" t="s">
        <v>333</v>
      </c>
      <c r="Q258" s="1149"/>
      <c r="R258" s="1149"/>
      <c r="S258" s="1150"/>
      <c r="T258" s="302" t="s">
        <v>329</v>
      </c>
      <c r="U258" s="303"/>
      <c r="V258" s="303"/>
      <c r="W258" s="304"/>
      <c r="X258" s="1047"/>
      <c r="Y258" s="1048"/>
      <c r="Z258" s="1048"/>
      <c r="AA258" s="1048"/>
      <c r="AB258" s="1048"/>
      <c r="AC258" s="1048"/>
      <c r="AD258" s="1048"/>
      <c r="AE258" s="1048"/>
      <c r="AF258" s="1048"/>
      <c r="AG258" s="1048"/>
      <c r="AH258" s="1048"/>
      <c r="AI258" s="1048"/>
      <c r="AJ258" s="1049"/>
    </row>
    <row r="259" spans="2:36" ht="16.5" customHeight="1">
      <c r="B259" s="1164"/>
      <c r="C259" s="1165"/>
      <c r="D259" s="1165"/>
      <c r="E259" s="1165"/>
      <c r="F259" s="1165"/>
      <c r="G259" s="1165"/>
      <c r="H259" s="1053" t="s">
        <v>44</v>
      </c>
      <c r="I259" s="1054"/>
      <c r="J259" s="1054"/>
      <c r="K259" s="1054"/>
      <c r="L259" s="1054"/>
      <c r="M259" s="1054"/>
      <c r="N259" s="1054"/>
      <c r="O259" s="1054"/>
      <c r="P259" s="1054"/>
      <c r="Q259" s="1054"/>
      <c r="R259" s="1054"/>
      <c r="S259" s="1055"/>
      <c r="T259" s="308"/>
      <c r="U259" s="309"/>
      <c r="V259" s="309"/>
      <c r="W259" s="310"/>
      <c r="X259" s="1050"/>
      <c r="Y259" s="1051"/>
      <c r="Z259" s="1051"/>
      <c r="AA259" s="1051"/>
      <c r="AB259" s="1051"/>
      <c r="AC259" s="1051"/>
      <c r="AD259" s="1051"/>
      <c r="AE259" s="1051"/>
      <c r="AF259" s="1051"/>
      <c r="AG259" s="1051"/>
      <c r="AH259" s="1051"/>
      <c r="AI259" s="1051"/>
      <c r="AJ259" s="1052"/>
    </row>
    <row r="260" spans="2:36" ht="13.5" customHeight="1">
      <c r="B260" s="1164"/>
      <c r="C260" s="1165"/>
      <c r="D260" s="1165"/>
      <c r="E260" s="1165"/>
      <c r="F260" s="1165"/>
      <c r="G260" s="1165"/>
      <c r="H260" s="1056" t="s">
        <v>352</v>
      </c>
      <c r="I260" s="1057"/>
      <c r="J260" s="1057"/>
      <c r="K260" s="1057"/>
      <c r="L260" s="1057"/>
      <c r="M260" s="1057"/>
      <c r="N260" s="1057"/>
      <c r="O260" s="1057"/>
      <c r="P260" s="1058"/>
      <c r="Q260" s="1062" t="s">
        <v>353</v>
      </c>
      <c r="R260" s="1062"/>
      <c r="S260" s="1062"/>
      <c r="T260" s="1062"/>
      <c r="U260" s="1048"/>
      <c r="V260" s="1048"/>
      <c r="W260" s="1048"/>
      <c r="X260" s="1048"/>
      <c r="Y260" s="1048"/>
      <c r="Z260" s="1048"/>
      <c r="AA260" s="1048"/>
      <c r="AB260" s="1048"/>
      <c r="AC260" s="1048"/>
      <c r="AD260" s="1048"/>
      <c r="AE260" s="1048"/>
      <c r="AF260" s="1048"/>
      <c r="AG260" s="1062" t="s">
        <v>354</v>
      </c>
      <c r="AH260" s="1062"/>
      <c r="AI260" s="1062"/>
      <c r="AJ260" s="1064"/>
    </row>
    <row r="261" spans="2:36" ht="13.5" customHeight="1">
      <c r="B261" s="1166"/>
      <c r="C261" s="1167"/>
      <c r="D261" s="1167"/>
      <c r="E261" s="1167"/>
      <c r="F261" s="1167"/>
      <c r="G261" s="1167"/>
      <c r="H261" s="1059"/>
      <c r="I261" s="1060"/>
      <c r="J261" s="1060"/>
      <c r="K261" s="1060"/>
      <c r="L261" s="1060"/>
      <c r="M261" s="1060"/>
      <c r="N261" s="1060"/>
      <c r="O261" s="1060"/>
      <c r="P261" s="1061"/>
      <c r="Q261" s="1063"/>
      <c r="R261" s="1063"/>
      <c r="S261" s="1063"/>
      <c r="T261" s="1063"/>
      <c r="U261" s="1051"/>
      <c r="V261" s="1051"/>
      <c r="W261" s="1051"/>
      <c r="X261" s="1051"/>
      <c r="Y261" s="1051"/>
      <c r="Z261" s="1051"/>
      <c r="AA261" s="1051"/>
      <c r="AB261" s="1051"/>
      <c r="AC261" s="1051"/>
      <c r="AD261" s="1051"/>
      <c r="AE261" s="1051"/>
      <c r="AF261" s="1051"/>
      <c r="AG261" s="1063"/>
      <c r="AH261" s="1063"/>
      <c r="AI261" s="1063"/>
      <c r="AJ261" s="1065"/>
    </row>
    <row r="262" spans="2:36" ht="13.5" customHeight="1">
      <c r="B262" s="1168" t="s">
        <v>327</v>
      </c>
      <c r="C262" s="1169"/>
      <c r="D262" s="1169"/>
      <c r="E262" s="1169"/>
      <c r="F262" s="1169"/>
      <c r="G262" s="1169"/>
      <c r="H262" s="1169"/>
      <c r="I262" s="1169"/>
      <c r="J262" s="1169"/>
      <c r="K262" s="1158" t="s">
        <v>349</v>
      </c>
      <c r="L262" s="1062"/>
      <c r="M262" s="1062"/>
      <c r="N262" s="1062"/>
      <c r="O262" s="1062"/>
      <c r="P262" s="1062"/>
      <c r="Q262" s="1062"/>
      <c r="R262" s="1062"/>
      <c r="S262" s="1062"/>
      <c r="T262" s="1062"/>
      <c r="U262" s="1062"/>
      <c r="V262" s="1062"/>
      <c r="W262" s="1062"/>
      <c r="X262" s="1062"/>
      <c r="Y262" s="1062"/>
      <c r="Z262" s="1062"/>
      <c r="AA262" s="1062"/>
      <c r="AB262" s="1062"/>
      <c r="AC262" s="1062"/>
      <c r="AD262" s="1062"/>
      <c r="AE262" s="1062"/>
      <c r="AF262" s="1062"/>
      <c r="AG262" s="1062"/>
      <c r="AH262" s="1062"/>
      <c r="AI262" s="1062"/>
      <c r="AJ262" s="1064"/>
    </row>
    <row r="263" spans="2:36" ht="13.5" customHeight="1" thickBot="1">
      <c r="B263" s="1170"/>
      <c r="C263" s="1171"/>
      <c r="D263" s="1171"/>
      <c r="E263" s="1171"/>
      <c r="F263" s="1171"/>
      <c r="G263" s="1171"/>
      <c r="H263" s="1171"/>
      <c r="I263" s="1171"/>
      <c r="J263" s="1171"/>
      <c r="K263" s="1159"/>
      <c r="L263" s="1160"/>
      <c r="M263" s="1160"/>
      <c r="N263" s="1160"/>
      <c r="O263" s="1160"/>
      <c r="P263" s="1160"/>
      <c r="Q263" s="1160"/>
      <c r="R263" s="1160"/>
      <c r="S263" s="1160"/>
      <c r="T263" s="1160"/>
      <c r="U263" s="1160"/>
      <c r="V263" s="1160"/>
      <c r="W263" s="1160"/>
      <c r="X263" s="1160"/>
      <c r="Y263" s="1160"/>
      <c r="Z263" s="1160"/>
      <c r="AA263" s="1160"/>
      <c r="AB263" s="1160"/>
      <c r="AC263" s="1160"/>
      <c r="AD263" s="1160"/>
      <c r="AE263" s="1160"/>
      <c r="AF263" s="1160"/>
      <c r="AG263" s="1160"/>
      <c r="AH263" s="1160"/>
      <c r="AI263" s="1160"/>
      <c r="AJ263" s="1161"/>
    </row>
    <row r="264" spans="2:36" ht="13.5" customHeight="1">
      <c r="B264" s="622" t="s">
        <v>215</v>
      </c>
      <c r="C264" s="458"/>
      <c r="D264" s="458"/>
      <c r="E264" s="458"/>
      <c r="F264" s="458"/>
      <c r="G264" s="458"/>
      <c r="H264" s="457" t="str">
        <f>IF(計画提出書!N47="","",計画提出書!N47-1&amp;"年度の使用量")</f>
        <v>2023年度の使用量</v>
      </c>
      <c r="I264" s="458"/>
      <c r="J264" s="458"/>
      <c r="K264" s="458"/>
      <c r="L264" s="458"/>
      <c r="M264" s="458"/>
      <c r="N264" s="458"/>
      <c r="O264" s="458"/>
      <c r="P264" s="1019" t="s">
        <v>368</v>
      </c>
      <c r="Q264" s="1020"/>
      <c r="R264" s="1020"/>
      <c r="S264" s="1020"/>
      <c r="T264" s="1020"/>
      <c r="U264" s="1020"/>
      <c r="V264" s="1021"/>
      <c r="W264" s="457" t="s">
        <v>369</v>
      </c>
      <c r="X264" s="458"/>
      <c r="Y264" s="458"/>
      <c r="Z264" s="458"/>
      <c r="AA264" s="458"/>
      <c r="AB264" s="458"/>
      <c r="AC264" s="458"/>
      <c r="AD264" s="1126" t="s">
        <v>95</v>
      </c>
      <c r="AE264" s="1127"/>
      <c r="AF264" s="1127"/>
      <c r="AG264" s="1127"/>
      <c r="AH264" s="1127"/>
      <c r="AI264" s="1127"/>
      <c r="AJ264" s="1128"/>
    </row>
    <row r="265" spans="2:36" ht="13.5" customHeight="1" thickBot="1">
      <c r="B265" s="623"/>
      <c r="C265" s="462"/>
      <c r="D265" s="306"/>
      <c r="E265" s="306"/>
      <c r="F265" s="306"/>
      <c r="G265" s="306"/>
      <c r="H265" s="305"/>
      <c r="I265" s="306"/>
      <c r="J265" s="306"/>
      <c r="K265" s="306"/>
      <c r="L265" s="306"/>
      <c r="M265" s="306"/>
      <c r="N265" s="306"/>
      <c r="O265" s="306"/>
      <c r="P265" s="1022"/>
      <c r="Q265" s="1022"/>
      <c r="R265" s="1022"/>
      <c r="S265" s="1022"/>
      <c r="T265" s="1022"/>
      <c r="U265" s="1022"/>
      <c r="V265" s="1023"/>
      <c r="W265" s="305"/>
      <c r="X265" s="306"/>
      <c r="Y265" s="306"/>
      <c r="Z265" s="306"/>
      <c r="AA265" s="306"/>
      <c r="AB265" s="306"/>
      <c r="AC265" s="306"/>
      <c r="AD265" s="1129"/>
      <c r="AE265" s="1130"/>
      <c r="AF265" s="1130"/>
      <c r="AG265" s="1130"/>
      <c r="AH265" s="1130"/>
      <c r="AI265" s="1130"/>
      <c r="AJ265" s="1131"/>
    </row>
    <row r="266" spans="2:36" ht="13.5" customHeight="1" thickBot="1">
      <c r="B266" s="451" t="s">
        <v>355</v>
      </c>
      <c r="C266" s="1172"/>
      <c r="D266" s="1177" t="s">
        <v>57</v>
      </c>
      <c r="E266" s="564"/>
      <c r="F266" s="564"/>
      <c r="G266" s="564"/>
      <c r="H266" s="567"/>
      <c r="I266" s="567"/>
      <c r="J266" s="567"/>
      <c r="K266" s="567"/>
      <c r="L266" s="567"/>
      <c r="M266" s="464" t="s">
        <v>228</v>
      </c>
      <c r="N266" s="458"/>
      <c r="O266" s="458"/>
      <c r="P266" s="550">
        <f>'（別紙１）原油換算シート【計画用】'!P15</f>
        <v>36.5</v>
      </c>
      <c r="Q266" s="550"/>
      <c r="R266" s="1079"/>
      <c r="S266" s="1081" t="s">
        <v>360</v>
      </c>
      <c r="T266" s="1082"/>
      <c r="U266" s="1082"/>
      <c r="V266" s="1083"/>
      <c r="W266" s="457">
        <v>2.58E-2</v>
      </c>
      <c r="X266" s="458"/>
      <c r="Y266" s="458"/>
      <c r="Z266" s="458"/>
      <c r="AA266" s="514" t="s">
        <v>372</v>
      </c>
      <c r="AB266" s="515"/>
      <c r="AC266" s="1034"/>
      <c r="AD266" s="573" t="str">
        <f>IF(H266="","",H266*P266*W$266)</f>
        <v/>
      </c>
      <c r="AE266" s="574"/>
      <c r="AF266" s="574"/>
      <c r="AG266" s="574"/>
      <c r="AH266" s="575"/>
      <c r="AI266" s="464" t="s">
        <v>228</v>
      </c>
      <c r="AJ266" s="465"/>
    </row>
    <row r="267" spans="2:36" ht="13.5" customHeight="1" thickBot="1">
      <c r="B267" s="453"/>
      <c r="C267" s="1173"/>
      <c r="D267" s="1178"/>
      <c r="E267" s="566"/>
      <c r="F267" s="566"/>
      <c r="G267" s="566"/>
      <c r="H267" s="205"/>
      <c r="I267" s="205"/>
      <c r="J267" s="205"/>
      <c r="K267" s="205"/>
      <c r="L267" s="205"/>
      <c r="M267" s="466"/>
      <c r="N267" s="306"/>
      <c r="O267" s="306"/>
      <c r="P267" s="510"/>
      <c r="Q267" s="510"/>
      <c r="R267" s="1080"/>
      <c r="S267" s="542"/>
      <c r="T267" s="543"/>
      <c r="U267" s="543"/>
      <c r="V267" s="544"/>
      <c r="W267" s="305"/>
      <c r="X267" s="306"/>
      <c r="Y267" s="306"/>
      <c r="Z267" s="306"/>
      <c r="AA267" s="514"/>
      <c r="AB267" s="515"/>
      <c r="AC267" s="1034"/>
      <c r="AD267" s="497"/>
      <c r="AE267" s="498"/>
      <c r="AF267" s="498"/>
      <c r="AG267" s="498"/>
      <c r="AH267" s="499"/>
      <c r="AI267" s="466"/>
      <c r="AJ267" s="467"/>
    </row>
    <row r="268" spans="2:36" ht="13.5" customHeight="1" thickBot="1">
      <c r="B268" s="453"/>
      <c r="C268" s="1173"/>
      <c r="D268" s="1176" t="s">
        <v>58</v>
      </c>
      <c r="E268" s="577"/>
      <c r="F268" s="577"/>
      <c r="G268" s="577"/>
      <c r="H268" s="507"/>
      <c r="I268" s="507"/>
      <c r="J268" s="507"/>
      <c r="K268" s="507"/>
      <c r="L268" s="507"/>
      <c r="M268" s="495" t="s">
        <v>228</v>
      </c>
      <c r="N268" s="508"/>
      <c r="O268" s="508"/>
      <c r="P268" s="510">
        <f>'（別紙１）原油換算シート【計画用】'!P17</f>
        <v>38.9</v>
      </c>
      <c r="Q268" s="510"/>
      <c r="R268" s="1080"/>
      <c r="S268" s="539" t="s">
        <v>360</v>
      </c>
      <c r="T268" s="540"/>
      <c r="U268" s="540"/>
      <c r="V268" s="541"/>
      <c r="W268" s="305"/>
      <c r="X268" s="306"/>
      <c r="Y268" s="306"/>
      <c r="Z268" s="306"/>
      <c r="AA268" s="514"/>
      <c r="AB268" s="515"/>
      <c r="AC268" s="1034"/>
      <c r="AD268" s="497" t="str">
        <f>IF(H268="","",H268*P268*W$266)</f>
        <v/>
      </c>
      <c r="AE268" s="498"/>
      <c r="AF268" s="498"/>
      <c r="AG268" s="498"/>
      <c r="AH268" s="499"/>
      <c r="AI268" s="495" t="s">
        <v>228</v>
      </c>
      <c r="AJ268" s="496"/>
    </row>
    <row r="269" spans="2:36" ht="13.5" customHeight="1" thickBot="1">
      <c r="B269" s="453"/>
      <c r="C269" s="1173"/>
      <c r="D269" s="1176"/>
      <c r="E269" s="577"/>
      <c r="F269" s="577"/>
      <c r="G269" s="577"/>
      <c r="H269" s="507"/>
      <c r="I269" s="507"/>
      <c r="J269" s="507"/>
      <c r="K269" s="507"/>
      <c r="L269" s="507"/>
      <c r="M269" s="495"/>
      <c r="N269" s="508"/>
      <c r="O269" s="508"/>
      <c r="P269" s="510"/>
      <c r="Q269" s="510"/>
      <c r="R269" s="1080"/>
      <c r="S269" s="542"/>
      <c r="T269" s="543"/>
      <c r="U269" s="543"/>
      <c r="V269" s="544"/>
      <c r="W269" s="305"/>
      <c r="X269" s="306"/>
      <c r="Y269" s="306"/>
      <c r="Z269" s="306"/>
      <c r="AA269" s="514"/>
      <c r="AB269" s="515"/>
      <c r="AC269" s="1034"/>
      <c r="AD269" s="497"/>
      <c r="AE269" s="498"/>
      <c r="AF269" s="498"/>
      <c r="AG269" s="498"/>
      <c r="AH269" s="499"/>
      <c r="AI269" s="495"/>
      <c r="AJ269" s="496"/>
    </row>
    <row r="270" spans="2:36" ht="13.5" customHeight="1" thickBot="1">
      <c r="B270" s="453"/>
      <c r="C270" s="1173"/>
      <c r="D270" s="1176" t="s">
        <v>59</v>
      </c>
      <c r="E270" s="577"/>
      <c r="F270" s="577"/>
      <c r="G270" s="577"/>
      <c r="H270" s="507"/>
      <c r="I270" s="507"/>
      <c r="J270" s="507"/>
      <c r="K270" s="507"/>
      <c r="L270" s="507"/>
      <c r="M270" s="495" t="s">
        <v>228</v>
      </c>
      <c r="N270" s="508"/>
      <c r="O270" s="508"/>
      <c r="P270" s="510">
        <f>'（別紙１）原油換算シート【計画用】'!P19</f>
        <v>41.8</v>
      </c>
      <c r="Q270" s="510"/>
      <c r="R270" s="1080"/>
      <c r="S270" s="539" t="s">
        <v>360</v>
      </c>
      <c r="T270" s="540"/>
      <c r="U270" s="540"/>
      <c r="V270" s="541"/>
      <c r="W270" s="305"/>
      <c r="X270" s="306"/>
      <c r="Y270" s="306"/>
      <c r="Z270" s="306"/>
      <c r="AA270" s="514"/>
      <c r="AB270" s="515"/>
      <c r="AC270" s="1034"/>
      <c r="AD270" s="497" t="str">
        <f>IF(H270="","",H270*P270*W$266)</f>
        <v/>
      </c>
      <c r="AE270" s="498"/>
      <c r="AF270" s="498"/>
      <c r="AG270" s="498"/>
      <c r="AH270" s="499"/>
      <c r="AI270" s="495" t="s">
        <v>228</v>
      </c>
      <c r="AJ270" s="496"/>
    </row>
    <row r="271" spans="2:36" ht="13.5" customHeight="1" thickBot="1">
      <c r="B271" s="453"/>
      <c r="C271" s="1173"/>
      <c r="D271" s="1176"/>
      <c r="E271" s="577"/>
      <c r="F271" s="577"/>
      <c r="G271" s="577"/>
      <c r="H271" s="507"/>
      <c r="I271" s="507"/>
      <c r="J271" s="507"/>
      <c r="K271" s="507"/>
      <c r="L271" s="507"/>
      <c r="M271" s="495"/>
      <c r="N271" s="508"/>
      <c r="O271" s="508"/>
      <c r="P271" s="510"/>
      <c r="Q271" s="510"/>
      <c r="R271" s="1080"/>
      <c r="S271" s="542"/>
      <c r="T271" s="543"/>
      <c r="U271" s="543"/>
      <c r="V271" s="544"/>
      <c r="W271" s="305"/>
      <c r="X271" s="306"/>
      <c r="Y271" s="306"/>
      <c r="Z271" s="306"/>
      <c r="AA271" s="514"/>
      <c r="AB271" s="515"/>
      <c r="AC271" s="1034"/>
      <c r="AD271" s="497"/>
      <c r="AE271" s="498"/>
      <c r="AF271" s="498"/>
      <c r="AG271" s="498"/>
      <c r="AH271" s="499"/>
      <c r="AI271" s="495"/>
      <c r="AJ271" s="496"/>
    </row>
    <row r="272" spans="2:36" ht="13.5" customHeight="1" thickBot="1">
      <c r="B272" s="453"/>
      <c r="C272" s="1173"/>
      <c r="D272" s="1176" t="s">
        <v>60</v>
      </c>
      <c r="E272" s="577"/>
      <c r="F272" s="577"/>
      <c r="G272" s="577"/>
      <c r="H272" s="507"/>
      <c r="I272" s="507"/>
      <c r="J272" s="507"/>
      <c r="K272" s="507"/>
      <c r="L272" s="507"/>
      <c r="M272" s="495" t="s">
        <v>228</v>
      </c>
      <c r="N272" s="508"/>
      <c r="O272" s="508"/>
      <c r="P272" s="510">
        <f>'（別紙１）原油換算シート【計画用】'!P21</f>
        <v>41.8</v>
      </c>
      <c r="Q272" s="510"/>
      <c r="R272" s="1080"/>
      <c r="S272" s="539" t="s">
        <v>360</v>
      </c>
      <c r="T272" s="540"/>
      <c r="U272" s="540"/>
      <c r="V272" s="541"/>
      <c r="W272" s="305"/>
      <c r="X272" s="306"/>
      <c r="Y272" s="306"/>
      <c r="Z272" s="306"/>
      <c r="AA272" s="514"/>
      <c r="AB272" s="515"/>
      <c r="AC272" s="1034"/>
      <c r="AD272" s="497" t="str">
        <f>IF(H272="","",H272*P272*W$266)</f>
        <v/>
      </c>
      <c r="AE272" s="498"/>
      <c r="AF272" s="498"/>
      <c r="AG272" s="498"/>
      <c r="AH272" s="499"/>
      <c r="AI272" s="495" t="s">
        <v>228</v>
      </c>
      <c r="AJ272" s="496"/>
    </row>
    <row r="273" spans="2:36" ht="13.5" customHeight="1" thickBot="1">
      <c r="B273" s="453"/>
      <c r="C273" s="1173"/>
      <c r="D273" s="1176"/>
      <c r="E273" s="577"/>
      <c r="F273" s="577"/>
      <c r="G273" s="577"/>
      <c r="H273" s="507"/>
      <c r="I273" s="507"/>
      <c r="J273" s="507"/>
      <c r="K273" s="507"/>
      <c r="L273" s="507"/>
      <c r="M273" s="495"/>
      <c r="N273" s="508"/>
      <c r="O273" s="508"/>
      <c r="P273" s="510"/>
      <c r="Q273" s="510"/>
      <c r="R273" s="1080"/>
      <c r="S273" s="542"/>
      <c r="T273" s="543"/>
      <c r="U273" s="543"/>
      <c r="V273" s="544"/>
      <c r="W273" s="305"/>
      <c r="X273" s="306"/>
      <c r="Y273" s="306"/>
      <c r="Z273" s="306"/>
      <c r="AA273" s="514"/>
      <c r="AB273" s="515"/>
      <c r="AC273" s="1034"/>
      <c r="AD273" s="497"/>
      <c r="AE273" s="498"/>
      <c r="AF273" s="498"/>
      <c r="AG273" s="498"/>
      <c r="AH273" s="499"/>
      <c r="AI273" s="495"/>
      <c r="AJ273" s="496"/>
    </row>
    <row r="274" spans="2:36" ht="13.5" customHeight="1" thickBot="1">
      <c r="B274" s="453"/>
      <c r="C274" s="1173"/>
      <c r="D274" s="1175" t="s">
        <v>379</v>
      </c>
      <c r="E274" s="571"/>
      <c r="F274" s="571"/>
      <c r="G274" s="571"/>
      <c r="H274" s="507"/>
      <c r="I274" s="507"/>
      <c r="J274" s="507"/>
      <c r="K274" s="507"/>
      <c r="L274" s="507"/>
      <c r="M274" s="495" t="s">
        <v>229</v>
      </c>
      <c r="N274" s="508"/>
      <c r="O274" s="508"/>
      <c r="P274" s="510">
        <f>'（別紙１）原油換算シート【計画用】'!P23</f>
        <v>50.1</v>
      </c>
      <c r="Q274" s="510"/>
      <c r="R274" s="1080"/>
      <c r="S274" s="542" t="s">
        <v>361</v>
      </c>
      <c r="T274" s="543"/>
      <c r="U274" s="543"/>
      <c r="V274" s="544"/>
      <c r="W274" s="305"/>
      <c r="X274" s="306"/>
      <c r="Y274" s="306"/>
      <c r="Z274" s="306"/>
      <c r="AA274" s="514"/>
      <c r="AB274" s="515"/>
      <c r="AC274" s="1034"/>
      <c r="AD274" s="497" t="str">
        <f>IF(H274="","",H274*P274*W$266)</f>
        <v/>
      </c>
      <c r="AE274" s="498"/>
      <c r="AF274" s="498"/>
      <c r="AG274" s="498"/>
      <c r="AH274" s="499"/>
      <c r="AI274" s="495" t="s">
        <v>228</v>
      </c>
      <c r="AJ274" s="496"/>
    </row>
    <row r="275" spans="2:36" ht="13.5" customHeight="1" thickBot="1">
      <c r="B275" s="453"/>
      <c r="C275" s="1173"/>
      <c r="D275" s="1175"/>
      <c r="E275" s="571"/>
      <c r="F275" s="571"/>
      <c r="G275" s="571"/>
      <c r="H275" s="507"/>
      <c r="I275" s="507"/>
      <c r="J275" s="507"/>
      <c r="K275" s="507"/>
      <c r="L275" s="507"/>
      <c r="M275" s="495"/>
      <c r="N275" s="508"/>
      <c r="O275" s="508"/>
      <c r="P275" s="510"/>
      <c r="Q275" s="510"/>
      <c r="R275" s="1080"/>
      <c r="S275" s="542"/>
      <c r="T275" s="543"/>
      <c r="U275" s="543"/>
      <c r="V275" s="544"/>
      <c r="W275" s="305"/>
      <c r="X275" s="306"/>
      <c r="Y275" s="306"/>
      <c r="Z275" s="306"/>
      <c r="AA275" s="514"/>
      <c r="AB275" s="515"/>
      <c r="AC275" s="1034"/>
      <c r="AD275" s="497"/>
      <c r="AE275" s="498"/>
      <c r="AF275" s="498"/>
      <c r="AG275" s="498"/>
      <c r="AH275" s="499"/>
      <c r="AI275" s="495"/>
      <c r="AJ275" s="496"/>
    </row>
    <row r="276" spans="2:36" ht="13.5" customHeight="1" thickBot="1">
      <c r="B276" s="453"/>
      <c r="C276" s="1173"/>
      <c r="D276" s="1180" t="s">
        <v>385</v>
      </c>
      <c r="E276" s="569"/>
      <c r="F276" s="569"/>
      <c r="G276" s="569"/>
      <c r="H276" s="507"/>
      <c r="I276" s="507"/>
      <c r="J276" s="507"/>
      <c r="K276" s="507"/>
      <c r="L276" s="507"/>
      <c r="M276" s="495" t="s">
        <v>344</v>
      </c>
      <c r="N276" s="508"/>
      <c r="O276" s="508"/>
      <c r="P276" s="510">
        <f>'（別紙１）原油換算シート【計画用】'!P25</f>
        <v>45</v>
      </c>
      <c r="Q276" s="510"/>
      <c r="R276" s="1080"/>
      <c r="S276" s="542" t="s">
        <v>362</v>
      </c>
      <c r="T276" s="543"/>
      <c r="U276" s="543"/>
      <c r="V276" s="544"/>
      <c r="W276" s="305"/>
      <c r="X276" s="306"/>
      <c r="Y276" s="306"/>
      <c r="Z276" s="306"/>
      <c r="AA276" s="514"/>
      <c r="AB276" s="515"/>
      <c r="AC276" s="1034"/>
      <c r="AD276" s="497" t="str">
        <f>IF(H276="","",H276*P276*W$266)</f>
        <v/>
      </c>
      <c r="AE276" s="498"/>
      <c r="AF276" s="498"/>
      <c r="AG276" s="498"/>
      <c r="AH276" s="499"/>
      <c r="AI276" s="495" t="s">
        <v>228</v>
      </c>
      <c r="AJ276" s="496"/>
    </row>
    <row r="277" spans="2:36" ht="13.5" customHeight="1" thickBot="1">
      <c r="B277" s="453"/>
      <c r="C277" s="1173"/>
      <c r="D277" s="1180"/>
      <c r="E277" s="569"/>
      <c r="F277" s="569"/>
      <c r="G277" s="569"/>
      <c r="H277" s="507"/>
      <c r="I277" s="507"/>
      <c r="J277" s="507"/>
      <c r="K277" s="507"/>
      <c r="L277" s="507"/>
      <c r="M277" s="495"/>
      <c r="N277" s="508"/>
      <c r="O277" s="508"/>
      <c r="P277" s="510"/>
      <c r="Q277" s="510"/>
      <c r="R277" s="1080"/>
      <c r="S277" s="542"/>
      <c r="T277" s="543"/>
      <c r="U277" s="543"/>
      <c r="V277" s="544"/>
      <c r="W277" s="305"/>
      <c r="X277" s="306"/>
      <c r="Y277" s="306"/>
      <c r="Z277" s="306"/>
      <c r="AA277" s="514"/>
      <c r="AB277" s="515"/>
      <c r="AC277" s="1034"/>
      <c r="AD277" s="497"/>
      <c r="AE277" s="498"/>
      <c r="AF277" s="498"/>
      <c r="AG277" s="498"/>
      <c r="AH277" s="499"/>
      <c r="AI277" s="495"/>
      <c r="AJ277" s="496"/>
    </row>
    <row r="278" spans="2:36" ht="19.5" customHeight="1" thickBot="1">
      <c r="B278" s="453"/>
      <c r="C278" s="1173"/>
      <c r="D278" s="1084" t="s">
        <v>503</v>
      </c>
      <c r="E278" s="471"/>
      <c r="F278" s="476" t="s">
        <v>504</v>
      </c>
      <c r="G278" s="477"/>
      <c r="H278" s="478"/>
      <c r="I278" s="479"/>
      <c r="J278" s="479"/>
      <c r="K278" s="479"/>
      <c r="L278" s="480"/>
      <c r="M278" s="581" t="s">
        <v>363</v>
      </c>
      <c r="N278" s="582"/>
      <c r="O278" s="583"/>
      <c r="P278" s="436">
        <f>'（別紙１）原油換算シート【計画用】'!P27</f>
        <v>8.64</v>
      </c>
      <c r="Q278" s="437"/>
      <c r="R278" s="438"/>
      <c r="S278" s="481" t="s">
        <v>505</v>
      </c>
      <c r="T278" s="482"/>
      <c r="U278" s="482"/>
      <c r="V278" s="483"/>
      <c r="W278" s="305"/>
      <c r="X278" s="306"/>
      <c r="Y278" s="306"/>
      <c r="Z278" s="306"/>
      <c r="AA278" s="514"/>
      <c r="AB278" s="515"/>
      <c r="AC278" s="1034"/>
      <c r="AD278" s="497" t="str">
        <f>IF(H278="","",H278*P278*W$266)</f>
        <v/>
      </c>
      <c r="AE278" s="498"/>
      <c r="AF278" s="498"/>
      <c r="AG278" s="498"/>
      <c r="AH278" s="499"/>
      <c r="AI278" s="495" t="s">
        <v>228</v>
      </c>
      <c r="AJ278" s="496"/>
    </row>
    <row r="279" spans="2:36" ht="9.75" customHeight="1" thickBot="1">
      <c r="B279" s="453"/>
      <c r="C279" s="1173"/>
      <c r="D279" s="1085"/>
      <c r="E279" s="473"/>
      <c r="F279" s="930">
        <f>'（別紙１）原油換算シート【計画用】'!F28</f>
        <v>618</v>
      </c>
      <c r="G279" s="931"/>
      <c r="H279" s="594" t="str">
        <f>'（別紙１）原油換算シート【計画用】'!H28</f>
        <v>北海道電力(株)　メニューC(残差)</v>
      </c>
      <c r="I279" s="595"/>
      <c r="J279" s="595"/>
      <c r="K279" s="595"/>
      <c r="L279" s="595"/>
      <c r="M279" s="595"/>
      <c r="N279" s="595"/>
      <c r="O279" s="595"/>
      <c r="P279" s="595"/>
      <c r="Q279" s="595"/>
      <c r="R279" s="595"/>
      <c r="S279" s="596">
        <f>'（別紙１）原油換算シート【計画用】'!S28</f>
        <v>0.54100000000000004</v>
      </c>
      <c r="T279" s="596"/>
      <c r="U279" s="596"/>
      <c r="V279" s="597"/>
      <c r="W279" s="305"/>
      <c r="X279" s="306"/>
      <c r="Y279" s="306"/>
      <c r="Z279" s="306"/>
      <c r="AA279" s="514"/>
      <c r="AB279" s="515"/>
      <c r="AC279" s="1034"/>
      <c r="AD279" s="497"/>
      <c r="AE279" s="498"/>
      <c r="AF279" s="498"/>
      <c r="AG279" s="498"/>
      <c r="AH279" s="499"/>
      <c r="AI279" s="495"/>
      <c r="AJ279" s="496"/>
    </row>
    <row r="280" spans="2:36" s="69" customFormat="1" ht="19.5" customHeight="1" thickBot="1">
      <c r="B280" s="453"/>
      <c r="C280" s="1173"/>
      <c r="D280" s="1085"/>
      <c r="E280" s="473"/>
      <c r="F280" s="476" t="s">
        <v>504</v>
      </c>
      <c r="G280" s="477"/>
      <c r="H280" s="478"/>
      <c r="I280" s="479"/>
      <c r="J280" s="479"/>
      <c r="K280" s="479"/>
      <c r="L280" s="480"/>
      <c r="M280" s="535" t="s">
        <v>363</v>
      </c>
      <c r="N280" s="536"/>
      <c r="O280" s="537"/>
      <c r="P280" s="436">
        <f>'（別紙１）原油換算シート【計画用】'!P29</f>
        <v>8.64</v>
      </c>
      <c r="Q280" s="437"/>
      <c r="R280" s="438"/>
      <c r="S280" s="481" t="s">
        <v>505</v>
      </c>
      <c r="T280" s="482"/>
      <c r="U280" s="482"/>
      <c r="V280" s="483"/>
      <c r="W280" s="305"/>
      <c r="X280" s="306"/>
      <c r="Y280" s="306"/>
      <c r="Z280" s="306"/>
      <c r="AA280" s="514"/>
      <c r="AB280" s="515"/>
      <c r="AC280" s="1034"/>
      <c r="AD280" s="497" t="str">
        <f>IF(H280="","",H280*P280*W$266)</f>
        <v/>
      </c>
      <c r="AE280" s="498"/>
      <c r="AF280" s="498"/>
      <c r="AG280" s="498"/>
      <c r="AH280" s="499"/>
      <c r="AI280" s="495" t="s">
        <v>228</v>
      </c>
      <c r="AJ280" s="496"/>
    </row>
    <row r="281" spans="2:36" s="69" customFormat="1" ht="9.75" customHeight="1" thickBot="1">
      <c r="B281" s="453"/>
      <c r="C281" s="1173"/>
      <c r="D281" s="1085"/>
      <c r="E281" s="473"/>
      <c r="F281" s="930">
        <f>'（別紙１）原油換算シート【計画用】'!F30</f>
        <v>128</v>
      </c>
      <c r="G281" s="931"/>
      <c r="H281" s="594" t="str">
        <f>'（別紙１）原油換算シート【計画用】'!H30</f>
        <v>北海道瓦斯(株)　メニューB(残差)</v>
      </c>
      <c r="I281" s="595"/>
      <c r="J281" s="595"/>
      <c r="K281" s="595"/>
      <c r="L281" s="595"/>
      <c r="M281" s="595"/>
      <c r="N281" s="595"/>
      <c r="O281" s="595"/>
      <c r="P281" s="595"/>
      <c r="Q281" s="595"/>
      <c r="R281" s="595"/>
      <c r="S281" s="596">
        <f>'（別紙１）原油換算シート【計画用】'!S30</f>
        <v>0.47399999999999998</v>
      </c>
      <c r="T281" s="596"/>
      <c r="U281" s="596"/>
      <c r="V281" s="597"/>
      <c r="W281" s="305"/>
      <c r="X281" s="306"/>
      <c r="Y281" s="306"/>
      <c r="Z281" s="306"/>
      <c r="AA281" s="514"/>
      <c r="AB281" s="515"/>
      <c r="AC281" s="1034"/>
      <c r="AD281" s="497"/>
      <c r="AE281" s="498"/>
      <c r="AF281" s="498"/>
      <c r="AG281" s="498"/>
      <c r="AH281" s="499"/>
      <c r="AI281" s="495"/>
      <c r="AJ281" s="496"/>
    </row>
    <row r="282" spans="2:36" s="69" customFormat="1" ht="19.5" customHeight="1" thickBot="1">
      <c r="B282" s="453"/>
      <c r="C282" s="1173"/>
      <c r="D282" s="1085"/>
      <c r="E282" s="473"/>
      <c r="F282" s="476" t="s">
        <v>504</v>
      </c>
      <c r="G282" s="477"/>
      <c r="H282" s="478"/>
      <c r="I282" s="479"/>
      <c r="J282" s="479"/>
      <c r="K282" s="479"/>
      <c r="L282" s="480"/>
      <c r="M282" s="535" t="s">
        <v>363</v>
      </c>
      <c r="N282" s="536"/>
      <c r="O282" s="537"/>
      <c r="P282" s="436">
        <f>'（別紙１）原油換算シート【計画用】'!P31</f>
        <v>8.64</v>
      </c>
      <c r="Q282" s="437"/>
      <c r="R282" s="438"/>
      <c r="S282" s="481" t="s">
        <v>505</v>
      </c>
      <c r="T282" s="482"/>
      <c r="U282" s="482"/>
      <c r="V282" s="483"/>
      <c r="W282" s="305"/>
      <c r="X282" s="306"/>
      <c r="Y282" s="306"/>
      <c r="Z282" s="306"/>
      <c r="AA282" s="514"/>
      <c r="AB282" s="515"/>
      <c r="AC282" s="1034"/>
      <c r="AD282" s="497" t="str">
        <f>IF(H282="","",H282*P282*W$266)</f>
        <v/>
      </c>
      <c r="AE282" s="498"/>
      <c r="AF282" s="498"/>
      <c r="AG282" s="498"/>
      <c r="AH282" s="499"/>
      <c r="AI282" s="495" t="s">
        <v>228</v>
      </c>
      <c r="AJ282" s="496"/>
    </row>
    <row r="283" spans="2:36" s="69" customFormat="1" ht="9.75" customHeight="1" thickBot="1">
      <c r="B283" s="453"/>
      <c r="C283" s="1173"/>
      <c r="D283" s="1086"/>
      <c r="E283" s="475"/>
      <c r="F283" s="930">
        <f>'（別紙１）原油換算シート【計画用】'!F32</f>
        <v>1241</v>
      </c>
      <c r="G283" s="931"/>
      <c r="H283" s="594" t="str">
        <f>'（別紙１）原油換算シート【計画用】'!H32</f>
        <v>北海道電力ネットワーク(株)　</v>
      </c>
      <c r="I283" s="595"/>
      <c r="J283" s="595"/>
      <c r="K283" s="595"/>
      <c r="L283" s="595"/>
      <c r="M283" s="595"/>
      <c r="N283" s="595"/>
      <c r="O283" s="595"/>
      <c r="P283" s="595"/>
      <c r="Q283" s="595"/>
      <c r="R283" s="595"/>
      <c r="S283" s="596">
        <f>'（別紙１）原油換算シート【計画用】'!S32</f>
        <v>0.438</v>
      </c>
      <c r="T283" s="596"/>
      <c r="U283" s="596"/>
      <c r="V283" s="597"/>
      <c r="W283" s="305"/>
      <c r="X283" s="306"/>
      <c r="Y283" s="306"/>
      <c r="Z283" s="306"/>
      <c r="AA283" s="514"/>
      <c r="AB283" s="515"/>
      <c r="AC283" s="1034"/>
      <c r="AD283" s="497"/>
      <c r="AE283" s="498"/>
      <c r="AF283" s="498"/>
      <c r="AG283" s="498"/>
      <c r="AH283" s="499"/>
      <c r="AI283" s="495"/>
      <c r="AJ283" s="496"/>
    </row>
    <row r="284" spans="2:36" ht="13.5" customHeight="1" thickBot="1">
      <c r="B284" s="453"/>
      <c r="C284" s="1173"/>
      <c r="D284" s="1122" t="s">
        <v>506</v>
      </c>
      <c r="E284" s="1123"/>
      <c r="F284" s="1123"/>
      <c r="G284" s="608"/>
      <c r="H284" s="201"/>
      <c r="I284" s="202"/>
      <c r="J284" s="202"/>
      <c r="K284" s="202"/>
      <c r="L284" s="1004"/>
      <c r="M284" s="558" t="s">
        <v>363</v>
      </c>
      <c r="N284" s="559"/>
      <c r="O284" s="560"/>
      <c r="P284" s="561">
        <f>'（別紙１）原油換算シート【計画用】'!P33</f>
        <v>3.6</v>
      </c>
      <c r="Q284" s="561"/>
      <c r="R284" s="562"/>
      <c r="S284" s="448" t="s">
        <v>505</v>
      </c>
      <c r="T284" s="449"/>
      <c r="U284" s="449"/>
      <c r="V284" s="450"/>
      <c r="W284" s="305"/>
      <c r="X284" s="306"/>
      <c r="Y284" s="306"/>
      <c r="Z284" s="306"/>
      <c r="AA284" s="514"/>
      <c r="AB284" s="515"/>
      <c r="AC284" s="1034"/>
      <c r="AD284" s="497" t="str">
        <f>IF(H284="","",H284*P284*W$266)</f>
        <v/>
      </c>
      <c r="AE284" s="498"/>
      <c r="AF284" s="498"/>
      <c r="AG284" s="498"/>
      <c r="AH284" s="499"/>
      <c r="AI284" s="495" t="s">
        <v>228</v>
      </c>
      <c r="AJ284" s="496"/>
    </row>
    <row r="285" spans="2:36" ht="13.5" customHeight="1" thickBot="1">
      <c r="B285" s="453"/>
      <c r="C285" s="1173"/>
      <c r="D285" s="1124"/>
      <c r="E285" s="610"/>
      <c r="F285" s="610"/>
      <c r="G285" s="611"/>
      <c r="H285" s="1005"/>
      <c r="I285" s="1006"/>
      <c r="J285" s="1006"/>
      <c r="K285" s="1006"/>
      <c r="L285" s="1007"/>
      <c r="M285" s="558"/>
      <c r="N285" s="559"/>
      <c r="O285" s="560"/>
      <c r="P285" s="561"/>
      <c r="Q285" s="561"/>
      <c r="R285" s="562"/>
      <c r="S285" s="448"/>
      <c r="T285" s="449"/>
      <c r="U285" s="449"/>
      <c r="V285" s="450"/>
      <c r="W285" s="305"/>
      <c r="X285" s="306"/>
      <c r="Y285" s="306"/>
      <c r="Z285" s="306"/>
      <c r="AA285" s="514"/>
      <c r="AB285" s="515"/>
      <c r="AC285" s="1034"/>
      <c r="AD285" s="497"/>
      <c r="AE285" s="498"/>
      <c r="AF285" s="498"/>
      <c r="AG285" s="498"/>
      <c r="AH285" s="499"/>
      <c r="AI285" s="495"/>
      <c r="AJ285" s="496"/>
    </row>
    <row r="286" spans="2:36" ht="24.75" customHeight="1" thickBot="1">
      <c r="B286" s="453"/>
      <c r="C286" s="1173"/>
      <c r="D286" s="1103" t="s">
        <v>403</v>
      </c>
      <c r="E286" s="599"/>
      <c r="F286" s="599"/>
      <c r="G286" s="600"/>
      <c r="H286" s="238"/>
      <c r="I286" s="239"/>
      <c r="J286" s="239"/>
      <c r="K286" s="239"/>
      <c r="L286" s="1035"/>
      <c r="M286" s="509" t="s">
        <v>365</v>
      </c>
      <c r="N286" s="303"/>
      <c r="O286" s="304"/>
      <c r="P286" s="1036">
        <f>'（別紙１）原油換算シート【計画用】'!P35</f>
        <v>1.19</v>
      </c>
      <c r="Q286" s="1037"/>
      <c r="R286" s="1038"/>
      <c r="S286" s="1100" t="s">
        <v>364</v>
      </c>
      <c r="T286" s="1101"/>
      <c r="U286" s="1101"/>
      <c r="V286" s="1102"/>
      <c r="W286" s="305"/>
      <c r="X286" s="306"/>
      <c r="Y286" s="306"/>
      <c r="Z286" s="306"/>
      <c r="AA286" s="514"/>
      <c r="AB286" s="515"/>
      <c r="AC286" s="1034"/>
      <c r="AD286" s="497" t="str">
        <f>IF(H286="","",H286*P286*W$266)</f>
        <v/>
      </c>
      <c r="AE286" s="498"/>
      <c r="AF286" s="498"/>
      <c r="AG286" s="498"/>
      <c r="AH286" s="499"/>
      <c r="AI286" s="495" t="s">
        <v>228</v>
      </c>
      <c r="AJ286" s="496"/>
    </row>
    <row r="287" spans="2:36" ht="11.25" customHeight="1">
      <c r="B287" s="453"/>
      <c r="C287" s="1173"/>
      <c r="D287" s="1104" t="str">
        <f>'（別紙１）原油換算シート【計画用】'!D36</f>
        <v>（代替値）</v>
      </c>
      <c r="E287" s="1105"/>
      <c r="F287" s="1105"/>
      <c r="G287" s="1106"/>
      <c r="H287" s="594" t="str">
        <f>'（別紙１）原油換算シート【計画用】'!H36</f>
        <v>（代替値）</v>
      </c>
      <c r="I287" s="595"/>
      <c r="J287" s="595"/>
      <c r="K287" s="595"/>
      <c r="L287" s="595"/>
      <c r="M287" s="595"/>
      <c r="N287" s="595"/>
      <c r="O287" s="595"/>
      <c r="P287" s="595"/>
      <c r="Q287" s="595"/>
      <c r="R287" s="595"/>
      <c r="S287" s="596">
        <f>'（別紙１）原油換算シート【計画用】'!S36</f>
        <v>5.3199999999999997E-2</v>
      </c>
      <c r="T287" s="596"/>
      <c r="U287" s="596"/>
      <c r="V287" s="597"/>
      <c r="W287" s="305"/>
      <c r="X287" s="306"/>
      <c r="Y287" s="306"/>
      <c r="Z287" s="306"/>
      <c r="AA287" s="464"/>
      <c r="AB287" s="458"/>
      <c r="AC287" s="465"/>
      <c r="AD287" s="497"/>
      <c r="AE287" s="498"/>
      <c r="AF287" s="498"/>
      <c r="AG287" s="498"/>
      <c r="AH287" s="499"/>
      <c r="AI287" s="509"/>
      <c r="AJ287" s="516"/>
    </row>
    <row r="288" spans="2:36" ht="13.5" customHeight="1">
      <c r="B288" s="453"/>
      <c r="C288" s="1173"/>
      <c r="D288" s="1029" t="s">
        <v>381</v>
      </c>
      <c r="E288" s="303"/>
      <c r="F288" s="303"/>
      <c r="G288" s="303"/>
      <c r="H288" s="303"/>
      <c r="I288" s="303"/>
      <c r="J288" s="303"/>
      <c r="K288" s="303"/>
      <c r="L288" s="303"/>
      <c r="M288" s="303"/>
      <c r="N288" s="303"/>
      <c r="O288" s="303"/>
      <c r="P288" s="303"/>
      <c r="Q288" s="303"/>
      <c r="R288" s="303"/>
      <c r="S288" s="303"/>
      <c r="T288" s="303"/>
      <c r="U288" s="303"/>
      <c r="V288" s="303"/>
      <c r="W288" s="303"/>
      <c r="X288" s="303"/>
      <c r="Y288" s="303"/>
      <c r="Z288" s="303"/>
      <c r="AA288" s="303"/>
      <c r="AB288" s="303"/>
      <c r="AC288" s="516"/>
      <c r="AD288" s="1030" t="str">
        <f>IF(SUM(AD266:AH287)=0,"",SUM(AD266:AH287))</f>
        <v/>
      </c>
      <c r="AE288" s="1031"/>
      <c r="AF288" s="1031"/>
      <c r="AG288" s="1031"/>
      <c r="AH288" s="1031"/>
      <c r="AI288" s="1032" t="s">
        <v>228</v>
      </c>
      <c r="AJ288" s="1033"/>
    </row>
    <row r="289" spans="2:36" ht="13.5" customHeight="1" thickBot="1">
      <c r="B289" s="453"/>
      <c r="C289" s="1173"/>
      <c r="D289" s="623"/>
      <c r="E289" s="462"/>
      <c r="F289" s="462"/>
      <c r="G289" s="462"/>
      <c r="H289" s="462"/>
      <c r="I289" s="462"/>
      <c r="J289" s="462"/>
      <c r="K289" s="462"/>
      <c r="L289" s="462"/>
      <c r="M289" s="462"/>
      <c r="N289" s="462"/>
      <c r="O289" s="462"/>
      <c r="P289" s="462"/>
      <c r="Q289" s="462"/>
      <c r="R289" s="462"/>
      <c r="S289" s="462"/>
      <c r="T289" s="462"/>
      <c r="U289" s="462"/>
      <c r="V289" s="462"/>
      <c r="W289" s="462"/>
      <c r="X289" s="462"/>
      <c r="Y289" s="462"/>
      <c r="Z289" s="462"/>
      <c r="AA289" s="462"/>
      <c r="AB289" s="462"/>
      <c r="AC289" s="469"/>
      <c r="AD289" s="519"/>
      <c r="AE289" s="520"/>
      <c r="AF289" s="520"/>
      <c r="AG289" s="520"/>
      <c r="AH289" s="520"/>
      <c r="AI289" s="502"/>
      <c r="AJ289" s="503"/>
    </row>
    <row r="290" spans="2:36" ht="13.5" customHeight="1">
      <c r="B290" s="453"/>
      <c r="C290" s="1173"/>
      <c r="D290" s="1087" t="s">
        <v>345</v>
      </c>
      <c r="E290" s="1088"/>
      <c r="F290" s="1088" t="s">
        <v>347</v>
      </c>
      <c r="G290" s="1088"/>
      <c r="H290" s="990"/>
      <c r="I290" s="991"/>
      <c r="J290" s="991"/>
      <c r="K290" s="991"/>
      <c r="L290" s="991"/>
      <c r="M290" s="994" t="s">
        <v>228</v>
      </c>
      <c r="N290" s="994"/>
      <c r="O290" s="995"/>
      <c r="P290" s="998"/>
      <c r="Q290" s="999"/>
      <c r="R290" s="999"/>
      <c r="S290" s="999"/>
      <c r="T290" s="999"/>
      <c r="U290" s="999"/>
      <c r="V290" s="999"/>
      <c r="W290" s="999"/>
      <c r="X290" s="999"/>
      <c r="Y290" s="999"/>
      <c r="Z290" s="999"/>
      <c r="AA290" s="999"/>
      <c r="AB290" s="999"/>
      <c r="AC290" s="999"/>
      <c r="AD290" s="999"/>
      <c r="AE290" s="999"/>
      <c r="AF290" s="999"/>
      <c r="AG290" s="999"/>
      <c r="AH290" s="999"/>
      <c r="AI290" s="999"/>
      <c r="AJ290" s="1000"/>
    </row>
    <row r="291" spans="2:36" ht="13.5" customHeight="1">
      <c r="B291" s="453"/>
      <c r="C291" s="1173"/>
      <c r="D291" s="1089"/>
      <c r="E291" s="328"/>
      <c r="F291" s="328"/>
      <c r="G291" s="328"/>
      <c r="H291" s="992"/>
      <c r="I291" s="993"/>
      <c r="J291" s="993"/>
      <c r="K291" s="993"/>
      <c r="L291" s="993"/>
      <c r="M291" s="996"/>
      <c r="N291" s="996"/>
      <c r="O291" s="997"/>
      <c r="P291" s="1001"/>
      <c r="Q291" s="1002"/>
      <c r="R291" s="1002"/>
      <c r="S291" s="1002"/>
      <c r="T291" s="1002"/>
      <c r="U291" s="1002"/>
      <c r="V291" s="1002"/>
      <c r="W291" s="1002"/>
      <c r="X291" s="1002"/>
      <c r="Y291" s="1002"/>
      <c r="Z291" s="1002"/>
      <c r="AA291" s="1002"/>
      <c r="AB291" s="1002"/>
      <c r="AC291" s="1002"/>
      <c r="AD291" s="1002"/>
      <c r="AE291" s="1002"/>
      <c r="AF291" s="1002"/>
      <c r="AG291" s="1002"/>
      <c r="AH291" s="1002"/>
      <c r="AI291" s="1002"/>
      <c r="AJ291" s="1003"/>
    </row>
    <row r="292" spans="2:36" ht="13.5" customHeight="1">
      <c r="B292" s="453"/>
      <c r="C292" s="1173"/>
      <c r="D292" s="1089"/>
      <c r="E292" s="328"/>
      <c r="F292" s="328" t="s">
        <v>348</v>
      </c>
      <c r="G292" s="328"/>
      <c r="H292" s="1092"/>
      <c r="I292" s="1093"/>
      <c r="J292" s="1093"/>
      <c r="K292" s="1093"/>
      <c r="L292" s="1093"/>
      <c r="M292" s="1096" t="s">
        <v>228</v>
      </c>
      <c r="N292" s="1096"/>
      <c r="O292" s="1097"/>
      <c r="P292" s="1013"/>
      <c r="Q292" s="1014"/>
      <c r="R292" s="1014"/>
      <c r="S292" s="1014"/>
      <c r="T292" s="1014"/>
      <c r="U292" s="1014"/>
      <c r="V292" s="1014"/>
      <c r="W292" s="1014"/>
      <c r="X292" s="1014"/>
      <c r="Y292" s="1014"/>
      <c r="Z292" s="1014"/>
      <c r="AA292" s="1014"/>
      <c r="AB292" s="1014"/>
      <c r="AC292" s="1014"/>
      <c r="AD292" s="1014"/>
      <c r="AE292" s="1014"/>
      <c r="AF292" s="1014"/>
      <c r="AG292" s="1014"/>
      <c r="AH292" s="1014"/>
      <c r="AI292" s="1014"/>
      <c r="AJ292" s="1015"/>
    </row>
    <row r="293" spans="2:36" ht="13.5" customHeight="1" thickBot="1">
      <c r="B293" s="455"/>
      <c r="C293" s="1174"/>
      <c r="D293" s="1090"/>
      <c r="E293" s="1091"/>
      <c r="F293" s="1091"/>
      <c r="G293" s="1091"/>
      <c r="H293" s="1094"/>
      <c r="I293" s="1095"/>
      <c r="J293" s="1095"/>
      <c r="K293" s="1095"/>
      <c r="L293" s="1095"/>
      <c r="M293" s="1098"/>
      <c r="N293" s="1098"/>
      <c r="O293" s="1099"/>
      <c r="P293" s="1016"/>
      <c r="Q293" s="1017"/>
      <c r="R293" s="1017"/>
      <c r="S293" s="1017"/>
      <c r="T293" s="1017"/>
      <c r="U293" s="1017"/>
      <c r="V293" s="1017"/>
      <c r="W293" s="1017"/>
      <c r="X293" s="1017"/>
      <c r="Y293" s="1017"/>
      <c r="Z293" s="1017"/>
      <c r="AA293" s="1017"/>
      <c r="AB293" s="1017"/>
      <c r="AC293" s="1017"/>
      <c r="AD293" s="1017"/>
      <c r="AE293" s="1017"/>
      <c r="AF293" s="1017"/>
      <c r="AG293" s="1017"/>
      <c r="AH293" s="1017"/>
      <c r="AI293" s="1017"/>
      <c r="AJ293" s="1018"/>
    </row>
    <row r="294" spans="2:36" ht="13.5" customHeight="1" thickBot="1"/>
    <row r="295" spans="2:36" ht="16.5" customHeight="1">
      <c r="B295" s="1041" t="s">
        <v>346</v>
      </c>
      <c r="C295" s="553"/>
      <c r="D295" s="553"/>
      <c r="E295" s="553"/>
      <c r="F295" s="553"/>
      <c r="G295" s="553"/>
      <c r="H295" s="553"/>
      <c r="I295" s="553"/>
      <c r="J295" s="553"/>
      <c r="K295" s="553"/>
      <c r="L295" s="553"/>
      <c r="M295" s="1026" t="s">
        <v>20</v>
      </c>
      <c r="N295" s="1027"/>
      <c r="O295" s="1027"/>
      <c r="P295" s="1027"/>
      <c r="Q295" s="1027"/>
      <c r="R295" s="1027"/>
      <c r="S295" s="1027"/>
      <c r="T295" s="1028"/>
      <c r="U295" s="1024"/>
      <c r="V295" s="1024"/>
      <c r="W295" s="1024"/>
      <c r="X295" s="1024"/>
      <c r="Y295" s="1024"/>
      <c r="Z295" s="1024"/>
      <c r="AA295" s="1024"/>
      <c r="AB295" s="1024"/>
      <c r="AC295" s="1024"/>
      <c r="AD295" s="1024"/>
      <c r="AE295" s="1024"/>
      <c r="AF295" s="1024"/>
      <c r="AG295" s="1024"/>
      <c r="AH295" s="1024"/>
      <c r="AI295" s="1024"/>
      <c r="AJ295" s="1025"/>
    </row>
    <row r="296" spans="2:36" ht="16.5" customHeight="1">
      <c r="B296" s="1042"/>
      <c r="C296" s="407"/>
      <c r="D296" s="407"/>
      <c r="E296" s="407"/>
      <c r="F296" s="407"/>
      <c r="G296" s="407"/>
      <c r="H296" s="407"/>
      <c r="I296" s="407"/>
      <c r="J296" s="407"/>
      <c r="K296" s="407"/>
      <c r="L296" s="407"/>
      <c r="M296" s="1076" t="s">
        <v>21</v>
      </c>
      <c r="N296" s="1077"/>
      <c r="O296" s="1077"/>
      <c r="P296" s="1077"/>
      <c r="Q296" s="1077"/>
      <c r="R296" s="1077"/>
      <c r="S296" s="1077"/>
      <c r="T296" s="1078"/>
      <c r="U296" s="1008"/>
      <c r="V296" s="1008"/>
      <c r="W296" s="1008"/>
      <c r="X296" s="1008"/>
      <c r="Y296" s="1008"/>
      <c r="Z296" s="1008"/>
      <c r="AA296" s="1008"/>
      <c r="AB296" s="1008"/>
      <c r="AC296" s="1008"/>
      <c r="AD296" s="1008"/>
      <c r="AE296" s="1008"/>
      <c r="AF296" s="1008"/>
      <c r="AG296" s="1008"/>
      <c r="AH296" s="1008"/>
      <c r="AI296" s="1008"/>
      <c r="AJ296" s="1009"/>
    </row>
    <row r="297" spans="2:36" ht="16.5" customHeight="1">
      <c r="B297" s="1042"/>
      <c r="C297" s="407"/>
      <c r="D297" s="407"/>
      <c r="E297" s="407"/>
      <c r="F297" s="407"/>
      <c r="G297" s="407"/>
      <c r="H297" s="407"/>
      <c r="I297" s="407"/>
      <c r="J297" s="407"/>
      <c r="K297" s="407"/>
      <c r="L297" s="407"/>
      <c r="M297" s="1076" t="s">
        <v>22</v>
      </c>
      <c r="N297" s="1077"/>
      <c r="O297" s="1077"/>
      <c r="P297" s="1077"/>
      <c r="Q297" s="1077"/>
      <c r="R297" s="1077"/>
      <c r="S297" s="1077"/>
      <c r="T297" s="1078"/>
      <c r="U297" s="1008"/>
      <c r="V297" s="1008"/>
      <c r="W297" s="1008"/>
      <c r="X297" s="1008"/>
      <c r="Y297" s="1008"/>
      <c r="Z297" s="1008"/>
      <c r="AA297" s="1008"/>
      <c r="AB297" s="1008"/>
      <c r="AC297" s="1008"/>
      <c r="AD297" s="1008"/>
      <c r="AE297" s="1008"/>
      <c r="AF297" s="1008"/>
      <c r="AG297" s="1008"/>
      <c r="AH297" s="1008"/>
      <c r="AI297" s="1008"/>
      <c r="AJ297" s="1009"/>
    </row>
    <row r="298" spans="2:36" ht="16.5" customHeight="1" thickBot="1">
      <c r="B298" s="1120"/>
      <c r="C298" s="1121"/>
      <c r="D298" s="1121"/>
      <c r="E298" s="1121"/>
      <c r="F298" s="1121"/>
      <c r="G298" s="1121"/>
      <c r="H298" s="1121"/>
      <c r="I298" s="1121"/>
      <c r="J298" s="1121"/>
      <c r="K298" s="1121"/>
      <c r="L298" s="1121"/>
      <c r="M298" s="1010" t="s">
        <v>23</v>
      </c>
      <c r="N298" s="1011"/>
      <c r="O298" s="1011"/>
      <c r="P298" s="1011"/>
      <c r="Q298" s="1011"/>
      <c r="R298" s="1011"/>
      <c r="S298" s="1011"/>
      <c r="T298" s="1012"/>
      <c r="U298" s="1039"/>
      <c r="V298" s="1039"/>
      <c r="W298" s="1039"/>
      <c r="X298" s="1039"/>
      <c r="Y298" s="1039"/>
      <c r="Z298" s="1039"/>
      <c r="AA298" s="1039"/>
      <c r="AB298" s="1039"/>
      <c r="AC298" s="1039"/>
      <c r="AD298" s="1039"/>
      <c r="AE298" s="1039"/>
      <c r="AF298" s="1039"/>
      <c r="AG298" s="1039"/>
      <c r="AH298" s="1039"/>
      <c r="AI298" s="1039"/>
      <c r="AJ298" s="1040"/>
    </row>
    <row r="300" spans="2:36" ht="13.5" customHeight="1">
      <c r="B300" s="11" t="s">
        <v>330</v>
      </c>
      <c r="C300" s="11">
        <v>1</v>
      </c>
      <c r="D300" s="406" t="s">
        <v>1777</v>
      </c>
      <c r="E300" s="406"/>
      <c r="F300" s="406"/>
      <c r="G300" s="406"/>
      <c r="H300" s="406"/>
      <c r="I300" s="406"/>
      <c r="J300" s="406"/>
      <c r="K300" s="406"/>
      <c r="L300" s="406"/>
      <c r="M300" s="406"/>
      <c r="N300" s="406"/>
      <c r="O300" s="406"/>
      <c r="P300" s="406"/>
      <c r="Q300" s="406"/>
      <c r="R300" s="406"/>
      <c r="S300" s="406"/>
      <c r="T300" s="406"/>
      <c r="U300" s="406"/>
      <c r="V300" s="406"/>
      <c r="W300" s="406"/>
      <c r="X300" s="406"/>
      <c r="Y300" s="406"/>
      <c r="Z300" s="406"/>
      <c r="AA300" s="406"/>
      <c r="AB300" s="406"/>
      <c r="AC300" s="406"/>
      <c r="AD300" s="406"/>
      <c r="AE300" s="406"/>
      <c r="AF300" s="406"/>
      <c r="AG300" s="406"/>
      <c r="AH300" s="406"/>
      <c r="AI300" s="406"/>
      <c r="AJ300" s="406"/>
    </row>
    <row r="301" spans="2:36" ht="13.5" customHeight="1">
      <c r="D301" s="406"/>
      <c r="E301" s="406"/>
      <c r="F301" s="406"/>
      <c r="G301" s="406"/>
      <c r="H301" s="406"/>
      <c r="I301" s="406"/>
      <c r="J301" s="406"/>
      <c r="K301" s="406"/>
      <c r="L301" s="406"/>
      <c r="M301" s="406"/>
      <c r="N301" s="406"/>
      <c r="O301" s="406"/>
      <c r="P301" s="406"/>
      <c r="Q301" s="406"/>
      <c r="R301" s="406"/>
      <c r="S301" s="406"/>
      <c r="T301" s="406"/>
      <c r="U301" s="406"/>
      <c r="V301" s="406"/>
      <c r="W301" s="406"/>
      <c r="X301" s="406"/>
      <c r="Y301" s="406"/>
      <c r="Z301" s="406"/>
      <c r="AA301" s="406"/>
      <c r="AB301" s="406"/>
      <c r="AC301" s="406"/>
      <c r="AD301" s="406"/>
      <c r="AE301" s="406"/>
      <c r="AF301" s="406"/>
      <c r="AG301" s="406"/>
      <c r="AH301" s="406"/>
      <c r="AI301" s="406"/>
      <c r="AJ301" s="406"/>
    </row>
    <row r="302" spans="2:36" ht="13.5" customHeight="1">
      <c r="D302" s="406"/>
      <c r="E302" s="406"/>
      <c r="F302" s="406"/>
      <c r="G302" s="406"/>
      <c r="H302" s="406"/>
      <c r="I302" s="406"/>
      <c r="J302" s="406"/>
      <c r="K302" s="406"/>
      <c r="L302" s="406"/>
      <c r="M302" s="406"/>
      <c r="N302" s="406"/>
      <c r="O302" s="406"/>
      <c r="P302" s="406"/>
      <c r="Q302" s="406"/>
      <c r="R302" s="406"/>
      <c r="S302" s="406"/>
      <c r="T302" s="406"/>
      <c r="U302" s="406"/>
      <c r="V302" s="406"/>
      <c r="W302" s="406"/>
      <c r="X302" s="406"/>
      <c r="Y302" s="406"/>
      <c r="Z302" s="406"/>
      <c r="AA302" s="406"/>
      <c r="AB302" s="406"/>
      <c r="AC302" s="406"/>
      <c r="AD302" s="406"/>
      <c r="AE302" s="406"/>
      <c r="AF302" s="406"/>
      <c r="AG302" s="406"/>
      <c r="AH302" s="406"/>
      <c r="AI302" s="406"/>
      <c r="AJ302" s="406"/>
    </row>
    <row r="303" spans="2:36" ht="13.5" customHeight="1">
      <c r="C303" s="11">
        <v>2</v>
      </c>
      <c r="D303" s="406" t="s">
        <v>493</v>
      </c>
      <c r="E303" s="406"/>
      <c r="F303" s="406"/>
      <c r="G303" s="406"/>
      <c r="H303" s="406"/>
      <c r="I303" s="406"/>
      <c r="J303" s="406"/>
      <c r="K303" s="406"/>
      <c r="L303" s="406"/>
      <c r="M303" s="406"/>
      <c r="N303" s="406"/>
      <c r="O303" s="406"/>
      <c r="P303" s="406"/>
      <c r="Q303" s="406"/>
      <c r="R303" s="406"/>
      <c r="S303" s="406"/>
      <c r="T303" s="406"/>
      <c r="U303" s="406"/>
      <c r="V303" s="406"/>
      <c r="W303" s="406"/>
      <c r="X303" s="406"/>
      <c r="Y303" s="406"/>
      <c r="Z303" s="406"/>
      <c r="AA303" s="406"/>
      <c r="AB303" s="406"/>
      <c r="AC303" s="406"/>
      <c r="AD303" s="406"/>
      <c r="AE303" s="406"/>
      <c r="AF303" s="406"/>
      <c r="AG303" s="406"/>
      <c r="AH303" s="406"/>
      <c r="AI303" s="406"/>
      <c r="AJ303" s="406"/>
    </row>
    <row r="304" spans="2:36" ht="13.5" customHeight="1">
      <c r="D304" s="406"/>
      <c r="E304" s="406"/>
      <c r="F304" s="406"/>
      <c r="G304" s="406"/>
      <c r="H304" s="406"/>
      <c r="I304" s="406"/>
      <c r="J304" s="406"/>
      <c r="K304" s="406"/>
      <c r="L304" s="406"/>
      <c r="M304" s="406"/>
      <c r="N304" s="406"/>
      <c r="O304" s="406"/>
      <c r="P304" s="406"/>
      <c r="Q304" s="406"/>
      <c r="R304" s="406"/>
      <c r="S304" s="406"/>
      <c r="T304" s="406"/>
      <c r="U304" s="406"/>
      <c r="V304" s="406"/>
      <c r="W304" s="406"/>
      <c r="X304" s="406"/>
      <c r="Y304" s="406"/>
      <c r="Z304" s="406"/>
      <c r="AA304" s="406"/>
      <c r="AB304" s="406"/>
      <c r="AC304" s="406"/>
      <c r="AD304" s="406"/>
      <c r="AE304" s="406"/>
      <c r="AF304" s="406"/>
      <c r="AG304" s="406"/>
      <c r="AH304" s="406"/>
      <c r="AI304" s="406"/>
      <c r="AJ304" s="406"/>
    </row>
    <row r="305" spans="3:36" ht="13.5" customHeight="1">
      <c r="C305" s="11">
        <v>3</v>
      </c>
      <c r="D305" s="313" t="s">
        <v>350</v>
      </c>
      <c r="E305" s="313"/>
      <c r="F305" s="313"/>
      <c r="G305" s="313"/>
      <c r="H305" s="313"/>
      <c r="I305" s="313"/>
      <c r="J305" s="313"/>
      <c r="K305" s="313"/>
      <c r="L305" s="313"/>
      <c r="M305" s="313"/>
      <c r="N305" s="313"/>
      <c r="O305" s="313"/>
      <c r="P305" s="313"/>
      <c r="Q305" s="313"/>
      <c r="R305" s="313"/>
      <c r="S305" s="313"/>
      <c r="T305" s="313"/>
      <c r="U305" s="313"/>
      <c r="V305" s="313"/>
      <c r="W305" s="313"/>
      <c r="X305" s="313"/>
      <c r="Y305" s="313"/>
      <c r="Z305" s="313"/>
      <c r="AA305" s="313"/>
      <c r="AB305" s="313"/>
      <c r="AC305" s="313"/>
      <c r="AD305" s="313"/>
      <c r="AE305" s="313"/>
      <c r="AF305" s="313"/>
      <c r="AG305" s="313"/>
      <c r="AH305" s="313"/>
      <c r="AI305" s="313"/>
      <c r="AJ305" s="313"/>
    </row>
  </sheetData>
  <sheetProtection algorithmName="SHA-512" hashValue="kqeGyJh75bfVb6fl9xoyJaE2Y7/ONdbD8bo/oYnCfTYrEwYvxrc0wR+PFi3JjfE0Cy2Zzer4X0B8ZNoVeX9BNg==" saltValue="61gfk6JiBM4RRqwurLBH2g==" spinCount="100000" sheet="1" objects="1" scenarios="1"/>
  <mergeCells count="815">
    <mergeCell ref="H226:L226"/>
    <mergeCell ref="M226:O226"/>
    <mergeCell ref="P226:R226"/>
    <mergeCell ref="S226:V226"/>
    <mergeCell ref="H227:R227"/>
    <mergeCell ref="S227:V227"/>
    <mergeCell ref="H286:L286"/>
    <mergeCell ref="M286:O286"/>
    <mergeCell ref="P286:R286"/>
    <mergeCell ref="S286:V286"/>
    <mergeCell ref="P274:R275"/>
    <mergeCell ref="S274:V275"/>
    <mergeCell ref="P272:R273"/>
    <mergeCell ref="S272:V273"/>
    <mergeCell ref="B235:L238"/>
    <mergeCell ref="P270:R271"/>
    <mergeCell ref="H266:L267"/>
    <mergeCell ref="P232:AJ233"/>
    <mergeCell ref="M266:O267"/>
    <mergeCell ref="AI266:AJ267"/>
    <mergeCell ref="H276:L277"/>
    <mergeCell ref="M276:O277"/>
    <mergeCell ref="P276:R277"/>
    <mergeCell ref="S276:V277"/>
    <mergeCell ref="S270:V271"/>
    <mergeCell ref="L258:O258"/>
    <mergeCell ref="P258:S258"/>
    <mergeCell ref="AI282:AJ283"/>
    <mergeCell ref="AD280:AH281"/>
    <mergeCell ref="AI280:AJ281"/>
    <mergeCell ref="D278:E283"/>
    <mergeCell ref="F278:G278"/>
    <mergeCell ref="H278:L278"/>
    <mergeCell ref="M278:O278"/>
    <mergeCell ref="P278:R278"/>
    <mergeCell ref="S278:V278"/>
    <mergeCell ref="F279:G279"/>
    <mergeCell ref="H279:R279"/>
    <mergeCell ref="S279:V279"/>
    <mergeCell ref="F280:G280"/>
    <mergeCell ref="H280:L280"/>
    <mergeCell ref="M280:O280"/>
    <mergeCell ref="P280:R280"/>
    <mergeCell ref="S280:V280"/>
    <mergeCell ref="F281:G281"/>
    <mergeCell ref="H281:R281"/>
    <mergeCell ref="W266:Z287"/>
    <mergeCell ref="P268:R269"/>
    <mergeCell ref="F223:G223"/>
    <mergeCell ref="H223:R223"/>
    <mergeCell ref="S223:V223"/>
    <mergeCell ref="D224:G225"/>
    <mergeCell ref="D226:G226"/>
    <mergeCell ref="D227:G227"/>
    <mergeCell ref="AD282:AH283"/>
    <mergeCell ref="S281:V281"/>
    <mergeCell ref="F282:G282"/>
    <mergeCell ref="H282:L282"/>
    <mergeCell ref="M282:O282"/>
    <mergeCell ref="P282:R282"/>
    <mergeCell ref="S282:V282"/>
    <mergeCell ref="F283:G283"/>
    <mergeCell ref="H283:R283"/>
    <mergeCell ref="S283:V283"/>
    <mergeCell ref="D276:G277"/>
    <mergeCell ref="D274:G275"/>
    <mergeCell ref="K262:AJ263"/>
    <mergeCell ref="P264:V265"/>
    <mergeCell ref="W264:AC265"/>
    <mergeCell ref="AD264:AJ265"/>
    <mergeCell ref="M272:O273"/>
    <mergeCell ref="D268:G269"/>
    <mergeCell ref="F220:G220"/>
    <mergeCell ref="H220:L220"/>
    <mergeCell ref="M220:O220"/>
    <mergeCell ref="P220:R220"/>
    <mergeCell ref="S220:V220"/>
    <mergeCell ref="F221:G221"/>
    <mergeCell ref="H221:R221"/>
    <mergeCell ref="S221:V221"/>
    <mergeCell ref="F222:G222"/>
    <mergeCell ref="H222:L222"/>
    <mergeCell ref="M222:O222"/>
    <mergeCell ref="P222:R222"/>
    <mergeCell ref="S222:V222"/>
    <mergeCell ref="F161:G161"/>
    <mergeCell ref="H161:R161"/>
    <mergeCell ref="S161:V161"/>
    <mergeCell ref="F162:G162"/>
    <mergeCell ref="H162:L162"/>
    <mergeCell ref="M162:O162"/>
    <mergeCell ref="P162:R162"/>
    <mergeCell ref="S162:V162"/>
    <mergeCell ref="D164:G165"/>
    <mergeCell ref="D158:E163"/>
    <mergeCell ref="F158:G158"/>
    <mergeCell ref="H158:L158"/>
    <mergeCell ref="M158:O158"/>
    <mergeCell ref="P158:R158"/>
    <mergeCell ref="S158:V158"/>
    <mergeCell ref="F159:G159"/>
    <mergeCell ref="H159:R159"/>
    <mergeCell ref="S159:V159"/>
    <mergeCell ref="F160:G160"/>
    <mergeCell ref="F163:G163"/>
    <mergeCell ref="H163:R163"/>
    <mergeCell ref="P100:R100"/>
    <mergeCell ref="S100:V100"/>
    <mergeCell ref="H101:R101"/>
    <mergeCell ref="S101:V101"/>
    <mergeCell ref="H102:L102"/>
    <mergeCell ref="M102:O102"/>
    <mergeCell ref="P102:R102"/>
    <mergeCell ref="S102:V102"/>
    <mergeCell ref="H103:R103"/>
    <mergeCell ref="S103:V103"/>
    <mergeCell ref="B142:J143"/>
    <mergeCell ref="K142:AJ143"/>
    <mergeCell ref="B144:G145"/>
    <mergeCell ref="AI98:AJ99"/>
    <mergeCell ref="AI94:AJ95"/>
    <mergeCell ref="H96:L97"/>
    <mergeCell ref="M96:O97"/>
    <mergeCell ref="P96:R97"/>
    <mergeCell ref="S96:V97"/>
    <mergeCell ref="AD96:AH97"/>
    <mergeCell ref="AI96:AJ97"/>
    <mergeCell ref="H94:L95"/>
    <mergeCell ref="AD144:AJ145"/>
    <mergeCell ref="Y136:AH136"/>
    <mergeCell ref="AI136:AJ136"/>
    <mergeCell ref="T135:W135"/>
    <mergeCell ref="X135:Y135"/>
    <mergeCell ref="Z135:AA135"/>
    <mergeCell ref="AD135:AE135"/>
    <mergeCell ref="B138:G141"/>
    <mergeCell ref="H138:K138"/>
    <mergeCell ref="L138:O138"/>
    <mergeCell ref="P138:S138"/>
    <mergeCell ref="T138:W139"/>
    <mergeCell ref="AI44:AJ45"/>
    <mergeCell ref="AD100:AH101"/>
    <mergeCell ref="AI100:AJ101"/>
    <mergeCell ref="H44:L45"/>
    <mergeCell ref="D47:G47"/>
    <mergeCell ref="H38:L38"/>
    <mergeCell ref="M38:O38"/>
    <mergeCell ref="P38:R38"/>
    <mergeCell ref="S38:V38"/>
    <mergeCell ref="H39:R39"/>
    <mergeCell ref="S39:V39"/>
    <mergeCell ref="H40:L40"/>
    <mergeCell ref="M40:O40"/>
    <mergeCell ref="P40:R40"/>
    <mergeCell ref="S40:V40"/>
    <mergeCell ref="H41:R41"/>
    <mergeCell ref="S41:V41"/>
    <mergeCell ref="H42:L42"/>
    <mergeCell ref="M42:O42"/>
    <mergeCell ref="P42:R42"/>
    <mergeCell ref="S42:V42"/>
    <mergeCell ref="H43:R43"/>
    <mergeCell ref="S43:V43"/>
    <mergeCell ref="D98:E103"/>
    <mergeCell ref="P44:R45"/>
    <mergeCell ref="S44:V45"/>
    <mergeCell ref="D38:E43"/>
    <mergeCell ref="F38:G38"/>
    <mergeCell ref="F39:G39"/>
    <mergeCell ref="F40:G40"/>
    <mergeCell ref="F41:G41"/>
    <mergeCell ref="F42:G42"/>
    <mergeCell ref="F43:G43"/>
    <mergeCell ref="D44:G45"/>
    <mergeCell ref="AD286:AH287"/>
    <mergeCell ref="D290:E293"/>
    <mergeCell ref="H292:L293"/>
    <mergeCell ref="B258:G261"/>
    <mergeCell ref="H258:K258"/>
    <mergeCell ref="D272:G273"/>
    <mergeCell ref="D284:G285"/>
    <mergeCell ref="D286:G286"/>
    <mergeCell ref="D287:G287"/>
    <mergeCell ref="H287:R287"/>
    <mergeCell ref="S287:V287"/>
    <mergeCell ref="B266:C293"/>
    <mergeCell ref="D266:G267"/>
    <mergeCell ref="D270:G271"/>
    <mergeCell ref="B262:J263"/>
    <mergeCell ref="B264:G265"/>
    <mergeCell ref="H264:O265"/>
    <mergeCell ref="H268:L269"/>
    <mergeCell ref="M268:O269"/>
    <mergeCell ref="M274:O275"/>
    <mergeCell ref="F290:G291"/>
    <mergeCell ref="M292:O293"/>
    <mergeCell ref="F292:G293"/>
    <mergeCell ref="T258:W259"/>
    <mergeCell ref="D300:AJ302"/>
    <mergeCell ref="B295:L298"/>
    <mergeCell ref="M296:T296"/>
    <mergeCell ref="U296:AJ296"/>
    <mergeCell ref="D305:AJ305"/>
    <mergeCell ref="M297:T297"/>
    <mergeCell ref="U297:AB297"/>
    <mergeCell ref="AC297:AJ297"/>
    <mergeCell ref="M298:T298"/>
    <mergeCell ref="D303:AJ304"/>
    <mergeCell ref="U298:AJ298"/>
    <mergeCell ref="M295:T295"/>
    <mergeCell ref="U295:AJ295"/>
    <mergeCell ref="S257:AJ257"/>
    <mergeCell ref="AF255:AG255"/>
    <mergeCell ref="AH255:AJ255"/>
    <mergeCell ref="F256:I256"/>
    <mergeCell ref="J256:X256"/>
    <mergeCell ref="Y256:AH256"/>
    <mergeCell ref="AI256:AJ256"/>
    <mergeCell ref="T255:W255"/>
    <mergeCell ref="X255:Y255"/>
    <mergeCell ref="Z255:AA255"/>
    <mergeCell ref="H232:L233"/>
    <mergeCell ref="M232:O233"/>
    <mergeCell ref="M230:O231"/>
    <mergeCell ref="M237:T237"/>
    <mergeCell ref="X251:AJ252"/>
    <mergeCell ref="B253:E254"/>
    <mergeCell ref="F254:J254"/>
    <mergeCell ref="K254:V254"/>
    <mergeCell ref="X254:AJ254"/>
    <mergeCell ref="B206:C233"/>
    <mergeCell ref="D206:G207"/>
    <mergeCell ref="D210:G211"/>
    <mergeCell ref="D208:G209"/>
    <mergeCell ref="D216:G217"/>
    <mergeCell ref="D214:G215"/>
    <mergeCell ref="D230:E233"/>
    <mergeCell ref="F230:G231"/>
    <mergeCell ref="F232:G233"/>
    <mergeCell ref="H214:L215"/>
    <mergeCell ref="M214:O215"/>
    <mergeCell ref="AI206:AJ207"/>
    <mergeCell ref="D212:G213"/>
    <mergeCell ref="P212:R213"/>
    <mergeCell ref="AD222:AH223"/>
    <mergeCell ref="H212:L213"/>
    <mergeCell ref="S212:V213"/>
    <mergeCell ref="AD206:AH207"/>
    <mergeCell ref="AI212:AJ213"/>
    <mergeCell ref="M208:O209"/>
    <mergeCell ref="P208:R209"/>
    <mergeCell ref="H210:L211"/>
    <mergeCell ref="M210:O211"/>
    <mergeCell ref="P210:R211"/>
    <mergeCell ref="S210:V211"/>
    <mergeCell ref="H206:L207"/>
    <mergeCell ref="M206:O207"/>
    <mergeCell ref="AD212:AH213"/>
    <mergeCell ref="P206:R207"/>
    <mergeCell ref="S206:V207"/>
    <mergeCell ref="S208:V209"/>
    <mergeCell ref="AD208:AH209"/>
    <mergeCell ref="H208:L209"/>
    <mergeCell ref="AD210:AH211"/>
    <mergeCell ref="M212:O213"/>
    <mergeCell ref="B202:J203"/>
    <mergeCell ref="K202:AJ203"/>
    <mergeCell ref="B204:G205"/>
    <mergeCell ref="H204:O205"/>
    <mergeCell ref="P204:V205"/>
    <mergeCell ref="W204:AC205"/>
    <mergeCell ref="AD204:AJ205"/>
    <mergeCell ref="B198:G201"/>
    <mergeCell ref="H198:K198"/>
    <mergeCell ref="L198:O198"/>
    <mergeCell ref="P198:S198"/>
    <mergeCell ref="T198:W199"/>
    <mergeCell ref="X198:AJ199"/>
    <mergeCell ref="H199:S199"/>
    <mergeCell ref="H200:P201"/>
    <mergeCell ref="Q200:T201"/>
    <mergeCell ref="U200:AF201"/>
    <mergeCell ref="AG200:AJ201"/>
    <mergeCell ref="B193:E194"/>
    <mergeCell ref="F194:J194"/>
    <mergeCell ref="K194:V194"/>
    <mergeCell ref="X194:AJ194"/>
    <mergeCell ref="B195:E197"/>
    <mergeCell ref="F195:I195"/>
    <mergeCell ref="J195:O195"/>
    <mergeCell ref="Q195:S195"/>
    <mergeCell ref="F197:I197"/>
    <mergeCell ref="J197:L197"/>
    <mergeCell ref="N197:O197"/>
    <mergeCell ref="Q197:R197"/>
    <mergeCell ref="S197:AJ197"/>
    <mergeCell ref="AF195:AG195"/>
    <mergeCell ref="AH195:AJ195"/>
    <mergeCell ref="F196:I196"/>
    <mergeCell ref="J196:X196"/>
    <mergeCell ref="Y196:AH196"/>
    <mergeCell ref="AI196:AJ196"/>
    <mergeCell ref="T195:W195"/>
    <mergeCell ref="X195:Y195"/>
    <mergeCell ref="Z195:AA195"/>
    <mergeCell ref="AD195:AE195"/>
    <mergeCell ref="U177:AB177"/>
    <mergeCell ref="AC177:AJ177"/>
    <mergeCell ref="M178:T178"/>
    <mergeCell ref="U178:AJ178"/>
    <mergeCell ref="D180:AJ182"/>
    <mergeCell ref="D183:AJ184"/>
    <mergeCell ref="D185:AJ185"/>
    <mergeCell ref="B191:E192"/>
    <mergeCell ref="F191:S192"/>
    <mergeCell ref="T191:W192"/>
    <mergeCell ref="X191:AJ192"/>
    <mergeCell ref="B175:L178"/>
    <mergeCell ref="M175:T175"/>
    <mergeCell ref="U175:AJ175"/>
    <mergeCell ref="M176:T176"/>
    <mergeCell ref="U176:AJ176"/>
    <mergeCell ref="M177:T177"/>
    <mergeCell ref="B146:C173"/>
    <mergeCell ref="D146:G147"/>
    <mergeCell ref="D150:G151"/>
    <mergeCell ref="D148:G149"/>
    <mergeCell ref="F172:G173"/>
    <mergeCell ref="AI146:AJ147"/>
    <mergeCell ref="D152:G153"/>
    <mergeCell ref="D156:G157"/>
    <mergeCell ref="D154:G155"/>
    <mergeCell ref="AD146:AH147"/>
    <mergeCell ref="H148:L149"/>
    <mergeCell ref="M148:O149"/>
    <mergeCell ref="S152:V153"/>
    <mergeCell ref="AD152:AH153"/>
    <mergeCell ref="AI152:AJ153"/>
    <mergeCell ref="H150:L151"/>
    <mergeCell ref="W146:Z167"/>
    <mergeCell ref="AA146:AC167"/>
    <mergeCell ref="AI154:AJ155"/>
    <mergeCell ref="H156:L157"/>
    <mergeCell ref="M156:O157"/>
    <mergeCell ref="S150:V151"/>
    <mergeCell ref="P148:R149"/>
    <mergeCell ref="H146:L147"/>
    <mergeCell ref="H139:S139"/>
    <mergeCell ref="H140:P141"/>
    <mergeCell ref="Q140:T141"/>
    <mergeCell ref="U140:AF141"/>
    <mergeCell ref="AG140:AJ141"/>
    <mergeCell ref="B82:J83"/>
    <mergeCell ref="K82:AJ83"/>
    <mergeCell ref="B84:G85"/>
    <mergeCell ref="B86:C113"/>
    <mergeCell ref="D86:G87"/>
    <mergeCell ref="D90:G91"/>
    <mergeCell ref="D88:G89"/>
    <mergeCell ref="D92:G93"/>
    <mergeCell ref="AD90:AH91"/>
    <mergeCell ref="D96:G97"/>
    <mergeCell ref="H104:L105"/>
    <mergeCell ref="D110:E113"/>
    <mergeCell ref="H112:L113"/>
    <mergeCell ref="D94:G95"/>
    <mergeCell ref="AI92:AJ93"/>
    <mergeCell ref="H90:L91"/>
    <mergeCell ref="M90:O91"/>
    <mergeCell ref="P90:R91"/>
    <mergeCell ref="D107:G107"/>
    <mergeCell ref="AI88:AJ89"/>
    <mergeCell ref="H86:L87"/>
    <mergeCell ref="P86:R87"/>
    <mergeCell ref="S86:V87"/>
    <mergeCell ref="AI102:AJ103"/>
    <mergeCell ref="F98:G98"/>
    <mergeCell ref="B78:G81"/>
    <mergeCell ref="H78:K78"/>
    <mergeCell ref="L78:O78"/>
    <mergeCell ref="P78:S78"/>
    <mergeCell ref="T78:W79"/>
    <mergeCell ref="X78:AJ79"/>
    <mergeCell ref="H79:S79"/>
    <mergeCell ref="H80:P81"/>
    <mergeCell ref="Q80:T81"/>
    <mergeCell ref="U80:AF81"/>
    <mergeCell ref="H84:O85"/>
    <mergeCell ref="P84:V85"/>
    <mergeCell ref="W84:AC85"/>
    <mergeCell ref="AD84:AJ85"/>
    <mergeCell ref="H98:L98"/>
    <mergeCell ref="M98:O98"/>
    <mergeCell ref="P98:R98"/>
    <mergeCell ref="S98:V98"/>
    <mergeCell ref="B73:E74"/>
    <mergeCell ref="F74:J74"/>
    <mergeCell ref="K74:V74"/>
    <mergeCell ref="X74:AJ74"/>
    <mergeCell ref="B75:E77"/>
    <mergeCell ref="F75:I75"/>
    <mergeCell ref="J75:O75"/>
    <mergeCell ref="Q75:S75"/>
    <mergeCell ref="T75:W75"/>
    <mergeCell ref="F77:I77"/>
    <mergeCell ref="J77:L77"/>
    <mergeCell ref="N77:O77"/>
    <mergeCell ref="Q77:R77"/>
    <mergeCell ref="AI76:AJ76"/>
    <mergeCell ref="S77:AJ77"/>
    <mergeCell ref="F76:I76"/>
    <mergeCell ref="J76:X76"/>
    <mergeCell ref="Y76:AH76"/>
    <mergeCell ref="X71:AJ72"/>
    <mergeCell ref="D36:G37"/>
    <mergeCell ref="M50:O51"/>
    <mergeCell ref="H50:L51"/>
    <mergeCell ref="F50:G51"/>
    <mergeCell ref="D50:E53"/>
    <mergeCell ref="H52:L53"/>
    <mergeCell ref="M56:T56"/>
    <mergeCell ref="M58:T58"/>
    <mergeCell ref="D60:AJ62"/>
    <mergeCell ref="U58:AJ58"/>
    <mergeCell ref="T71:W72"/>
    <mergeCell ref="M55:T55"/>
    <mergeCell ref="P36:R37"/>
    <mergeCell ref="AC57:AJ57"/>
    <mergeCell ref="M57:T57"/>
    <mergeCell ref="AI46:AJ47"/>
    <mergeCell ref="W26:Z47"/>
    <mergeCell ref="P34:R35"/>
    <mergeCell ref="P30:R31"/>
    <mergeCell ref="S30:V31"/>
    <mergeCell ref="P50:AJ51"/>
    <mergeCell ref="P52:AJ53"/>
    <mergeCell ref="AI30:AJ31"/>
    <mergeCell ref="S17:AJ17"/>
    <mergeCell ref="B22:J23"/>
    <mergeCell ref="AG20:AJ21"/>
    <mergeCell ref="B26:C53"/>
    <mergeCell ref="B24:G25"/>
    <mergeCell ref="D34:G35"/>
    <mergeCell ref="D32:G33"/>
    <mergeCell ref="H30:L31"/>
    <mergeCell ref="D26:G27"/>
    <mergeCell ref="H26:L27"/>
    <mergeCell ref="D28:G29"/>
    <mergeCell ref="F52:G53"/>
    <mergeCell ref="H32:L33"/>
    <mergeCell ref="D30:G31"/>
    <mergeCell ref="M52:O53"/>
    <mergeCell ref="M34:O35"/>
    <mergeCell ref="H28:L29"/>
    <mergeCell ref="M28:O29"/>
    <mergeCell ref="H24:O25"/>
    <mergeCell ref="M32:O33"/>
    <mergeCell ref="M30:O31"/>
    <mergeCell ref="H46:L46"/>
    <mergeCell ref="D46:G46"/>
    <mergeCell ref="M44:O45"/>
    <mergeCell ref="AD15:AE15"/>
    <mergeCell ref="AF15:AG15"/>
    <mergeCell ref="J16:X16"/>
    <mergeCell ref="N17:O17"/>
    <mergeCell ref="Q17:R17"/>
    <mergeCell ref="U57:AB57"/>
    <mergeCell ref="P18:S18"/>
    <mergeCell ref="AG80:AJ81"/>
    <mergeCell ref="X18:AJ19"/>
    <mergeCell ref="H19:S19"/>
    <mergeCell ref="H18:K18"/>
    <mergeCell ref="Z75:AA75"/>
    <mergeCell ref="AD75:AE75"/>
    <mergeCell ref="AF75:AG75"/>
    <mergeCell ref="AH75:AJ75"/>
    <mergeCell ref="X75:Y75"/>
    <mergeCell ref="K22:AJ23"/>
    <mergeCell ref="F17:I17"/>
    <mergeCell ref="H20:P21"/>
    <mergeCell ref="Q20:T21"/>
    <mergeCell ref="U20:AF21"/>
    <mergeCell ref="B18:G21"/>
    <mergeCell ref="L18:O18"/>
    <mergeCell ref="T18:W19"/>
    <mergeCell ref="P32:R33"/>
    <mergeCell ref="S32:V33"/>
    <mergeCell ref="AD40:AH41"/>
    <mergeCell ref="AD44:AH45"/>
    <mergeCell ref="B11:E12"/>
    <mergeCell ref="B13:E14"/>
    <mergeCell ref="B15:E17"/>
    <mergeCell ref="T11:W12"/>
    <mergeCell ref="F11:S12"/>
    <mergeCell ref="X11:AJ12"/>
    <mergeCell ref="F16:I16"/>
    <mergeCell ref="Y16:AH16"/>
    <mergeCell ref="AI16:AJ16"/>
    <mergeCell ref="J17:L17"/>
    <mergeCell ref="F14:J14"/>
    <mergeCell ref="X15:Y15"/>
    <mergeCell ref="Q15:S15"/>
    <mergeCell ref="Z15:AA15"/>
    <mergeCell ref="F15:I15"/>
    <mergeCell ref="K14:V14"/>
    <mergeCell ref="T15:W15"/>
    <mergeCell ref="J15:O15"/>
    <mergeCell ref="X14:AJ14"/>
    <mergeCell ref="AH15:AJ15"/>
    <mergeCell ref="S26:V27"/>
    <mergeCell ref="S34:V35"/>
    <mergeCell ref="S36:V37"/>
    <mergeCell ref="AI26:AJ27"/>
    <mergeCell ref="AD28:AH29"/>
    <mergeCell ref="AI28:AJ29"/>
    <mergeCell ref="AD36:AH37"/>
    <mergeCell ref="AI36:AJ37"/>
    <mergeCell ref="AI42:AJ43"/>
    <mergeCell ref="AD32:AH33"/>
    <mergeCell ref="AI32:AJ33"/>
    <mergeCell ref="S28:V29"/>
    <mergeCell ref="AD34:AH35"/>
    <mergeCell ref="AI34:AJ35"/>
    <mergeCell ref="AI40:AJ41"/>
    <mergeCell ref="U55:AJ55"/>
    <mergeCell ref="U56:AJ56"/>
    <mergeCell ref="S90:V91"/>
    <mergeCell ref="AD86:AH87"/>
    <mergeCell ref="AD94:AH95"/>
    <mergeCell ref="AI86:AJ87"/>
    <mergeCell ref="AD88:AH89"/>
    <mergeCell ref="D65:AJ65"/>
    <mergeCell ref="B71:E72"/>
    <mergeCell ref="F71:S72"/>
    <mergeCell ref="B55:L58"/>
    <mergeCell ref="D63:AJ64"/>
    <mergeCell ref="M86:O87"/>
    <mergeCell ref="AA86:AC107"/>
    <mergeCell ref="AI90:AJ91"/>
    <mergeCell ref="H92:L93"/>
    <mergeCell ref="M92:O93"/>
    <mergeCell ref="P92:R93"/>
    <mergeCell ref="S92:V93"/>
    <mergeCell ref="AD92:AH93"/>
    <mergeCell ref="H88:L89"/>
    <mergeCell ref="M88:O89"/>
    <mergeCell ref="P88:R89"/>
    <mergeCell ref="S88:V89"/>
    <mergeCell ref="P24:V25"/>
    <mergeCell ref="W24:AC25"/>
    <mergeCell ref="H34:L35"/>
    <mergeCell ref="H36:L37"/>
    <mergeCell ref="M36:O37"/>
    <mergeCell ref="AD24:AJ25"/>
    <mergeCell ref="AD48:AH49"/>
    <mergeCell ref="AD42:AH43"/>
    <mergeCell ref="AI48:AJ49"/>
    <mergeCell ref="D48:AC49"/>
    <mergeCell ref="AD30:AH31"/>
    <mergeCell ref="AD26:AH27"/>
    <mergeCell ref="AD38:AH39"/>
    <mergeCell ref="AI38:AJ39"/>
    <mergeCell ref="AD46:AH47"/>
    <mergeCell ref="P28:R29"/>
    <mergeCell ref="S47:V47"/>
    <mergeCell ref="S46:V46"/>
    <mergeCell ref="P46:R46"/>
    <mergeCell ref="H47:R47"/>
    <mergeCell ref="M46:O46"/>
    <mergeCell ref="AA26:AC47"/>
    <mergeCell ref="M26:O27"/>
    <mergeCell ref="P26:R27"/>
    <mergeCell ref="AD106:AH107"/>
    <mergeCell ref="AD98:AH99"/>
    <mergeCell ref="P104:R105"/>
    <mergeCell ref="S104:V105"/>
    <mergeCell ref="AD102:AH103"/>
    <mergeCell ref="D106:G106"/>
    <mergeCell ref="S106:V106"/>
    <mergeCell ref="H107:R107"/>
    <mergeCell ref="S107:V107"/>
    <mergeCell ref="F99:G99"/>
    <mergeCell ref="F100:G100"/>
    <mergeCell ref="F101:G101"/>
    <mergeCell ref="F102:G102"/>
    <mergeCell ref="F103:G103"/>
    <mergeCell ref="D104:G105"/>
    <mergeCell ref="W86:Z107"/>
    <mergeCell ref="M94:O95"/>
    <mergeCell ref="P94:R95"/>
    <mergeCell ref="S94:V95"/>
    <mergeCell ref="M104:O105"/>
    <mergeCell ref="H99:R99"/>
    <mergeCell ref="S99:V99"/>
    <mergeCell ref="H100:L100"/>
    <mergeCell ref="M100:O100"/>
    <mergeCell ref="D108:AC109"/>
    <mergeCell ref="AD108:AH109"/>
    <mergeCell ref="AI108:AJ109"/>
    <mergeCell ref="M112:O113"/>
    <mergeCell ref="B131:E132"/>
    <mergeCell ref="F131:S132"/>
    <mergeCell ref="T131:W132"/>
    <mergeCell ref="B115:L118"/>
    <mergeCell ref="M116:T116"/>
    <mergeCell ref="M118:T118"/>
    <mergeCell ref="U118:AJ118"/>
    <mergeCell ref="U117:AB117"/>
    <mergeCell ref="AC117:AJ117"/>
    <mergeCell ref="M117:T117"/>
    <mergeCell ref="F110:G111"/>
    <mergeCell ref="F112:G113"/>
    <mergeCell ref="H110:L111"/>
    <mergeCell ref="M110:O111"/>
    <mergeCell ref="M146:O147"/>
    <mergeCell ref="P146:R147"/>
    <mergeCell ref="S146:V147"/>
    <mergeCell ref="D123:AJ124"/>
    <mergeCell ref="D125:AJ125"/>
    <mergeCell ref="X131:AJ132"/>
    <mergeCell ref="B133:E134"/>
    <mergeCell ref="F134:J134"/>
    <mergeCell ref="K134:V134"/>
    <mergeCell ref="X134:AJ134"/>
    <mergeCell ref="B135:E137"/>
    <mergeCell ref="F135:I135"/>
    <mergeCell ref="J135:O135"/>
    <mergeCell ref="Q135:S135"/>
    <mergeCell ref="F137:I137"/>
    <mergeCell ref="J137:L137"/>
    <mergeCell ref="N137:O137"/>
    <mergeCell ref="Q137:R137"/>
    <mergeCell ref="S137:AJ137"/>
    <mergeCell ref="AF135:AG135"/>
    <mergeCell ref="AH135:AJ135"/>
    <mergeCell ref="F136:I136"/>
    <mergeCell ref="J136:X136"/>
    <mergeCell ref="X138:AJ139"/>
    <mergeCell ref="AD156:AH157"/>
    <mergeCell ref="AI156:AJ157"/>
    <mergeCell ref="S154:V155"/>
    <mergeCell ref="AD154:AH155"/>
    <mergeCell ref="P154:R155"/>
    <mergeCell ref="S148:V149"/>
    <mergeCell ref="M150:O151"/>
    <mergeCell ref="P150:R151"/>
    <mergeCell ref="H154:L155"/>
    <mergeCell ref="M154:O155"/>
    <mergeCell ref="H152:L153"/>
    <mergeCell ref="M152:O153"/>
    <mergeCell ref="P152:R153"/>
    <mergeCell ref="AD150:AH151"/>
    <mergeCell ref="AD148:AH149"/>
    <mergeCell ref="AI148:AJ149"/>
    <mergeCell ref="AI150:AJ151"/>
    <mergeCell ref="P156:R157"/>
    <mergeCell ref="S156:V157"/>
    <mergeCell ref="AI158:AJ159"/>
    <mergeCell ref="H164:L165"/>
    <mergeCell ref="M164:O165"/>
    <mergeCell ref="P164:R165"/>
    <mergeCell ref="S164:V165"/>
    <mergeCell ref="AD164:AH165"/>
    <mergeCell ref="AI164:AJ165"/>
    <mergeCell ref="AD158:AH159"/>
    <mergeCell ref="S163:V163"/>
    <mergeCell ref="H160:L160"/>
    <mergeCell ref="M160:O160"/>
    <mergeCell ref="P160:R160"/>
    <mergeCell ref="S160:V160"/>
    <mergeCell ref="AD160:AH161"/>
    <mergeCell ref="AI160:AJ161"/>
    <mergeCell ref="AD162:AH163"/>
    <mergeCell ref="AI162:AJ163"/>
    <mergeCell ref="AI166:AJ167"/>
    <mergeCell ref="D168:AC169"/>
    <mergeCell ref="AD168:AH169"/>
    <mergeCell ref="AI168:AJ169"/>
    <mergeCell ref="AD166:AH167"/>
    <mergeCell ref="H170:L171"/>
    <mergeCell ref="M170:O171"/>
    <mergeCell ref="P170:AJ171"/>
    <mergeCell ref="D170:E173"/>
    <mergeCell ref="F170:G171"/>
    <mergeCell ref="H172:L173"/>
    <mergeCell ref="M172:O173"/>
    <mergeCell ref="P172:AJ173"/>
    <mergeCell ref="H166:L166"/>
    <mergeCell ref="M166:O166"/>
    <mergeCell ref="P166:R166"/>
    <mergeCell ref="S166:V166"/>
    <mergeCell ref="H167:R167"/>
    <mergeCell ref="S167:V167"/>
    <mergeCell ref="D166:G166"/>
    <mergeCell ref="D167:G167"/>
    <mergeCell ref="AI226:AJ227"/>
    <mergeCell ref="D228:AC229"/>
    <mergeCell ref="AD228:AH229"/>
    <mergeCell ref="H230:L231"/>
    <mergeCell ref="AI216:AJ217"/>
    <mergeCell ref="H224:L225"/>
    <mergeCell ref="M224:O225"/>
    <mergeCell ref="P224:R225"/>
    <mergeCell ref="M216:O217"/>
    <mergeCell ref="P216:R217"/>
    <mergeCell ref="AI228:AJ229"/>
    <mergeCell ref="H216:L217"/>
    <mergeCell ref="AI222:AJ223"/>
    <mergeCell ref="AD220:AH221"/>
    <mergeCell ref="AI220:AJ221"/>
    <mergeCell ref="D218:E223"/>
    <mergeCell ref="F218:G218"/>
    <mergeCell ref="H218:L218"/>
    <mergeCell ref="M218:O218"/>
    <mergeCell ref="P218:R218"/>
    <mergeCell ref="S218:V218"/>
    <mergeCell ref="F219:G219"/>
    <mergeCell ref="H219:R219"/>
    <mergeCell ref="S219:V219"/>
    <mergeCell ref="S216:V217"/>
    <mergeCell ref="AD216:AH217"/>
    <mergeCell ref="AD268:AH269"/>
    <mergeCell ref="M236:T236"/>
    <mergeCell ref="U236:AJ236"/>
    <mergeCell ref="P266:R267"/>
    <mergeCell ref="S266:V267"/>
    <mergeCell ref="AI224:AJ225"/>
    <mergeCell ref="AI218:AJ219"/>
    <mergeCell ref="P230:AJ231"/>
    <mergeCell ref="M235:T235"/>
    <mergeCell ref="U235:AJ235"/>
    <mergeCell ref="S224:V225"/>
    <mergeCell ref="AD224:AH225"/>
    <mergeCell ref="W206:Z227"/>
    <mergeCell ref="AA206:AC227"/>
    <mergeCell ref="AD214:AH215"/>
    <mergeCell ref="AD218:AH219"/>
    <mergeCell ref="AI214:AJ215"/>
    <mergeCell ref="P214:R215"/>
    <mergeCell ref="S214:V215"/>
    <mergeCell ref="AI208:AJ209"/>
    <mergeCell ref="AI210:AJ211"/>
    <mergeCell ref="AD226:AH227"/>
    <mergeCell ref="U238:AJ238"/>
    <mergeCell ref="D240:AJ242"/>
    <mergeCell ref="D243:AJ244"/>
    <mergeCell ref="D245:AJ245"/>
    <mergeCell ref="B251:E252"/>
    <mergeCell ref="F251:S252"/>
    <mergeCell ref="T251:W252"/>
    <mergeCell ref="AI268:AJ269"/>
    <mergeCell ref="AD266:AH267"/>
    <mergeCell ref="AD255:AE255"/>
    <mergeCell ref="X258:AJ259"/>
    <mergeCell ref="H259:S259"/>
    <mergeCell ref="H260:P261"/>
    <mergeCell ref="Q260:T261"/>
    <mergeCell ref="U260:AF261"/>
    <mergeCell ref="AG260:AJ261"/>
    <mergeCell ref="B255:E257"/>
    <mergeCell ref="F255:I255"/>
    <mergeCell ref="J255:O255"/>
    <mergeCell ref="Q255:S255"/>
    <mergeCell ref="F257:I257"/>
    <mergeCell ref="J257:L257"/>
    <mergeCell ref="N257:O257"/>
    <mergeCell ref="Q257:R257"/>
    <mergeCell ref="P292:AJ293"/>
    <mergeCell ref="AD104:AH105"/>
    <mergeCell ref="P144:V145"/>
    <mergeCell ref="W144:AC145"/>
    <mergeCell ref="P112:AJ113"/>
    <mergeCell ref="U115:AJ115"/>
    <mergeCell ref="M115:T115"/>
    <mergeCell ref="D120:AJ122"/>
    <mergeCell ref="P110:AJ111"/>
    <mergeCell ref="U116:AJ116"/>
    <mergeCell ref="AI106:AJ107"/>
    <mergeCell ref="AD278:AH279"/>
    <mergeCell ref="AI286:AJ287"/>
    <mergeCell ref="D288:AC289"/>
    <mergeCell ref="AD288:AH289"/>
    <mergeCell ref="AI288:AJ289"/>
    <mergeCell ref="AA266:AC287"/>
    <mergeCell ref="H274:L275"/>
    <mergeCell ref="S284:V285"/>
    <mergeCell ref="AD284:AH285"/>
    <mergeCell ref="M270:O271"/>
    <mergeCell ref="H106:L106"/>
    <mergeCell ref="M106:O106"/>
    <mergeCell ref="P106:R106"/>
    <mergeCell ref="AI104:AJ105"/>
    <mergeCell ref="H290:L291"/>
    <mergeCell ref="M290:O291"/>
    <mergeCell ref="P290:AJ291"/>
    <mergeCell ref="AI276:AJ277"/>
    <mergeCell ref="AI278:AJ279"/>
    <mergeCell ref="H284:L285"/>
    <mergeCell ref="M284:O285"/>
    <mergeCell ref="P284:R285"/>
    <mergeCell ref="H144:O145"/>
    <mergeCell ref="AI284:AJ285"/>
    <mergeCell ref="AD274:AH275"/>
    <mergeCell ref="H272:L273"/>
    <mergeCell ref="AI272:AJ273"/>
    <mergeCell ref="AI274:AJ275"/>
    <mergeCell ref="AD276:AH277"/>
    <mergeCell ref="AI270:AJ271"/>
    <mergeCell ref="AD272:AH273"/>
    <mergeCell ref="H270:L271"/>
    <mergeCell ref="AD270:AH271"/>
    <mergeCell ref="S268:V269"/>
    <mergeCell ref="U237:AB237"/>
    <mergeCell ref="AC237:AJ237"/>
    <mergeCell ref="M238:T238"/>
  </mergeCells>
  <phoneticPr fontId="34"/>
  <printOptions horizontalCentered="1" verticalCentered="1"/>
  <pageMargins left="0.70866141732283472" right="0.70866141732283472" top="0.74803149606299213" bottom="0.74803149606299213" header="0.31496062992125984" footer="0.31496062992125984"/>
  <pageSetup paperSize="9" orientation="portrait" r:id="rId1"/>
  <rowBreaks count="1" manualBreakCount="1">
    <brk id="249"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9668" r:id="rId4" name="Check Box 452">
              <controlPr defaultSize="0" autoFill="0" autoLine="0" autoPict="0">
                <anchor moveWithCells="1">
                  <from>
                    <xdr:col>9</xdr:col>
                    <xdr:colOff>114300</xdr:colOff>
                    <xdr:row>74</xdr:row>
                    <xdr:rowOff>180975</xdr:rowOff>
                  </from>
                  <to>
                    <xdr:col>11</xdr:col>
                    <xdr:colOff>38100</xdr:colOff>
                    <xdr:row>76</xdr:row>
                    <xdr:rowOff>28575</xdr:rowOff>
                  </to>
                </anchor>
              </controlPr>
            </control>
          </mc:Choice>
        </mc:AlternateContent>
        <mc:AlternateContent xmlns:mc="http://schemas.openxmlformats.org/markup-compatibility/2006">
          <mc:Choice Requires="x14">
            <control shapeId="9669" r:id="rId5" name="Check Box 453">
              <controlPr defaultSize="0" autoFill="0" autoLine="0" autoPict="0">
                <anchor moveWithCells="1">
                  <from>
                    <xdr:col>13</xdr:col>
                    <xdr:colOff>38100</xdr:colOff>
                    <xdr:row>74</xdr:row>
                    <xdr:rowOff>180975</xdr:rowOff>
                  </from>
                  <to>
                    <xdr:col>14</xdr:col>
                    <xdr:colOff>152400</xdr:colOff>
                    <xdr:row>76</xdr:row>
                    <xdr:rowOff>28575</xdr:rowOff>
                  </to>
                </anchor>
              </controlPr>
            </control>
          </mc:Choice>
        </mc:AlternateContent>
        <mc:AlternateContent xmlns:mc="http://schemas.openxmlformats.org/markup-compatibility/2006">
          <mc:Choice Requires="x14">
            <control shapeId="9670" r:id="rId6" name="Check Box 454">
              <controlPr defaultSize="0" autoFill="0" autoLine="0" autoPict="0">
                <anchor moveWithCells="1">
                  <from>
                    <xdr:col>16</xdr:col>
                    <xdr:colOff>57150</xdr:colOff>
                    <xdr:row>74</xdr:row>
                    <xdr:rowOff>180975</xdr:rowOff>
                  </from>
                  <to>
                    <xdr:col>17</xdr:col>
                    <xdr:colOff>171450</xdr:colOff>
                    <xdr:row>76</xdr:row>
                    <xdr:rowOff>28575</xdr:rowOff>
                  </to>
                </anchor>
              </controlPr>
            </control>
          </mc:Choice>
        </mc:AlternateContent>
        <mc:AlternateContent xmlns:mc="http://schemas.openxmlformats.org/markup-compatibility/2006">
          <mc:Choice Requires="x14">
            <control shapeId="9671" r:id="rId7" name="Check Box 455">
              <controlPr defaultSize="0" autoFill="0" autoLine="0" autoPict="0">
                <anchor moveWithCells="1">
                  <from>
                    <xdr:col>19</xdr:col>
                    <xdr:colOff>57150</xdr:colOff>
                    <xdr:row>74</xdr:row>
                    <xdr:rowOff>180975</xdr:rowOff>
                  </from>
                  <to>
                    <xdr:col>20</xdr:col>
                    <xdr:colOff>171450</xdr:colOff>
                    <xdr:row>76</xdr:row>
                    <xdr:rowOff>28575</xdr:rowOff>
                  </to>
                </anchor>
              </controlPr>
            </control>
          </mc:Choice>
        </mc:AlternateContent>
        <mc:AlternateContent xmlns:mc="http://schemas.openxmlformats.org/markup-compatibility/2006">
          <mc:Choice Requires="x14">
            <control shapeId="9672" r:id="rId8" name="Check Box 456">
              <controlPr defaultSize="0" autoFill="0" autoLine="0" autoPict="0">
                <anchor moveWithCells="1">
                  <from>
                    <xdr:col>7</xdr:col>
                    <xdr:colOff>114300</xdr:colOff>
                    <xdr:row>76</xdr:row>
                    <xdr:rowOff>180975</xdr:rowOff>
                  </from>
                  <to>
                    <xdr:col>9</xdr:col>
                    <xdr:colOff>38100</xdr:colOff>
                    <xdr:row>78</xdr:row>
                    <xdr:rowOff>28575</xdr:rowOff>
                  </to>
                </anchor>
              </controlPr>
            </control>
          </mc:Choice>
        </mc:AlternateContent>
        <mc:AlternateContent xmlns:mc="http://schemas.openxmlformats.org/markup-compatibility/2006">
          <mc:Choice Requires="x14">
            <control shapeId="9673" r:id="rId9" name="Check Box 457">
              <controlPr defaultSize="0" autoFill="0" autoLine="0" autoPict="0">
                <anchor moveWithCells="1">
                  <from>
                    <xdr:col>7</xdr:col>
                    <xdr:colOff>114300</xdr:colOff>
                    <xdr:row>77</xdr:row>
                    <xdr:rowOff>190500</xdr:rowOff>
                  </from>
                  <to>
                    <xdr:col>9</xdr:col>
                    <xdr:colOff>38100</xdr:colOff>
                    <xdr:row>79</xdr:row>
                    <xdr:rowOff>38100</xdr:rowOff>
                  </to>
                </anchor>
              </controlPr>
            </control>
          </mc:Choice>
        </mc:AlternateContent>
        <mc:AlternateContent xmlns:mc="http://schemas.openxmlformats.org/markup-compatibility/2006">
          <mc:Choice Requires="x14">
            <control shapeId="9674" r:id="rId10" name="Check Box 458">
              <controlPr defaultSize="0" autoFill="0" autoLine="0" autoPict="0">
                <anchor moveWithCells="1">
                  <from>
                    <xdr:col>16</xdr:col>
                    <xdr:colOff>85725</xdr:colOff>
                    <xdr:row>81</xdr:row>
                    <xdr:rowOff>47625</xdr:rowOff>
                  </from>
                  <to>
                    <xdr:col>18</xdr:col>
                    <xdr:colOff>9525</xdr:colOff>
                    <xdr:row>82</xdr:row>
                    <xdr:rowOff>142875</xdr:rowOff>
                  </to>
                </anchor>
              </controlPr>
            </control>
          </mc:Choice>
        </mc:AlternateContent>
        <mc:AlternateContent xmlns:mc="http://schemas.openxmlformats.org/markup-compatibility/2006">
          <mc:Choice Requires="x14">
            <control shapeId="9675" r:id="rId11" name="Check Box 459">
              <controlPr defaultSize="0" autoFill="0" autoLine="0" autoPict="0">
                <anchor moveWithCells="1">
                  <from>
                    <xdr:col>28</xdr:col>
                    <xdr:colOff>76200</xdr:colOff>
                    <xdr:row>81</xdr:row>
                    <xdr:rowOff>47625</xdr:rowOff>
                  </from>
                  <to>
                    <xdr:col>30</xdr:col>
                    <xdr:colOff>0</xdr:colOff>
                    <xdr:row>82</xdr:row>
                    <xdr:rowOff>142875</xdr:rowOff>
                  </to>
                </anchor>
              </controlPr>
            </control>
          </mc:Choice>
        </mc:AlternateContent>
        <mc:AlternateContent xmlns:mc="http://schemas.openxmlformats.org/markup-compatibility/2006">
          <mc:Choice Requires="x14">
            <control shapeId="9676" r:id="rId12" name="Check Box 460">
              <controlPr defaultSize="0" autoFill="0" autoLine="0" autoPict="0">
                <anchor moveWithCells="1">
                  <from>
                    <xdr:col>16</xdr:col>
                    <xdr:colOff>171450</xdr:colOff>
                    <xdr:row>79</xdr:row>
                    <xdr:rowOff>47625</xdr:rowOff>
                  </from>
                  <to>
                    <xdr:col>18</xdr:col>
                    <xdr:colOff>95250</xdr:colOff>
                    <xdr:row>80</xdr:row>
                    <xdr:rowOff>142875</xdr:rowOff>
                  </to>
                </anchor>
              </controlPr>
            </control>
          </mc:Choice>
        </mc:AlternateContent>
        <mc:AlternateContent xmlns:mc="http://schemas.openxmlformats.org/markup-compatibility/2006">
          <mc:Choice Requires="x14">
            <control shapeId="9677" r:id="rId13" name="Check Box 461">
              <controlPr defaultSize="0" autoFill="0" autoLine="0" autoPict="0">
                <anchor moveWithCells="1">
                  <from>
                    <xdr:col>33</xdr:col>
                    <xdr:colOff>123825</xdr:colOff>
                    <xdr:row>79</xdr:row>
                    <xdr:rowOff>47625</xdr:rowOff>
                  </from>
                  <to>
                    <xdr:col>35</xdr:col>
                    <xdr:colOff>47625</xdr:colOff>
                    <xdr:row>80</xdr:row>
                    <xdr:rowOff>142875</xdr:rowOff>
                  </to>
                </anchor>
              </controlPr>
            </control>
          </mc:Choice>
        </mc:AlternateContent>
        <mc:AlternateContent xmlns:mc="http://schemas.openxmlformats.org/markup-compatibility/2006">
          <mc:Choice Requires="x14">
            <control shapeId="9685" r:id="rId14" name="Check Box 469">
              <controlPr defaultSize="0" autoFill="0" autoLine="0" autoPict="0">
                <anchor moveWithCells="1">
                  <from>
                    <xdr:col>5</xdr:col>
                    <xdr:colOff>123825</xdr:colOff>
                    <xdr:row>132</xdr:row>
                    <xdr:rowOff>190500</xdr:rowOff>
                  </from>
                  <to>
                    <xdr:col>7</xdr:col>
                    <xdr:colOff>47625</xdr:colOff>
                    <xdr:row>134</xdr:row>
                    <xdr:rowOff>38100</xdr:rowOff>
                  </to>
                </anchor>
              </controlPr>
            </control>
          </mc:Choice>
        </mc:AlternateContent>
        <mc:AlternateContent xmlns:mc="http://schemas.openxmlformats.org/markup-compatibility/2006">
          <mc:Choice Requires="x14">
            <control shapeId="9686" r:id="rId15" name="Check Box 470">
              <controlPr defaultSize="0" autoFill="0" autoLine="0" autoPict="0">
                <anchor moveWithCells="1">
                  <from>
                    <xdr:col>23</xdr:col>
                    <xdr:colOff>133350</xdr:colOff>
                    <xdr:row>132</xdr:row>
                    <xdr:rowOff>180975</xdr:rowOff>
                  </from>
                  <to>
                    <xdr:col>25</xdr:col>
                    <xdr:colOff>57150</xdr:colOff>
                    <xdr:row>134</xdr:row>
                    <xdr:rowOff>28575</xdr:rowOff>
                  </to>
                </anchor>
              </controlPr>
            </control>
          </mc:Choice>
        </mc:AlternateContent>
        <mc:AlternateContent xmlns:mc="http://schemas.openxmlformats.org/markup-compatibility/2006">
          <mc:Choice Requires="x14">
            <control shapeId="9687" r:id="rId16" name="Check Box 471">
              <controlPr defaultSize="0" autoFill="0" autoLine="0" autoPict="0">
                <anchor moveWithCells="1">
                  <from>
                    <xdr:col>9</xdr:col>
                    <xdr:colOff>114300</xdr:colOff>
                    <xdr:row>134</xdr:row>
                    <xdr:rowOff>180975</xdr:rowOff>
                  </from>
                  <to>
                    <xdr:col>11</xdr:col>
                    <xdr:colOff>38100</xdr:colOff>
                    <xdr:row>136</xdr:row>
                    <xdr:rowOff>28575</xdr:rowOff>
                  </to>
                </anchor>
              </controlPr>
            </control>
          </mc:Choice>
        </mc:AlternateContent>
        <mc:AlternateContent xmlns:mc="http://schemas.openxmlformats.org/markup-compatibility/2006">
          <mc:Choice Requires="x14">
            <control shapeId="9688" r:id="rId17" name="Check Box 472">
              <controlPr defaultSize="0" autoFill="0" autoLine="0" autoPict="0">
                <anchor moveWithCells="1">
                  <from>
                    <xdr:col>13</xdr:col>
                    <xdr:colOff>38100</xdr:colOff>
                    <xdr:row>134</xdr:row>
                    <xdr:rowOff>180975</xdr:rowOff>
                  </from>
                  <to>
                    <xdr:col>14</xdr:col>
                    <xdr:colOff>152400</xdr:colOff>
                    <xdr:row>136</xdr:row>
                    <xdr:rowOff>28575</xdr:rowOff>
                  </to>
                </anchor>
              </controlPr>
            </control>
          </mc:Choice>
        </mc:AlternateContent>
        <mc:AlternateContent xmlns:mc="http://schemas.openxmlformats.org/markup-compatibility/2006">
          <mc:Choice Requires="x14">
            <control shapeId="9689" r:id="rId18" name="Check Box 473">
              <controlPr defaultSize="0" autoFill="0" autoLine="0" autoPict="0">
                <anchor moveWithCells="1">
                  <from>
                    <xdr:col>16</xdr:col>
                    <xdr:colOff>57150</xdr:colOff>
                    <xdr:row>134</xdr:row>
                    <xdr:rowOff>180975</xdr:rowOff>
                  </from>
                  <to>
                    <xdr:col>17</xdr:col>
                    <xdr:colOff>171450</xdr:colOff>
                    <xdr:row>136</xdr:row>
                    <xdr:rowOff>28575</xdr:rowOff>
                  </to>
                </anchor>
              </controlPr>
            </control>
          </mc:Choice>
        </mc:AlternateContent>
        <mc:AlternateContent xmlns:mc="http://schemas.openxmlformats.org/markup-compatibility/2006">
          <mc:Choice Requires="x14">
            <control shapeId="9690" r:id="rId19" name="Check Box 474">
              <controlPr defaultSize="0" autoFill="0" autoLine="0" autoPict="0">
                <anchor moveWithCells="1">
                  <from>
                    <xdr:col>19</xdr:col>
                    <xdr:colOff>57150</xdr:colOff>
                    <xdr:row>134</xdr:row>
                    <xdr:rowOff>180975</xdr:rowOff>
                  </from>
                  <to>
                    <xdr:col>20</xdr:col>
                    <xdr:colOff>171450</xdr:colOff>
                    <xdr:row>136</xdr:row>
                    <xdr:rowOff>28575</xdr:rowOff>
                  </to>
                </anchor>
              </controlPr>
            </control>
          </mc:Choice>
        </mc:AlternateContent>
        <mc:AlternateContent xmlns:mc="http://schemas.openxmlformats.org/markup-compatibility/2006">
          <mc:Choice Requires="x14">
            <control shapeId="9691" r:id="rId20" name="Check Box 475">
              <controlPr defaultSize="0" autoFill="0" autoLine="0" autoPict="0">
                <anchor moveWithCells="1">
                  <from>
                    <xdr:col>7</xdr:col>
                    <xdr:colOff>114300</xdr:colOff>
                    <xdr:row>136</xdr:row>
                    <xdr:rowOff>180975</xdr:rowOff>
                  </from>
                  <to>
                    <xdr:col>9</xdr:col>
                    <xdr:colOff>38100</xdr:colOff>
                    <xdr:row>138</xdr:row>
                    <xdr:rowOff>28575</xdr:rowOff>
                  </to>
                </anchor>
              </controlPr>
            </control>
          </mc:Choice>
        </mc:AlternateContent>
        <mc:AlternateContent xmlns:mc="http://schemas.openxmlformats.org/markup-compatibility/2006">
          <mc:Choice Requires="x14">
            <control shapeId="9692" r:id="rId21" name="Check Box 476">
              <controlPr defaultSize="0" autoFill="0" autoLine="0" autoPict="0">
                <anchor moveWithCells="1">
                  <from>
                    <xdr:col>7</xdr:col>
                    <xdr:colOff>114300</xdr:colOff>
                    <xdr:row>137</xdr:row>
                    <xdr:rowOff>190500</xdr:rowOff>
                  </from>
                  <to>
                    <xdr:col>9</xdr:col>
                    <xdr:colOff>38100</xdr:colOff>
                    <xdr:row>139</xdr:row>
                    <xdr:rowOff>38100</xdr:rowOff>
                  </to>
                </anchor>
              </controlPr>
            </control>
          </mc:Choice>
        </mc:AlternateContent>
        <mc:AlternateContent xmlns:mc="http://schemas.openxmlformats.org/markup-compatibility/2006">
          <mc:Choice Requires="x14">
            <control shapeId="9693" r:id="rId22" name="Check Box 477">
              <controlPr defaultSize="0" autoFill="0" autoLine="0" autoPict="0">
                <anchor moveWithCells="1">
                  <from>
                    <xdr:col>16</xdr:col>
                    <xdr:colOff>85725</xdr:colOff>
                    <xdr:row>141</xdr:row>
                    <xdr:rowOff>47625</xdr:rowOff>
                  </from>
                  <to>
                    <xdr:col>18</xdr:col>
                    <xdr:colOff>9525</xdr:colOff>
                    <xdr:row>142</xdr:row>
                    <xdr:rowOff>142875</xdr:rowOff>
                  </to>
                </anchor>
              </controlPr>
            </control>
          </mc:Choice>
        </mc:AlternateContent>
        <mc:AlternateContent xmlns:mc="http://schemas.openxmlformats.org/markup-compatibility/2006">
          <mc:Choice Requires="x14">
            <control shapeId="9694" r:id="rId23" name="Check Box 478">
              <controlPr defaultSize="0" autoFill="0" autoLine="0" autoPict="0">
                <anchor moveWithCells="1">
                  <from>
                    <xdr:col>28</xdr:col>
                    <xdr:colOff>76200</xdr:colOff>
                    <xdr:row>141</xdr:row>
                    <xdr:rowOff>47625</xdr:rowOff>
                  </from>
                  <to>
                    <xdr:col>30</xdr:col>
                    <xdr:colOff>0</xdr:colOff>
                    <xdr:row>142</xdr:row>
                    <xdr:rowOff>142875</xdr:rowOff>
                  </to>
                </anchor>
              </controlPr>
            </control>
          </mc:Choice>
        </mc:AlternateContent>
        <mc:AlternateContent xmlns:mc="http://schemas.openxmlformats.org/markup-compatibility/2006">
          <mc:Choice Requires="x14">
            <control shapeId="9695" r:id="rId24" name="Check Box 479">
              <controlPr defaultSize="0" autoFill="0" autoLine="0" autoPict="0">
                <anchor moveWithCells="1">
                  <from>
                    <xdr:col>16</xdr:col>
                    <xdr:colOff>171450</xdr:colOff>
                    <xdr:row>139</xdr:row>
                    <xdr:rowOff>47625</xdr:rowOff>
                  </from>
                  <to>
                    <xdr:col>18</xdr:col>
                    <xdr:colOff>95250</xdr:colOff>
                    <xdr:row>140</xdr:row>
                    <xdr:rowOff>142875</xdr:rowOff>
                  </to>
                </anchor>
              </controlPr>
            </control>
          </mc:Choice>
        </mc:AlternateContent>
        <mc:AlternateContent xmlns:mc="http://schemas.openxmlformats.org/markup-compatibility/2006">
          <mc:Choice Requires="x14">
            <control shapeId="9696" r:id="rId25" name="Check Box 480">
              <controlPr defaultSize="0" autoFill="0" autoLine="0" autoPict="0">
                <anchor moveWithCells="1">
                  <from>
                    <xdr:col>33</xdr:col>
                    <xdr:colOff>123825</xdr:colOff>
                    <xdr:row>139</xdr:row>
                    <xdr:rowOff>47625</xdr:rowOff>
                  </from>
                  <to>
                    <xdr:col>35</xdr:col>
                    <xdr:colOff>47625</xdr:colOff>
                    <xdr:row>140</xdr:row>
                    <xdr:rowOff>142875</xdr:rowOff>
                  </to>
                </anchor>
              </controlPr>
            </control>
          </mc:Choice>
        </mc:AlternateContent>
        <mc:AlternateContent xmlns:mc="http://schemas.openxmlformats.org/markup-compatibility/2006">
          <mc:Choice Requires="x14">
            <control shapeId="9704" r:id="rId26" name="Check Box 488">
              <controlPr defaultSize="0" autoFill="0" autoLine="0" autoPict="0">
                <anchor moveWithCells="1">
                  <from>
                    <xdr:col>5</xdr:col>
                    <xdr:colOff>123825</xdr:colOff>
                    <xdr:row>192</xdr:row>
                    <xdr:rowOff>190500</xdr:rowOff>
                  </from>
                  <to>
                    <xdr:col>7</xdr:col>
                    <xdr:colOff>47625</xdr:colOff>
                    <xdr:row>194</xdr:row>
                    <xdr:rowOff>38100</xdr:rowOff>
                  </to>
                </anchor>
              </controlPr>
            </control>
          </mc:Choice>
        </mc:AlternateContent>
        <mc:AlternateContent xmlns:mc="http://schemas.openxmlformats.org/markup-compatibility/2006">
          <mc:Choice Requires="x14">
            <control shapeId="9705" r:id="rId27" name="Check Box 489">
              <controlPr defaultSize="0" autoFill="0" autoLine="0" autoPict="0">
                <anchor moveWithCells="1">
                  <from>
                    <xdr:col>23</xdr:col>
                    <xdr:colOff>133350</xdr:colOff>
                    <xdr:row>192</xdr:row>
                    <xdr:rowOff>180975</xdr:rowOff>
                  </from>
                  <to>
                    <xdr:col>25</xdr:col>
                    <xdr:colOff>57150</xdr:colOff>
                    <xdr:row>194</xdr:row>
                    <xdr:rowOff>28575</xdr:rowOff>
                  </to>
                </anchor>
              </controlPr>
            </control>
          </mc:Choice>
        </mc:AlternateContent>
        <mc:AlternateContent xmlns:mc="http://schemas.openxmlformats.org/markup-compatibility/2006">
          <mc:Choice Requires="x14">
            <control shapeId="9706" r:id="rId28" name="Check Box 490">
              <controlPr defaultSize="0" autoFill="0" autoLine="0" autoPict="0">
                <anchor moveWithCells="1">
                  <from>
                    <xdr:col>9</xdr:col>
                    <xdr:colOff>114300</xdr:colOff>
                    <xdr:row>194</xdr:row>
                    <xdr:rowOff>180975</xdr:rowOff>
                  </from>
                  <to>
                    <xdr:col>11</xdr:col>
                    <xdr:colOff>38100</xdr:colOff>
                    <xdr:row>196</xdr:row>
                    <xdr:rowOff>28575</xdr:rowOff>
                  </to>
                </anchor>
              </controlPr>
            </control>
          </mc:Choice>
        </mc:AlternateContent>
        <mc:AlternateContent xmlns:mc="http://schemas.openxmlformats.org/markup-compatibility/2006">
          <mc:Choice Requires="x14">
            <control shapeId="9707" r:id="rId29" name="Check Box 491">
              <controlPr defaultSize="0" autoFill="0" autoLine="0" autoPict="0">
                <anchor moveWithCells="1">
                  <from>
                    <xdr:col>13</xdr:col>
                    <xdr:colOff>38100</xdr:colOff>
                    <xdr:row>194</xdr:row>
                    <xdr:rowOff>180975</xdr:rowOff>
                  </from>
                  <to>
                    <xdr:col>14</xdr:col>
                    <xdr:colOff>152400</xdr:colOff>
                    <xdr:row>196</xdr:row>
                    <xdr:rowOff>28575</xdr:rowOff>
                  </to>
                </anchor>
              </controlPr>
            </control>
          </mc:Choice>
        </mc:AlternateContent>
        <mc:AlternateContent xmlns:mc="http://schemas.openxmlformats.org/markup-compatibility/2006">
          <mc:Choice Requires="x14">
            <control shapeId="9708" r:id="rId30" name="Check Box 492">
              <controlPr defaultSize="0" autoFill="0" autoLine="0" autoPict="0">
                <anchor moveWithCells="1">
                  <from>
                    <xdr:col>16</xdr:col>
                    <xdr:colOff>57150</xdr:colOff>
                    <xdr:row>194</xdr:row>
                    <xdr:rowOff>180975</xdr:rowOff>
                  </from>
                  <to>
                    <xdr:col>17</xdr:col>
                    <xdr:colOff>171450</xdr:colOff>
                    <xdr:row>196</xdr:row>
                    <xdr:rowOff>28575</xdr:rowOff>
                  </to>
                </anchor>
              </controlPr>
            </control>
          </mc:Choice>
        </mc:AlternateContent>
        <mc:AlternateContent xmlns:mc="http://schemas.openxmlformats.org/markup-compatibility/2006">
          <mc:Choice Requires="x14">
            <control shapeId="9709" r:id="rId31" name="Check Box 493">
              <controlPr defaultSize="0" autoFill="0" autoLine="0" autoPict="0">
                <anchor moveWithCells="1">
                  <from>
                    <xdr:col>19</xdr:col>
                    <xdr:colOff>57150</xdr:colOff>
                    <xdr:row>194</xdr:row>
                    <xdr:rowOff>180975</xdr:rowOff>
                  </from>
                  <to>
                    <xdr:col>20</xdr:col>
                    <xdr:colOff>171450</xdr:colOff>
                    <xdr:row>196</xdr:row>
                    <xdr:rowOff>28575</xdr:rowOff>
                  </to>
                </anchor>
              </controlPr>
            </control>
          </mc:Choice>
        </mc:AlternateContent>
        <mc:AlternateContent xmlns:mc="http://schemas.openxmlformats.org/markup-compatibility/2006">
          <mc:Choice Requires="x14">
            <control shapeId="9710" r:id="rId32" name="Check Box 494">
              <controlPr defaultSize="0" autoFill="0" autoLine="0" autoPict="0">
                <anchor moveWithCells="1">
                  <from>
                    <xdr:col>7</xdr:col>
                    <xdr:colOff>114300</xdr:colOff>
                    <xdr:row>196</xdr:row>
                    <xdr:rowOff>180975</xdr:rowOff>
                  </from>
                  <to>
                    <xdr:col>9</xdr:col>
                    <xdr:colOff>38100</xdr:colOff>
                    <xdr:row>198</xdr:row>
                    <xdr:rowOff>28575</xdr:rowOff>
                  </to>
                </anchor>
              </controlPr>
            </control>
          </mc:Choice>
        </mc:AlternateContent>
        <mc:AlternateContent xmlns:mc="http://schemas.openxmlformats.org/markup-compatibility/2006">
          <mc:Choice Requires="x14">
            <control shapeId="9711" r:id="rId33" name="Check Box 495">
              <controlPr defaultSize="0" autoFill="0" autoLine="0" autoPict="0">
                <anchor moveWithCells="1">
                  <from>
                    <xdr:col>7</xdr:col>
                    <xdr:colOff>114300</xdr:colOff>
                    <xdr:row>197</xdr:row>
                    <xdr:rowOff>190500</xdr:rowOff>
                  </from>
                  <to>
                    <xdr:col>9</xdr:col>
                    <xdr:colOff>38100</xdr:colOff>
                    <xdr:row>199</xdr:row>
                    <xdr:rowOff>38100</xdr:rowOff>
                  </to>
                </anchor>
              </controlPr>
            </control>
          </mc:Choice>
        </mc:AlternateContent>
        <mc:AlternateContent xmlns:mc="http://schemas.openxmlformats.org/markup-compatibility/2006">
          <mc:Choice Requires="x14">
            <control shapeId="9712" r:id="rId34" name="Check Box 496">
              <controlPr defaultSize="0" autoFill="0" autoLine="0" autoPict="0">
                <anchor moveWithCells="1">
                  <from>
                    <xdr:col>16</xdr:col>
                    <xdr:colOff>85725</xdr:colOff>
                    <xdr:row>201</xdr:row>
                    <xdr:rowOff>47625</xdr:rowOff>
                  </from>
                  <to>
                    <xdr:col>18</xdr:col>
                    <xdr:colOff>9525</xdr:colOff>
                    <xdr:row>202</xdr:row>
                    <xdr:rowOff>142875</xdr:rowOff>
                  </to>
                </anchor>
              </controlPr>
            </control>
          </mc:Choice>
        </mc:AlternateContent>
        <mc:AlternateContent xmlns:mc="http://schemas.openxmlformats.org/markup-compatibility/2006">
          <mc:Choice Requires="x14">
            <control shapeId="9713" r:id="rId35" name="Check Box 497">
              <controlPr defaultSize="0" autoFill="0" autoLine="0" autoPict="0">
                <anchor moveWithCells="1">
                  <from>
                    <xdr:col>28</xdr:col>
                    <xdr:colOff>76200</xdr:colOff>
                    <xdr:row>201</xdr:row>
                    <xdr:rowOff>47625</xdr:rowOff>
                  </from>
                  <to>
                    <xdr:col>30</xdr:col>
                    <xdr:colOff>0</xdr:colOff>
                    <xdr:row>202</xdr:row>
                    <xdr:rowOff>142875</xdr:rowOff>
                  </to>
                </anchor>
              </controlPr>
            </control>
          </mc:Choice>
        </mc:AlternateContent>
        <mc:AlternateContent xmlns:mc="http://schemas.openxmlformats.org/markup-compatibility/2006">
          <mc:Choice Requires="x14">
            <control shapeId="9714" r:id="rId36" name="Check Box 498">
              <controlPr defaultSize="0" autoFill="0" autoLine="0" autoPict="0">
                <anchor moveWithCells="1">
                  <from>
                    <xdr:col>16</xdr:col>
                    <xdr:colOff>171450</xdr:colOff>
                    <xdr:row>199</xdr:row>
                    <xdr:rowOff>47625</xdr:rowOff>
                  </from>
                  <to>
                    <xdr:col>18</xdr:col>
                    <xdr:colOff>95250</xdr:colOff>
                    <xdr:row>200</xdr:row>
                    <xdr:rowOff>142875</xdr:rowOff>
                  </to>
                </anchor>
              </controlPr>
            </control>
          </mc:Choice>
        </mc:AlternateContent>
        <mc:AlternateContent xmlns:mc="http://schemas.openxmlformats.org/markup-compatibility/2006">
          <mc:Choice Requires="x14">
            <control shapeId="9715" r:id="rId37" name="Check Box 499">
              <controlPr defaultSize="0" autoFill="0" autoLine="0" autoPict="0">
                <anchor moveWithCells="1">
                  <from>
                    <xdr:col>33</xdr:col>
                    <xdr:colOff>123825</xdr:colOff>
                    <xdr:row>199</xdr:row>
                    <xdr:rowOff>47625</xdr:rowOff>
                  </from>
                  <to>
                    <xdr:col>35</xdr:col>
                    <xdr:colOff>47625</xdr:colOff>
                    <xdr:row>200</xdr:row>
                    <xdr:rowOff>142875</xdr:rowOff>
                  </to>
                </anchor>
              </controlPr>
            </control>
          </mc:Choice>
        </mc:AlternateContent>
        <mc:AlternateContent xmlns:mc="http://schemas.openxmlformats.org/markup-compatibility/2006">
          <mc:Choice Requires="x14">
            <control shapeId="9723" r:id="rId38" name="Check Box 507">
              <controlPr defaultSize="0" autoFill="0" autoLine="0" autoPict="0">
                <anchor moveWithCells="1">
                  <from>
                    <xdr:col>5</xdr:col>
                    <xdr:colOff>123825</xdr:colOff>
                    <xdr:row>252</xdr:row>
                    <xdr:rowOff>190500</xdr:rowOff>
                  </from>
                  <to>
                    <xdr:col>7</xdr:col>
                    <xdr:colOff>47625</xdr:colOff>
                    <xdr:row>254</xdr:row>
                    <xdr:rowOff>38100</xdr:rowOff>
                  </to>
                </anchor>
              </controlPr>
            </control>
          </mc:Choice>
        </mc:AlternateContent>
        <mc:AlternateContent xmlns:mc="http://schemas.openxmlformats.org/markup-compatibility/2006">
          <mc:Choice Requires="x14">
            <control shapeId="9724" r:id="rId39" name="Check Box 508">
              <controlPr defaultSize="0" autoFill="0" autoLine="0" autoPict="0">
                <anchor moveWithCells="1">
                  <from>
                    <xdr:col>23</xdr:col>
                    <xdr:colOff>133350</xdr:colOff>
                    <xdr:row>252</xdr:row>
                    <xdr:rowOff>180975</xdr:rowOff>
                  </from>
                  <to>
                    <xdr:col>25</xdr:col>
                    <xdr:colOff>57150</xdr:colOff>
                    <xdr:row>254</xdr:row>
                    <xdr:rowOff>28575</xdr:rowOff>
                  </to>
                </anchor>
              </controlPr>
            </control>
          </mc:Choice>
        </mc:AlternateContent>
        <mc:AlternateContent xmlns:mc="http://schemas.openxmlformats.org/markup-compatibility/2006">
          <mc:Choice Requires="x14">
            <control shapeId="9725" r:id="rId40" name="Check Box 509">
              <controlPr defaultSize="0" autoFill="0" autoLine="0" autoPict="0">
                <anchor moveWithCells="1">
                  <from>
                    <xdr:col>9</xdr:col>
                    <xdr:colOff>114300</xdr:colOff>
                    <xdr:row>254</xdr:row>
                    <xdr:rowOff>180975</xdr:rowOff>
                  </from>
                  <to>
                    <xdr:col>11</xdr:col>
                    <xdr:colOff>38100</xdr:colOff>
                    <xdr:row>256</xdr:row>
                    <xdr:rowOff>28575</xdr:rowOff>
                  </to>
                </anchor>
              </controlPr>
            </control>
          </mc:Choice>
        </mc:AlternateContent>
        <mc:AlternateContent xmlns:mc="http://schemas.openxmlformats.org/markup-compatibility/2006">
          <mc:Choice Requires="x14">
            <control shapeId="9726" r:id="rId41" name="Check Box 510">
              <controlPr defaultSize="0" autoFill="0" autoLine="0" autoPict="0">
                <anchor moveWithCells="1">
                  <from>
                    <xdr:col>13</xdr:col>
                    <xdr:colOff>38100</xdr:colOff>
                    <xdr:row>254</xdr:row>
                    <xdr:rowOff>180975</xdr:rowOff>
                  </from>
                  <to>
                    <xdr:col>14</xdr:col>
                    <xdr:colOff>152400</xdr:colOff>
                    <xdr:row>256</xdr:row>
                    <xdr:rowOff>28575</xdr:rowOff>
                  </to>
                </anchor>
              </controlPr>
            </control>
          </mc:Choice>
        </mc:AlternateContent>
        <mc:AlternateContent xmlns:mc="http://schemas.openxmlformats.org/markup-compatibility/2006">
          <mc:Choice Requires="x14">
            <control shapeId="9727" r:id="rId42" name="Check Box 511">
              <controlPr defaultSize="0" autoFill="0" autoLine="0" autoPict="0">
                <anchor moveWithCells="1">
                  <from>
                    <xdr:col>16</xdr:col>
                    <xdr:colOff>57150</xdr:colOff>
                    <xdr:row>254</xdr:row>
                    <xdr:rowOff>180975</xdr:rowOff>
                  </from>
                  <to>
                    <xdr:col>17</xdr:col>
                    <xdr:colOff>171450</xdr:colOff>
                    <xdr:row>256</xdr:row>
                    <xdr:rowOff>28575</xdr:rowOff>
                  </to>
                </anchor>
              </controlPr>
            </control>
          </mc:Choice>
        </mc:AlternateContent>
        <mc:AlternateContent xmlns:mc="http://schemas.openxmlformats.org/markup-compatibility/2006">
          <mc:Choice Requires="x14">
            <control shapeId="9728" r:id="rId43" name="Check Box 512">
              <controlPr defaultSize="0" autoFill="0" autoLine="0" autoPict="0">
                <anchor moveWithCells="1">
                  <from>
                    <xdr:col>19</xdr:col>
                    <xdr:colOff>57150</xdr:colOff>
                    <xdr:row>254</xdr:row>
                    <xdr:rowOff>180975</xdr:rowOff>
                  </from>
                  <to>
                    <xdr:col>20</xdr:col>
                    <xdr:colOff>171450</xdr:colOff>
                    <xdr:row>256</xdr:row>
                    <xdr:rowOff>28575</xdr:rowOff>
                  </to>
                </anchor>
              </controlPr>
            </control>
          </mc:Choice>
        </mc:AlternateContent>
        <mc:AlternateContent xmlns:mc="http://schemas.openxmlformats.org/markup-compatibility/2006">
          <mc:Choice Requires="x14">
            <control shapeId="9729" r:id="rId44" name="Check Box 513">
              <controlPr defaultSize="0" autoFill="0" autoLine="0" autoPict="0">
                <anchor moveWithCells="1">
                  <from>
                    <xdr:col>7</xdr:col>
                    <xdr:colOff>114300</xdr:colOff>
                    <xdr:row>256</xdr:row>
                    <xdr:rowOff>180975</xdr:rowOff>
                  </from>
                  <to>
                    <xdr:col>9</xdr:col>
                    <xdr:colOff>38100</xdr:colOff>
                    <xdr:row>258</xdr:row>
                    <xdr:rowOff>28575</xdr:rowOff>
                  </to>
                </anchor>
              </controlPr>
            </control>
          </mc:Choice>
        </mc:AlternateContent>
        <mc:AlternateContent xmlns:mc="http://schemas.openxmlformats.org/markup-compatibility/2006">
          <mc:Choice Requires="x14">
            <control shapeId="9730" r:id="rId45" name="Check Box 514">
              <controlPr defaultSize="0" autoFill="0" autoLine="0" autoPict="0">
                <anchor moveWithCells="1">
                  <from>
                    <xdr:col>7</xdr:col>
                    <xdr:colOff>114300</xdr:colOff>
                    <xdr:row>257</xdr:row>
                    <xdr:rowOff>190500</xdr:rowOff>
                  </from>
                  <to>
                    <xdr:col>9</xdr:col>
                    <xdr:colOff>38100</xdr:colOff>
                    <xdr:row>259</xdr:row>
                    <xdr:rowOff>38100</xdr:rowOff>
                  </to>
                </anchor>
              </controlPr>
            </control>
          </mc:Choice>
        </mc:AlternateContent>
        <mc:AlternateContent xmlns:mc="http://schemas.openxmlformats.org/markup-compatibility/2006">
          <mc:Choice Requires="x14">
            <control shapeId="9731" r:id="rId46" name="Check Box 515">
              <controlPr defaultSize="0" autoFill="0" autoLine="0" autoPict="0">
                <anchor moveWithCells="1">
                  <from>
                    <xdr:col>16</xdr:col>
                    <xdr:colOff>85725</xdr:colOff>
                    <xdr:row>261</xdr:row>
                    <xdr:rowOff>47625</xdr:rowOff>
                  </from>
                  <to>
                    <xdr:col>18</xdr:col>
                    <xdr:colOff>9525</xdr:colOff>
                    <xdr:row>262</xdr:row>
                    <xdr:rowOff>142875</xdr:rowOff>
                  </to>
                </anchor>
              </controlPr>
            </control>
          </mc:Choice>
        </mc:AlternateContent>
        <mc:AlternateContent xmlns:mc="http://schemas.openxmlformats.org/markup-compatibility/2006">
          <mc:Choice Requires="x14">
            <control shapeId="9732" r:id="rId47" name="Check Box 516">
              <controlPr defaultSize="0" autoFill="0" autoLine="0" autoPict="0">
                <anchor moveWithCells="1">
                  <from>
                    <xdr:col>28</xdr:col>
                    <xdr:colOff>76200</xdr:colOff>
                    <xdr:row>261</xdr:row>
                    <xdr:rowOff>47625</xdr:rowOff>
                  </from>
                  <to>
                    <xdr:col>30</xdr:col>
                    <xdr:colOff>0</xdr:colOff>
                    <xdr:row>262</xdr:row>
                    <xdr:rowOff>142875</xdr:rowOff>
                  </to>
                </anchor>
              </controlPr>
            </control>
          </mc:Choice>
        </mc:AlternateContent>
        <mc:AlternateContent xmlns:mc="http://schemas.openxmlformats.org/markup-compatibility/2006">
          <mc:Choice Requires="x14">
            <control shapeId="9733" r:id="rId48" name="Check Box 517">
              <controlPr defaultSize="0" autoFill="0" autoLine="0" autoPict="0">
                <anchor moveWithCells="1">
                  <from>
                    <xdr:col>16</xdr:col>
                    <xdr:colOff>171450</xdr:colOff>
                    <xdr:row>259</xdr:row>
                    <xdr:rowOff>47625</xdr:rowOff>
                  </from>
                  <to>
                    <xdr:col>18</xdr:col>
                    <xdr:colOff>95250</xdr:colOff>
                    <xdr:row>260</xdr:row>
                    <xdr:rowOff>142875</xdr:rowOff>
                  </to>
                </anchor>
              </controlPr>
            </control>
          </mc:Choice>
        </mc:AlternateContent>
        <mc:AlternateContent xmlns:mc="http://schemas.openxmlformats.org/markup-compatibility/2006">
          <mc:Choice Requires="x14">
            <control shapeId="9734" r:id="rId49" name="Check Box 518">
              <controlPr defaultSize="0" autoFill="0" autoLine="0" autoPict="0">
                <anchor moveWithCells="1">
                  <from>
                    <xdr:col>33</xdr:col>
                    <xdr:colOff>123825</xdr:colOff>
                    <xdr:row>259</xdr:row>
                    <xdr:rowOff>47625</xdr:rowOff>
                  </from>
                  <to>
                    <xdr:col>35</xdr:col>
                    <xdr:colOff>47625</xdr:colOff>
                    <xdr:row>260</xdr:row>
                    <xdr:rowOff>142875</xdr:rowOff>
                  </to>
                </anchor>
              </controlPr>
            </control>
          </mc:Choice>
        </mc:AlternateContent>
        <mc:AlternateContent xmlns:mc="http://schemas.openxmlformats.org/markup-compatibility/2006">
          <mc:Choice Requires="x14">
            <control shapeId="9666" r:id="rId50" name="Check Box 450">
              <controlPr defaultSize="0" autoFill="0" autoLine="0" autoPict="0">
                <anchor moveWithCells="1">
                  <from>
                    <xdr:col>5</xdr:col>
                    <xdr:colOff>123825</xdr:colOff>
                    <xdr:row>72</xdr:row>
                    <xdr:rowOff>190500</xdr:rowOff>
                  </from>
                  <to>
                    <xdr:col>7</xdr:col>
                    <xdr:colOff>47625</xdr:colOff>
                    <xdr:row>74</xdr:row>
                    <xdr:rowOff>38100</xdr:rowOff>
                  </to>
                </anchor>
              </controlPr>
            </control>
          </mc:Choice>
        </mc:AlternateContent>
        <mc:AlternateContent xmlns:mc="http://schemas.openxmlformats.org/markup-compatibility/2006">
          <mc:Choice Requires="x14">
            <control shapeId="9667" r:id="rId51" name="Check Box 451">
              <controlPr defaultSize="0" autoFill="0" autoLine="0" autoPict="0">
                <anchor moveWithCells="1">
                  <from>
                    <xdr:col>23</xdr:col>
                    <xdr:colOff>133350</xdr:colOff>
                    <xdr:row>72</xdr:row>
                    <xdr:rowOff>180975</xdr:rowOff>
                  </from>
                  <to>
                    <xdr:col>25</xdr:col>
                    <xdr:colOff>57150</xdr:colOff>
                    <xdr:row>74</xdr:row>
                    <xdr:rowOff>28575</xdr:rowOff>
                  </to>
                </anchor>
              </controlPr>
            </control>
          </mc:Choice>
        </mc:AlternateContent>
        <mc:AlternateContent xmlns:mc="http://schemas.openxmlformats.org/markup-compatibility/2006">
          <mc:Choice Requires="x14">
            <control shapeId="9803" r:id="rId52" name="Check Box 587">
              <controlPr defaultSize="0" autoFill="0" autoLine="0" autoPict="0">
                <anchor moveWithCells="1">
                  <from>
                    <xdr:col>5</xdr:col>
                    <xdr:colOff>123825</xdr:colOff>
                    <xdr:row>71</xdr:row>
                    <xdr:rowOff>142875</xdr:rowOff>
                  </from>
                  <to>
                    <xdr:col>7</xdr:col>
                    <xdr:colOff>47625</xdr:colOff>
                    <xdr:row>73</xdr:row>
                    <xdr:rowOff>28575</xdr:rowOff>
                  </to>
                </anchor>
              </controlPr>
            </control>
          </mc:Choice>
        </mc:AlternateContent>
        <mc:AlternateContent xmlns:mc="http://schemas.openxmlformats.org/markup-compatibility/2006">
          <mc:Choice Requires="x14">
            <control shapeId="9804" r:id="rId53" name="Check Box 588">
              <controlPr defaultSize="0" autoFill="0" autoLine="0" autoPict="0">
                <anchor moveWithCells="1">
                  <from>
                    <xdr:col>9</xdr:col>
                    <xdr:colOff>133350</xdr:colOff>
                    <xdr:row>71</xdr:row>
                    <xdr:rowOff>142875</xdr:rowOff>
                  </from>
                  <to>
                    <xdr:col>11</xdr:col>
                    <xdr:colOff>57150</xdr:colOff>
                    <xdr:row>73</xdr:row>
                    <xdr:rowOff>28575</xdr:rowOff>
                  </to>
                </anchor>
              </controlPr>
            </control>
          </mc:Choice>
        </mc:AlternateContent>
        <mc:AlternateContent xmlns:mc="http://schemas.openxmlformats.org/markup-compatibility/2006">
          <mc:Choice Requires="x14">
            <control shapeId="9805" r:id="rId54" name="Check Box 589">
              <controlPr defaultSize="0" autoFill="0" autoLine="0" autoPict="0">
                <anchor moveWithCells="1">
                  <from>
                    <xdr:col>14</xdr:col>
                    <xdr:colOff>19050</xdr:colOff>
                    <xdr:row>71</xdr:row>
                    <xdr:rowOff>133350</xdr:rowOff>
                  </from>
                  <to>
                    <xdr:col>15</xdr:col>
                    <xdr:colOff>133350</xdr:colOff>
                    <xdr:row>73</xdr:row>
                    <xdr:rowOff>19050</xdr:rowOff>
                  </to>
                </anchor>
              </controlPr>
            </control>
          </mc:Choice>
        </mc:AlternateContent>
        <mc:AlternateContent xmlns:mc="http://schemas.openxmlformats.org/markup-compatibility/2006">
          <mc:Choice Requires="x14">
            <control shapeId="9806" r:id="rId55" name="Check Box 590">
              <controlPr defaultSize="0" autoFill="0" autoLine="0" autoPict="0">
                <anchor moveWithCells="1">
                  <from>
                    <xdr:col>19</xdr:col>
                    <xdr:colOff>9525</xdr:colOff>
                    <xdr:row>71</xdr:row>
                    <xdr:rowOff>142875</xdr:rowOff>
                  </from>
                  <to>
                    <xdr:col>20</xdr:col>
                    <xdr:colOff>123825</xdr:colOff>
                    <xdr:row>73</xdr:row>
                    <xdr:rowOff>28575</xdr:rowOff>
                  </to>
                </anchor>
              </controlPr>
            </control>
          </mc:Choice>
        </mc:AlternateContent>
        <mc:AlternateContent xmlns:mc="http://schemas.openxmlformats.org/markup-compatibility/2006">
          <mc:Choice Requires="x14">
            <control shapeId="9807" r:id="rId56" name="Check Box 591">
              <controlPr defaultSize="0" autoFill="0" autoLine="0" autoPict="0">
                <anchor moveWithCells="1">
                  <from>
                    <xdr:col>24</xdr:col>
                    <xdr:colOff>9525</xdr:colOff>
                    <xdr:row>71</xdr:row>
                    <xdr:rowOff>142875</xdr:rowOff>
                  </from>
                  <to>
                    <xdr:col>25</xdr:col>
                    <xdr:colOff>123825</xdr:colOff>
                    <xdr:row>73</xdr:row>
                    <xdr:rowOff>28575</xdr:rowOff>
                  </to>
                </anchor>
              </controlPr>
            </control>
          </mc:Choice>
        </mc:AlternateContent>
        <mc:AlternateContent xmlns:mc="http://schemas.openxmlformats.org/markup-compatibility/2006">
          <mc:Choice Requires="x14">
            <control shapeId="9808" r:id="rId57" name="Check Box 592">
              <controlPr defaultSize="0" autoFill="0" autoLine="0" autoPict="0">
                <anchor moveWithCells="1">
                  <from>
                    <xdr:col>28</xdr:col>
                    <xdr:colOff>161925</xdr:colOff>
                    <xdr:row>71</xdr:row>
                    <xdr:rowOff>142875</xdr:rowOff>
                  </from>
                  <to>
                    <xdr:col>30</xdr:col>
                    <xdr:colOff>85725</xdr:colOff>
                    <xdr:row>73</xdr:row>
                    <xdr:rowOff>28575</xdr:rowOff>
                  </to>
                </anchor>
              </controlPr>
            </control>
          </mc:Choice>
        </mc:AlternateContent>
        <mc:AlternateContent xmlns:mc="http://schemas.openxmlformats.org/markup-compatibility/2006">
          <mc:Choice Requires="x14">
            <control shapeId="9809" r:id="rId58" name="Check Box 593">
              <controlPr defaultSize="0" autoFill="0" autoLine="0" autoPict="0">
                <anchor moveWithCells="1">
                  <from>
                    <xdr:col>5</xdr:col>
                    <xdr:colOff>123825</xdr:colOff>
                    <xdr:row>131</xdr:row>
                    <xdr:rowOff>142875</xdr:rowOff>
                  </from>
                  <to>
                    <xdr:col>7</xdr:col>
                    <xdr:colOff>47625</xdr:colOff>
                    <xdr:row>133</xdr:row>
                    <xdr:rowOff>28575</xdr:rowOff>
                  </to>
                </anchor>
              </controlPr>
            </control>
          </mc:Choice>
        </mc:AlternateContent>
        <mc:AlternateContent xmlns:mc="http://schemas.openxmlformats.org/markup-compatibility/2006">
          <mc:Choice Requires="x14">
            <control shapeId="9810" r:id="rId59" name="Check Box 594">
              <controlPr defaultSize="0" autoFill="0" autoLine="0" autoPict="0">
                <anchor moveWithCells="1">
                  <from>
                    <xdr:col>9</xdr:col>
                    <xdr:colOff>133350</xdr:colOff>
                    <xdr:row>131</xdr:row>
                    <xdr:rowOff>142875</xdr:rowOff>
                  </from>
                  <to>
                    <xdr:col>11</xdr:col>
                    <xdr:colOff>57150</xdr:colOff>
                    <xdr:row>133</xdr:row>
                    <xdr:rowOff>28575</xdr:rowOff>
                  </to>
                </anchor>
              </controlPr>
            </control>
          </mc:Choice>
        </mc:AlternateContent>
        <mc:AlternateContent xmlns:mc="http://schemas.openxmlformats.org/markup-compatibility/2006">
          <mc:Choice Requires="x14">
            <control shapeId="9811" r:id="rId60" name="Check Box 595">
              <controlPr defaultSize="0" autoFill="0" autoLine="0" autoPict="0">
                <anchor moveWithCells="1">
                  <from>
                    <xdr:col>14</xdr:col>
                    <xdr:colOff>19050</xdr:colOff>
                    <xdr:row>131</xdr:row>
                    <xdr:rowOff>152400</xdr:rowOff>
                  </from>
                  <to>
                    <xdr:col>15</xdr:col>
                    <xdr:colOff>133350</xdr:colOff>
                    <xdr:row>133</xdr:row>
                    <xdr:rowOff>38100</xdr:rowOff>
                  </to>
                </anchor>
              </controlPr>
            </control>
          </mc:Choice>
        </mc:AlternateContent>
        <mc:AlternateContent xmlns:mc="http://schemas.openxmlformats.org/markup-compatibility/2006">
          <mc:Choice Requires="x14">
            <control shapeId="9812" r:id="rId61" name="Check Box 596">
              <controlPr defaultSize="0" autoFill="0" autoLine="0" autoPict="0">
                <anchor moveWithCells="1">
                  <from>
                    <xdr:col>19</xdr:col>
                    <xdr:colOff>9525</xdr:colOff>
                    <xdr:row>131</xdr:row>
                    <xdr:rowOff>142875</xdr:rowOff>
                  </from>
                  <to>
                    <xdr:col>20</xdr:col>
                    <xdr:colOff>123825</xdr:colOff>
                    <xdr:row>133</xdr:row>
                    <xdr:rowOff>28575</xdr:rowOff>
                  </to>
                </anchor>
              </controlPr>
            </control>
          </mc:Choice>
        </mc:AlternateContent>
        <mc:AlternateContent xmlns:mc="http://schemas.openxmlformats.org/markup-compatibility/2006">
          <mc:Choice Requires="x14">
            <control shapeId="9813" r:id="rId62" name="Check Box 597">
              <controlPr defaultSize="0" autoFill="0" autoLine="0" autoPict="0">
                <anchor moveWithCells="1">
                  <from>
                    <xdr:col>24</xdr:col>
                    <xdr:colOff>9525</xdr:colOff>
                    <xdr:row>131</xdr:row>
                    <xdr:rowOff>142875</xdr:rowOff>
                  </from>
                  <to>
                    <xdr:col>25</xdr:col>
                    <xdr:colOff>123825</xdr:colOff>
                    <xdr:row>133</xdr:row>
                    <xdr:rowOff>28575</xdr:rowOff>
                  </to>
                </anchor>
              </controlPr>
            </control>
          </mc:Choice>
        </mc:AlternateContent>
        <mc:AlternateContent xmlns:mc="http://schemas.openxmlformats.org/markup-compatibility/2006">
          <mc:Choice Requires="x14">
            <control shapeId="9814" r:id="rId63" name="Check Box 598">
              <controlPr defaultSize="0" autoFill="0" autoLine="0" autoPict="0">
                <anchor moveWithCells="1">
                  <from>
                    <xdr:col>28</xdr:col>
                    <xdr:colOff>161925</xdr:colOff>
                    <xdr:row>131</xdr:row>
                    <xdr:rowOff>142875</xdr:rowOff>
                  </from>
                  <to>
                    <xdr:col>30</xdr:col>
                    <xdr:colOff>85725</xdr:colOff>
                    <xdr:row>133</xdr:row>
                    <xdr:rowOff>28575</xdr:rowOff>
                  </to>
                </anchor>
              </controlPr>
            </control>
          </mc:Choice>
        </mc:AlternateContent>
        <mc:AlternateContent xmlns:mc="http://schemas.openxmlformats.org/markup-compatibility/2006">
          <mc:Choice Requires="x14">
            <control shapeId="9815" r:id="rId64" name="Check Box 599">
              <controlPr defaultSize="0" autoFill="0" autoLine="0" autoPict="0">
                <anchor moveWithCells="1">
                  <from>
                    <xdr:col>5</xdr:col>
                    <xdr:colOff>123825</xdr:colOff>
                    <xdr:row>191</xdr:row>
                    <xdr:rowOff>142875</xdr:rowOff>
                  </from>
                  <to>
                    <xdr:col>7</xdr:col>
                    <xdr:colOff>47625</xdr:colOff>
                    <xdr:row>193</xdr:row>
                    <xdr:rowOff>28575</xdr:rowOff>
                  </to>
                </anchor>
              </controlPr>
            </control>
          </mc:Choice>
        </mc:AlternateContent>
        <mc:AlternateContent xmlns:mc="http://schemas.openxmlformats.org/markup-compatibility/2006">
          <mc:Choice Requires="x14">
            <control shapeId="9816" r:id="rId65" name="Check Box 600">
              <controlPr defaultSize="0" autoFill="0" autoLine="0" autoPict="0">
                <anchor moveWithCells="1">
                  <from>
                    <xdr:col>9</xdr:col>
                    <xdr:colOff>133350</xdr:colOff>
                    <xdr:row>191</xdr:row>
                    <xdr:rowOff>142875</xdr:rowOff>
                  </from>
                  <to>
                    <xdr:col>11</xdr:col>
                    <xdr:colOff>57150</xdr:colOff>
                    <xdr:row>193</xdr:row>
                    <xdr:rowOff>28575</xdr:rowOff>
                  </to>
                </anchor>
              </controlPr>
            </control>
          </mc:Choice>
        </mc:AlternateContent>
        <mc:AlternateContent xmlns:mc="http://schemas.openxmlformats.org/markup-compatibility/2006">
          <mc:Choice Requires="x14">
            <control shapeId="9817" r:id="rId66" name="Check Box 601">
              <controlPr defaultSize="0" autoFill="0" autoLine="0" autoPict="0">
                <anchor moveWithCells="1">
                  <from>
                    <xdr:col>14</xdr:col>
                    <xdr:colOff>171450</xdr:colOff>
                    <xdr:row>191</xdr:row>
                    <xdr:rowOff>142875</xdr:rowOff>
                  </from>
                  <to>
                    <xdr:col>16</xdr:col>
                    <xdr:colOff>95250</xdr:colOff>
                    <xdr:row>193</xdr:row>
                    <xdr:rowOff>28575</xdr:rowOff>
                  </to>
                </anchor>
              </controlPr>
            </control>
          </mc:Choice>
        </mc:AlternateContent>
        <mc:AlternateContent xmlns:mc="http://schemas.openxmlformats.org/markup-compatibility/2006">
          <mc:Choice Requires="x14">
            <control shapeId="9818" r:id="rId67" name="Check Box 602">
              <controlPr defaultSize="0" autoFill="0" autoLine="0" autoPict="0">
                <anchor moveWithCells="1">
                  <from>
                    <xdr:col>19</xdr:col>
                    <xdr:colOff>9525</xdr:colOff>
                    <xdr:row>191</xdr:row>
                    <xdr:rowOff>142875</xdr:rowOff>
                  </from>
                  <to>
                    <xdr:col>20</xdr:col>
                    <xdr:colOff>123825</xdr:colOff>
                    <xdr:row>193</xdr:row>
                    <xdr:rowOff>28575</xdr:rowOff>
                  </to>
                </anchor>
              </controlPr>
            </control>
          </mc:Choice>
        </mc:AlternateContent>
        <mc:AlternateContent xmlns:mc="http://schemas.openxmlformats.org/markup-compatibility/2006">
          <mc:Choice Requires="x14">
            <control shapeId="9819" r:id="rId68" name="Check Box 603">
              <controlPr defaultSize="0" autoFill="0" autoLine="0" autoPict="0">
                <anchor moveWithCells="1">
                  <from>
                    <xdr:col>24</xdr:col>
                    <xdr:colOff>9525</xdr:colOff>
                    <xdr:row>191</xdr:row>
                    <xdr:rowOff>142875</xdr:rowOff>
                  </from>
                  <to>
                    <xdr:col>25</xdr:col>
                    <xdr:colOff>123825</xdr:colOff>
                    <xdr:row>193</xdr:row>
                    <xdr:rowOff>28575</xdr:rowOff>
                  </to>
                </anchor>
              </controlPr>
            </control>
          </mc:Choice>
        </mc:AlternateContent>
        <mc:AlternateContent xmlns:mc="http://schemas.openxmlformats.org/markup-compatibility/2006">
          <mc:Choice Requires="x14">
            <control shapeId="9820" r:id="rId69" name="Check Box 604">
              <controlPr defaultSize="0" autoFill="0" autoLine="0" autoPict="0">
                <anchor moveWithCells="1">
                  <from>
                    <xdr:col>28</xdr:col>
                    <xdr:colOff>161925</xdr:colOff>
                    <xdr:row>191</xdr:row>
                    <xdr:rowOff>142875</xdr:rowOff>
                  </from>
                  <to>
                    <xdr:col>30</xdr:col>
                    <xdr:colOff>85725</xdr:colOff>
                    <xdr:row>193</xdr:row>
                    <xdr:rowOff>28575</xdr:rowOff>
                  </to>
                </anchor>
              </controlPr>
            </control>
          </mc:Choice>
        </mc:AlternateContent>
        <mc:AlternateContent xmlns:mc="http://schemas.openxmlformats.org/markup-compatibility/2006">
          <mc:Choice Requires="x14">
            <control shapeId="9821" r:id="rId70" name="Check Box 605">
              <controlPr defaultSize="0" autoFill="0" autoLine="0" autoPict="0">
                <anchor moveWithCells="1">
                  <from>
                    <xdr:col>5</xdr:col>
                    <xdr:colOff>123825</xdr:colOff>
                    <xdr:row>251</xdr:row>
                    <xdr:rowOff>142875</xdr:rowOff>
                  </from>
                  <to>
                    <xdr:col>7</xdr:col>
                    <xdr:colOff>47625</xdr:colOff>
                    <xdr:row>253</xdr:row>
                    <xdr:rowOff>28575</xdr:rowOff>
                  </to>
                </anchor>
              </controlPr>
            </control>
          </mc:Choice>
        </mc:AlternateContent>
        <mc:AlternateContent xmlns:mc="http://schemas.openxmlformats.org/markup-compatibility/2006">
          <mc:Choice Requires="x14">
            <control shapeId="9822" r:id="rId71" name="Check Box 606">
              <controlPr defaultSize="0" autoFill="0" autoLine="0" autoPict="0">
                <anchor moveWithCells="1">
                  <from>
                    <xdr:col>9</xdr:col>
                    <xdr:colOff>133350</xdr:colOff>
                    <xdr:row>251</xdr:row>
                    <xdr:rowOff>142875</xdr:rowOff>
                  </from>
                  <to>
                    <xdr:col>11</xdr:col>
                    <xdr:colOff>57150</xdr:colOff>
                    <xdr:row>253</xdr:row>
                    <xdr:rowOff>28575</xdr:rowOff>
                  </to>
                </anchor>
              </controlPr>
            </control>
          </mc:Choice>
        </mc:AlternateContent>
        <mc:AlternateContent xmlns:mc="http://schemas.openxmlformats.org/markup-compatibility/2006">
          <mc:Choice Requires="x14">
            <control shapeId="9824" r:id="rId72" name="Check Box 608">
              <controlPr defaultSize="0" autoFill="0" autoLine="0" autoPict="0">
                <anchor moveWithCells="1">
                  <from>
                    <xdr:col>19</xdr:col>
                    <xdr:colOff>9525</xdr:colOff>
                    <xdr:row>251</xdr:row>
                    <xdr:rowOff>142875</xdr:rowOff>
                  </from>
                  <to>
                    <xdr:col>20</xdr:col>
                    <xdr:colOff>123825</xdr:colOff>
                    <xdr:row>253</xdr:row>
                    <xdr:rowOff>28575</xdr:rowOff>
                  </to>
                </anchor>
              </controlPr>
            </control>
          </mc:Choice>
        </mc:AlternateContent>
        <mc:AlternateContent xmlns:mc="http://schemas.openxmlformats.org/markup-compatibility/2006">
          <mc:Choice Requires="x14">
            <control shapeId="9825" r:id="rId73" name="Check Box 609">
              <controlPr defaultSize="0" autoFill="0" autoLine="0" autoPict="0">
                <anchor moveWithCells="1">
                  <from>
                    <xdr:col>24</xdr:col>
                    <xdr:colOff>9525</xdr:colOff>
                    <xdr:row>251</xdr:row>
                    <xdr:rowOff>142875</xdr:rowOff>
                  </from>
                  <to>
                    <xdr:col>25</xdr:col>
                    <xdr:colOff>123825</xdr:colOff>
                    <xdr:row>253</xdr:row>
                    <xdr:rowOff>28575</xdr:rowOff>
                  </to>
                </anchor>
              </controlPr>
            </control>
          </mc:Choice>
        </mc:AlternateContent>
        <mc:AlternateContent xmlns:mc="http://schemas.openxmlformats.org/markup-compatibility/2006">
          <mc:Choice Requires="x14">
            <control shapeId="9826" r:id="rId74" name="Check Box 610">
              <controlPr defaultSize="0" autoFill="0" autoLine="0" autoPict="0">
                <anchor moveWithCells="1">
                  <from>
                    <xdr:col>28</xdr:col>
                    <xdr:colOff>161925</xdr:colOff>
                    <xdr:row>251</xdr:row>
                    <xdr:rowOff>142875</xdr:rowOff>
                  </from>
                  <to>
                    <xdr:col>30</xdr:col>
                    <xdr:colOff>85725</xdr:colOff>
                    <xdr:row>253</xdr:row>
                    <xdr:rowOff>28575</xdr:rowOff>
                  </to>
                </anchor>
              </controlPr>
            </control>
          </mc:Choice>
        </mc:AlternateContent>
        <mc:AlternateContent xmlns:mc="http://schemas.openxmlformats.org/markup-compatibility/2006">
          <mc:Choice Requires="x14">
            <control shapeId="9823" r:id="rId75" name="Check Box 607">
              <controlPr defaultSize="0" autoFill="0" autoLine="0" autoPict="0">
                <anchor moveWithCells="1">
                  <from>
                    <xdr:col>14</xdr:col>
                    <xdr:colOff>19050</xdr:colOff>
                    <xdr:row>251</xdr:row>
                    <xdr:rowOff>152400</xdr:rowOff>
                  </from>
                  <to>
                    <xdr:col>15</xdr:col>
                    <xdr:colOff>133350</xdr:colOff>
                    <xdr:row>253</xdr:row>
                    <xdr:rowOff>38100</xdr:rowOff>
                  </to>
                </anchor>
              </controlPr>
            </control>
          </mc:Choice>
        </mc:AlternateContent>
        <mc:AlternateContent xmlns:mc="http://schemas.openxmlformats.org/markup-compatibility/2006">
          <mc:Choice Requires="x14">
            <control shapeId="9220" r:id="rId76" name="Check Box 4">
              <controlPr defaultSize="0" autoFill="0" autoLine="0" autoPict="0">
                <anchor moveWithCells="1">
                  <from>
                    <xdr:col>5</xdr:col>
                    <xdr:colOff>123825</xdr:colOff>
                    <xdr:row>11</xdr:row>
                    <xdr:rowOff>142875</xdr:rowOff>
                  </from>
                  <to>
                    <xdr:col>7</xdr:col>
                    <xdr:colOff>47625</xdr:colOff>
                    <xdr:row>13</xdr:row>
                    <xdr:rowOff>28575</xdr:rowOff>
                  </to>
                </anchor>
              </controlPr>
            </control>
          </mc:Choice>
        </mc:AlternateContent>
        <mc:AlternateContent xmlns:mc="http://schemas.openxmlformats.org/markup-compatibility/2006">
          <mc:Choice Requires="x14">
            <control shapeId="9221" r:id="rId77" name="Check Box 5">
              <controlPr defaultSize="0" autoFill="0" autoLine="0" autoPict="0">
                <anchor moveWithCells="1">
                  <from>
                    <xdr:col>9</xdr:col>
                    <xdr:colOff>133350</xdr:colOff>
                    <xdr:row>11</xdr:row>
                    <xdr:rowOff>142875</xdr:rowOff>
                  </from>
                  <to>
                    <xdr:col>11</xdr:col>
                    <xdr:colOff>57150</xdr:colOff>
                    <xdr:row>13</xdr:row>
                    <xdr:rowOff>28575</xdr:rowOff>
                  </to>
                </anchor>
              </controlPr>
            </control>
          </mc:Choice>
        </mc:AlternateContent>
        <mc:AlternateContent xmlns:mc="http://schemas.openxmlformats.org/markup-compatibility/2006">
          <mc:Choice Requires="x14">
            <control shapeId="9222" r:id="rId78" name="Check Box 6">
              <controlPr defaultSize="0" autoFill="0" autoLine="0" autoPict="0">
                <anchor moveWithCells="1">
                  <from>
                    <xdr:col>14</xdr:col>
                    <xdr:colOff>19050</xdr:colOff>
                    <xdr:row>11</xdr:row>
                    <xdr:rowOff>152400</xdr:rowOff>
                  </from>
                  <to>
                    <xdr:col>15</xdr:col>
                    <xdr:colOff>133350</xdr:colOff>
                    <xdr:row>13</xdr:row>
                    <xdr:rowOff>38100</xdr:rowOff>
                  </to>
                </anchor>
              </controlPr>
            </control>
          </mc:Choice>
        </mc:AlternateContent>
        <mc:AlternateContent xmlns:mc="http://schemas.openxmlformats.org/markup-compatibility/2006">
          <mc:Choice Requires="x14">
            <control shapeId="9223" r:id="rId79" name="Check Box 7">
              <controlPr defaultSize="0" autoFill="0" autoLine="0" autoPict="0">
                <anchor moveWithCells="1">
                  <from>
                    <xdr:col>19</xdr:col>
                    <xdr:colOff>9525</xdr:colOff>
                    <xdr:row>11</xdr:row>
                    <xdr:rowOff>142875</xdr:rowOff>
                  </from>
                  <to>
                    <xdr:col>20</xdr:col>
                    <xdr:colOff>123825</xdr:colOff>
                    <xdr:row>13</xdr:row>
                    <xdr:rowOff>28575</xdr:rowOff>
                  </to>
                </anchor>
              </controlPr>
            </control>
          </mc:Choice>
        </mc:AlternateContent>
        <mc:AlternateContent xmlns:mc="http://schemas.openxmlformats.org/markup-compatibility/2006">
          <mc:Choice Requires="x14">
            <control shapeId="9224" r:id="rId80" name="Check Box 8">
              <controlPr defaultSize="0" autoFill="0" autoLine="0" autoPict="0">
                <anchor moveWithCells="1">
                  <from>
                    <xdr:col>24</xdr:col>
                    <xdr:colOff>9525</xdr:colOff>
                    <xdr:row>11</xdr:row>
                    <xdr:rowOff>142875</xdr:rowOff>
                  </from>
                  <to>
                    <xdr:col>25</xdr:col>
                    <xdr:colOff>123825</xdr:colOff>
                    <xdr:row>13</xdr:row>
                    <xdr:rowOff>28575</xdr:rowOff>
                  </to>
                </anchor>
              </controlPr>
            </control>
          </mc:Choice>
        </mc:AlternateContent>
        <mc:AlternateContent xmlns:mc="http://schemas.openxmlformats.org/markup-compatibility/2006">
          <mc:Choice Requires="x14">
            <control shapeId="9225" r:id="rId81" name="Check Box 9">
              <controlPr defaultSize="0" autoFill="0" autoLine="0" autoPict="0">
                <anchor moveWithCells="1">
                  <from>
                    <xdr:col>28</xdr:col>
                    <xdr:colOff>161925</xdr:colOff>
                    <xdr:row>11</xdr:row>
                    <xdr:rowOff>142875</xdr:rowOff>
                  </from>
                  <to>
                    <xdr:col>30</xdr:col>
                    <xdr:colOff>85725</xdr:colOff>
                    <xdr:row>13</xdr:row>
                    <xdr:rowOff>28575</xdr:rowOff>
                  </to>
                </anchor>
              </controlPr>
            </control>
          </mc:Choice>
        </mc:AlternateContent>
        <mc:AlternateContent xmlns:mc="http://schemas.openxmlformats.org/markup-compatibility/2006">
          <mc:Choice Requires="x14">
            <control shapeId="9226" r:id="rId82" name="Check Box 10">
              <controlPr defaultSize="0" autoFill="0" autoLine="0" autoPict="0">
                <anchor moveWithCells="1">
                  <from>
                    <xdr:col>5</xdr:col>
                    <xdr:colOff>123825</xdr:colOff>
                    <xdr:row>12</xdr:row>
                    <xdr:rowOff>190500</xdr:rowOff>
                  </from>
                  <to>
                    <xdr:col>7</xdr:col>
                    <xdr:colOff>47625</xdr:colOff>
                    <xdr:row>14</xdr:row>
                    <xdr:rowOff>38100</xdr:rowOff>
                  </to>
                </anchor>
              </controlPr>
            </control>
          </mc:Choice>
        </mc:AlternateContent>
        <mc:AlternateContent xmlns:mc="http://schemas.openxmlformats.org/markup-compatibility/2006">
          <mc:Choice Requires="x14">
            <control shapeId="9227" r:id="rId83" name="Check Box 11">
              <controlPr defaultSize="0" autoFill="0" autoLine="0" autoPict="0">
                <anchor moveWithCells="1">
                  <from>
                    <xdr:col>23</xdr:col>
                    <xdr:colOff>133350</xdr:colOff>
                    <xdr:row>12</xdr:row>
                    <xdr:rowOff>180975</xdr:rowOff>
                  </from>
                  <to>
                    <xdr:col>25</xdr:col>
                    <xdr:colOff>57150</xdr:colOff>
                    <xdr:row>14</xdr:row>
                    <xdr:rowOff>28575</xdr:rowOff>
                  </to>
                </anchor>
              </controlPr>
            </control>
          </mc:Choice>
        </mc:AlternateContent>
        <mc:AlternateContent xmlns:mc="http://schemas.openxmlformats.org/markup-compatibility/2006">
          <mc:Choice Requires="x14">
            <control shapeId="9228" r:id="rId84" name="Check Box 12">
              <controlPr defaultSize="0" autoFill="0" autoLine="0" autoPict="0">
                <anchor moveWithCells="1">
                  <from>
                    <xdr:col>9</xdr:col>
                    <xdr:colOff>114300</xdr:colOff>
                    <xdr:row>14</xdr:row>
                    <xdr:rowOff>180975</xdr:rowOff>
                  </from>
                  <to>
                    <xdr:col>11</xdr:col>
                    <xdr:colOff>38100</xdr:colOff>
                    <xdr:row>16</xdr:row>
                    <xdr:rowOff>28575</xdr:rowOff>
                  </to>
                </anchor>
              </controlPr>
            </control>
          </mc:Choice>
        </mc:AlternateContent>
        <mc:AlternateContent xmlns:mc="http://schemas.openxmlformats.org/markup-compatibility/2006">
          <mc:Choice Requires="x14">
            <control shapeId="9229" r:id="rId85" name="Check Box 13">
              <controlPr defaultSize="0" autoFill="0" autoLine="0" autoPict="0">
                <anchor moveWithCells="1">
                  <from>
                    <xdr:col>13</xdr:col>
                    <xdr:colOff>38100</xdr:colOff>
                    <xdr:row>14</xdr:row>
                    <xdr:rowOff>180975</xdr:rowOff>
                  </from>
                  <to>
                    <xdr:col>14</xdr:col>
                    <xdr:colOff>152400</xdr:colOff>
                    <xdr:row>16</xdr:row>
                    <xdr:rowOff>28575</xdr:rowOff>
                  </to>
                </anchor>
              </controlPr>
            </control>
          </mc:Choice>
        </mc:AlternateContent>
        <mc:AlternateContent xmlns:mc="http://schemas.openxmlformats.org/markup-compatibility/2006">
          <mc:Choice Requires="x14">
            <control shapeId="9230" r:id="rId86" name="Check Box 14">
              <controlPr defaultSize="0" autoFill="0" autoLine="0" autoPict="0">
                <anchor moveWithCells="1">
                  <from>
                    <xdr:col>16</xdr:col>
                    <xdr:colOff>57150</xdr:colOff>
                    <xdr:row>14</xdr:row>
                    <xdr:rowOff>180975</xdr:rowOff>
                  </from>
                  <to>
                    <xdr:col>17</xdr:col>
                    <xdr:colOff>171450</xdr:colOff>
                    <xdr:row>16</xdr:row>
                    <xdr:rowOff>28575</xdr:rowOff>
                  </to>
                </anchor>
              </controlPr>
            </control>
          </mc:Choice>
        </mc:AlternateContent>
        <mc:AlternateContent xmlns:mc="http://schemas.openxmlformats.org/markup-compatibility/2006">
          <mc:Choice Requires="x14">
            <control shapeId="9231" r:id="rId87" name="Check Box 15">
              <controlPr defaultSize="0" autoFill="0" autoLine="0" autoPict="0">
                <anchor moveWithCells="1">
                  <from>
                    <xdr:col>19</xdr:col>
                    <xdr:colOff>57150</xdr:colOff>
                    <xdr:row>14</xdr:row>
                    <xdr:rowOff>180975</xdr:rowOff>
                  </from>
                  <to>
                    <xdr:col>20</xdr:col>
                    <xdr:colOff>171450</xdr:colOff>
                    <xdr:row>16</xdr:row>
                    <xdr:rowOff>28575</xdr:rowOff>
                  </to>
                </anchor>
              </controlPr>
            </control>
          </mc:Choice>
        </mc:AlternateContent>
        <mc:AlternateContent xmlns:mc="http://schemas.openxmlformats.org/markup-compatibility/2006">
          <mc:Choice Requires="x14">
            <control shapeId="9419" r:id="rId88" name="Check Box 203">
              <controlPr defaultSize="0" autoFill="0" autoLine="0" autoPict="0">
                <anchor moveWithCells="1">
                  <from>
                    <xdr:col>7</xdr:col>
                    <xdr:colOff>114300</xdr:colOff>
                    <xdr:row>16</xdr:row>
                    <xdr:rowOff>180975</xdr:rowOff>
                  </from>
                  <to>
                    <xdr:col>9</xdr:col>
                    <xdr:colOff>38100</xdr:colOff>
                    <xdr:row>18</xdr:row>
                    <xdr:rowOff>28575</xdr:rowOff>
                  </to>
                </anchor>
              </controlPr>
            </control>
          </mc:Choice>
        </mc:AlternateContent>
        <mc:AlternateContent xmlns:mc="http://schemas.openxmlformats.org/markup-compatibility/2006">
          <mc:Choice Requires="x14">
            <control shapeId="9423" r:id="rId89" name="Check Box 207">
              <controlPr defaultSize="0" autoFill="0" autoLine="0" autoPict="0">
                <anchor moveWithCells="1">
                  <from>
                    <xdr:col>7</xdr:col>
                    <xdr:colOff>114300</xdr:colOff>
                    <xdr:row>17</xdr:row>
                    <xdr:rowOff>190500</xdr:rowOff>
                  </from>
                  <to>
                    <xdr:col>9</xdr:col>
                    <xdr:colOff>38100</xdr:colOff>
                    <xdr:row>19</xdr:row>
                    <xdr:rowOff>38100</xdr:rowOff>
                  </to>
                </anchor>
              </controlPr>
            </control>
          </mc:Choice>
        </mc:AlternateContent>
        <mc:AlternateContent xmlns:mc="http://schemas.openxmlformats.org/markup-compatibility/2006">
          <mc:Choice Requires="x14">
            <control shapeId="9425" r:id="rId90" name="Check Box 209">
              <controlPr defaultSize="0" autoFill="0" autoLine="0" autoPict="0">
                <anchor moveWithCells="1">
                  <from>
                    <xdr:col>16</xdr:col>
                    <xdr:colOff>85725</xdr:colOff>
                    <xdr:row>21</xdr:row>
                    <xdr:rowOff>47625</xdr:rowOff>
                  </from>
                  <to>
                    <xdr:col>18</xdr:col>
                    <xdr:colOff>9525</xdr:colOff>
                    <xdr:row>22</xdr:row>
                    <xdr:rowOff>142875</xdr:rowOff>
                  </to>
                </anchor>
              </controlPr>
            </control>
          </mc:Choice>
        </mc:AlternateContent>
        <mc:AlternateContent xmlns:mc="http://schemas.openxmlformats.org/markup-compatibility/2006">
          <mc:Choice Requires="x14">
            <control shapeId="9426" r:id="rId91" name="Check Box 210">
              <controlPr defaultSize="0" autoFill="0" autoLine="0" autoPict="0">
                <anchor moveWithCells="1">
                  <from>
                    <xdr:col>28</xdr:col>
                    <xdr:colOff>76200</xdr:colOff>
                    <xdr:row>21</xdr:row>
                    <xdr:rowOff>47625</xdr:rowOff>
                  </from>
                  <to>
                    <xdr:col>30</xdr:col>
                    <xdr:colOff>0</xdr:colOff>
                    <xdr:row>22</xdr:row>
                    <xdr:rowOff>142875</xdr:rowOff>
                  </to>
                </anchor>
              </controlPr>
            </control>
          </mc:Choice>
        </mc:AlternateContent>
        <mc:AlternateContent xmlns:mc="http://schemas.openxmlformats.org/markup-compatibility/2006">
          <mc:Choice Requires="x14">
            <control shapeId="9614" r:id="rId92" name="Check Box 398">
              <controlPr defaultSize="0" autoFill="0" autoLine="0" autoPict="0">
                <anchor moveWithCells="1">
                  <from>
                    <xdr:col>16</xdr:col>
                    <xdr:colOff>171450</xdr:colOff>
                    <xdr:row>19</xdr:row>
                    <xdr:rowOff>47625</xdr:rowOff>
                  </from>
                  <to>
                    <xdr:col>18</xdr:col>
                    <xdr:colOff>95250</xdr:colOff>
                    <xdr:row>20</xdr:row>
                    <xdr:rowOff>142875</xdr:rowOff>
                  </to>
                </anchor>
              </controlPr>
            </control>
          </mc:Choice>
        </mc:AlternateContent>
        <mc:AlternateContent xmlns:mc="http://schemas.openxmlformats.org/markup-compatibility/2006">
          <mc:Choice Requires="x14">
            <control shapeId="9615" r:id="rId93" name="Check Box 399">
              <controlPr defaultSize="0" autoFill="0" autoLine="0" autoPict="0">
                <anchor moveWithCells="1">
                  <from>
                    <xdr:col>33</xdr:col>
                    <xdr:colOff>123825</xdr:colOff>
                    <xdr:row>19</xdr:row>
                    <xdr:rowOff>47625</xdr:rowOff>
                  </from>
                  <to>
                    <xdr:col>35</xdr:col>
                    <xdr:colOff>47625</xdr:colOff>
                    <xdr:row>20</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CC0000"/>
  </sheetPr>
  <dimension ref="B7:AY72"/>
  <sheetViews>
    <sheetView showGridLines="0" view="pageBreakPreview" zoomScaleNormal="100" zoomScaleSheetLayoutView="100" workbookViewId="0">
      <pane xSplit="1" ySplit="6" topLeftCell="B7" activePane="bottomRight" state="frozen"/>
      <selection activeCell="D49" sqref="D49:AJ50"/>
      <selection pane="topRight" activeCell="D49" sqref="D49:AJ50"/>
      <selection pane="bottomLeft" activeCell="D49" sqref="D49:AJ50"/>
      <selection pane="bottomRight" activeCell="AB32" sqref="AB32:AG33"/>
    </sheetView>
  </sheetViews>
  <sheetFormatPr defaultColWidth="2.5" defaultRowHeight="13.5" customHeight="1"/>
  <cols>
    <col min="1" max="26" width="2.5" style="1" customWidth="1"/>
    <col min="27" max="27" width="3.5" style="1" customWidth="1"/>
    <col min="28" max="50" width="2.5" style="1" customWidth="1"/>
    <col min="51" max="51" width="9" customWidth="1"/>
    <col min="52" max="16384" width="2.5" style="1"/>
  </cols>
  <sheetData>
    <row r="7" spans="2:35" ht="13.5" customHeight="1">
      <c r="B7" s="435" t="s">
        <v>334</v>
      </c>
      <c r="C7" s="435"/>
      <c r="D7" s="435"/>
    </row>
    <row r="8" spans="2:35" ht="13.5" customHeight="1">
      <c r="M8" s="1278" t="s">
        <v>1</v>
      </c>
      <c r="N8" s="1278"/>
      <c r="O8" s="1278"/>
      <c r="P8" s="1278"/>
      <c r="Q8" s="1278"/>
      <c r="R8" s="1278"/>
      <c r="S8" s="1278"/>
      <c r="T8" s="1278"/>
      <c r="U8" s="435" t="s">
        <v>281</v>
      </c>
      <c r="V8" s="435"/>
      <c r="W8" s="435"/>
      <c r="X8" s="435"/>
      <c r="Y8" s="435"/>
    </row>
    <row r="9" spans="2:35" ht="13.5" customHeight="1">
      <c r="M9" s="1278" t="s">
        <v>282</v>
      </c>
      <c r="N9" s="1278"/>
      <c r="O9" s="1278"/>
      <c r="P9" s="1278"/>
      <c r="Q9" s="1278"/>
      <c r="R9" s="1278"/>
      <c r="S9" s="1278"/>
      <c r="T9" s="1278"/>
      <c r="U9" s="435"/>
      <c r="V9" s="435"/>
      <c r="W9" s="435"/>
      <c r="X9" s="435"/>
      <c r="Y9" s="435"/>
    </row>
    <row r="10" spans="2:35">
      <c r="Y10" s="306"/>
      <c r="Z10" s="1298"/>
      <c r="AA10" s="1307">
        <f>IF(計画提出書!N47="","",計画提出書!N47+1)</f>
        <v>2025</v>
      </c>
      <c r="AB10" s="1308"/>
      <c r="AC10" s="435" t="s">
        <v>4</v>
      </c>
      <c r="AD10" s="230"/>
      <c r="AE10" s="231"/>
      <c r="AF10" s="435" t="s">
        <v>5</v>
      </c>
      <c r="AG10" s="230"/>
      <c r="AH10" s="231"/>
      <c r="AI10" s="435" t="s">
        <v>6</v>
      </c>
    </row>
    <row r="11" spans="2:35" ht="13.5" customHeight="1">
      <c r="Y11" s="306"/>
      <c r="Z11" s="1298"/>
      <c r="AA11" s="1309"/>
      <c r="AB11" s="1310"/>
      <c r="AC11" s="435"/>
      <c r="AD11" s="230"/>
      <c r="AE11" s="231"/>
      <c r="AF11" s="435"/>
      <c r="AG11" s="230"/>
      <c r="AH11" s="231"/>
      <c r="AI11" s="435"/>
    </row>
    <row r="12" spans="2:35" ht="13.5" customHeight="1">
      <c r="D12" s="602" t="s">
        <v>416</v>
      </c>
      <c r="E12" s="602"/>
      <c r="F12" s="602"/>
      <c r="G12" s="602"/>
      <c r="H12" s="602"/>
      <c r="I12" s="602"/>
      <c r="J12" s="602"/>
      <c r="K12" s="602"/>
    </row>
    <row r="13" spans="2:35" ht="16.5" customHeight="1">
      <c r="N13" s="435" t="s">
        <v>8</v>
      </c>
      <c r="O13" s="435"/>
      <c r="P13" s="435"/>
      <c r="Q13" s="435" t="s">
        <v>227</v>
      </c>
      <c r="R13" s="435"/>
      <c r="S13" s="435"/>
      <c r="T13" s="435"/>
      <c r="U13" s="2" t="s">
        <v>7</v>
      </c>
      <c r="V13" s="1313" t="str">
        <f>IF(計画提出書!V12="","",計画提出書!V12)</f>
        <v/>
      </c>
      <c r="W13" s="1313"/>
      <c r="X13" s="1313"/>
      <c r="Y13" s="1313"/>
      <c r="Z13" s="1313"/>
      <c r="AA13" s="1313"/>
      <c r="AB13" s="1313"/>
      <c r="AC13" s="1313"/>
      <c r="AD13" s="1313"/>
      <c r="AE13" s="1313"/>
      <c r="AF13" s="1313"/>
      <c r="AG13" s="1313"/>
      <c r="AH13" s="1313"/>
      <c r="AI13" s="1314"/>
    </row>
    <row r="14" spans="2:35">
      <c r="N14" s="435"/>
      <c r="O14" s="435"/>
      <c r="P14" s="435"/>
      <c r="Q14" s="435"/>
      <c r="R14" s="435"/>
      <c r="S14" s="435"/>
      <c r="T14" s="435"/>
      <c r="U14" s="1249" t="str">
        <f>IF(計画提出書!U13="","",計画提出書!U13)</f>
        <v/>
      </c>
      <c r="V14" s="1250"/>
      <c r="W14" s="1250"/>
      <c r="X14" s="1250"/>
      <c r="Y14" s="1250"/>
      <c r="Z14" s="1250"/>
      <c r="AA14" s="1250"/>
      <c r="AB14" s="1250"/>
      <c r="AC14" s="1250"/>
      <c r="AD14" s="1250"/>
      <c r="AE14" s="1250"/>
      <c r="AF14" s="1250"/>
      <c r="AG14" s="1250"/>
      <c r="AH14" s="1250"/>
      <c r="AI14" s="1251"/>
    </row>
    <row r="15" spans="2:35">
      <c r="N15" s="435"/>
      <c r="O15" s="435"/>
      <c r="P15" s="435"/>
      <c r="Q15" s="435"/>
      <c r="R15" s="435"/>
      <c r="S15" s="435"/>
      <c r="T15" s="435"/>
      <c r="U15" s="1315"/>
      <c r="V15" s="1316"/>
      <c r="W15" s="1316"/>
      <c r="X15" s="1316"/>
      <c r="Y15" s="1316"/>
      <c r="Z15" s="1316"/>
      <c r="AA15" s="1316"/>
      <c r="AB15" s="1316"/>
      <c r="AC15" s="1316"/>
      <c r="AD15" s="1316"/>
      <c r="AE15" s="1316"/>
      <c r="AF15" s="1316"/>
      <c r="AG15" s="1316"/>
      <c r="AH15" s="1316"/>
      <c r="AI15" s="1317"/>
    </row>
    <row r="16" spans="2:35">
      <c r="Q16" s="435" t="s">
        <v>226</v>
      </c>
      <c r="R16" s="435"/>
      <c r="S16" s="435"/>
      <c r="T16" s="1298"/>
      <c r="U16" s="1318" t="str">
        <f>IF(計画提出書!U15="","",計画提出書!U15)</f>
        <v/>
      </c>
      <c r="V16" s="1313"/>
      <c r="W16" s="1313"/>
      <c r="X16" s="1313"/>
      <c r="Y16" s="1313"/>
      <c r="Z16" s="1313"/>
      <c r="AA16" s="1313"/>
      <c r="AB16" s="1313"/>
      <c r="AC16" s="1313"/>
      <c r="AD16" s="1313"/>
      <c r="AE16" s="1313"/>
      <c r="AF16" s="1313"/>
      <c r="AG16" s="1313"/>
      <c r="AH16" s="1313"/>
      <c r="AI16" s="1314"/>
    </row>
    <row r="17" spans="3:51">
      <c r="Q17" s="435"/>
      <c r="R17" s="435"/>
      <c r="S17" s="435"/>
      <c r="T17" s="1298"/>
      <c r="U17" s="1272"/>
      <c r="V17" s="1273"/>
      <c r="W17" s="1273"/>
      <c r="X17" s="1273"/>
      <c r="Y17" s="1273"/>
      <c r="Z17" s="1273"/>
      <c r="AA17" s="1273"/>
      <c r="AB17" s="1273"/>
      <c r="AC17" s="1273"/>
      <c r="AD17" s="1273"/>
      <c r="AE17" s="1273"/>
      <c r="AF17" s="1273"/>
      <c r="AG17" s="1273"/>
      <c r="AH17" s="1273"/>
      <c r="AI17" s="1274"/>
    </row>
    <row r="18" spans="3:51">
      <c r="Q18" s="435" t="s">
        <v>225</v>
      </c>
      <c r="R18" s="435"/>
      <c r="S18" s="435"/>
      <c r="T18" s="435"/>
      <c r="U18" s="1272" t="str">
        <f>IF(計画提出書!U17="","",計画提出書!U17)</f>
        <v/>
      </c>
      <c r="V18" s="1273"/>
      <c r="W18" s="1273"/>
      <c r="X18" s="1273"/>
      <c r="Y18" s="1273"/>
      <c r="Z18" s="1273"/>
      <c r="AA18" s="1273"/>
      <c r="AB18" s="1273"/>
      <c r="AC18" s="1273"/>
      <c r="AD18" s="1273"/>
      <c r="AE18" s="1273"/>
      <c r="AF18" s="1273"/>
      <c r="AG18" s="1273"/>
      <c r="AH18" s="1273"/>
      <c r="AI18" s="1274"/>
    </row>
    <row r="19" spans="3:51">
      <c r="Q19" s="435"/>
      <c r="R19" s="435"/>
      <c r="S19" s="435"/>
      <c r="T19" s="435"/>
      <c r="U19" s="1275"/>
      <c r="V19" s="1276"/>
      <c r="W19" s="1276"/>
      <c r="X19" s="1276"/>
      <c r="Y19" s="1276"/>
      <c r="Z19" s="1276"/>
      <c r="AA19" s="1276"/>
      <c r="AB19" s="1276"/>
      <c r="AC19" s="1276"/>
      <c r="AD19" s="1276"/>
      <c r="AE19" s="1276"/>
      <c r="AF19" s="1276"/>
      <c r="AG19" s="1276"/>
      <c r="AH19" s="1276"/>
      <c r="AI19" s="1277"/>
    </row>
    <row r="20" spans="3:51" ht="13.5" customHeight="1">
      <c r="S20" s="602" t="s">
        <v>9</v>
      </c>
      <c r="T20" s="602"/>
      <c r="U20" s="602"/>
      <c r="V20" s="602"/>
      <c r="W20" s="602"/>
      <c r="X20" s="602"/>
      <c r="Y20" s="602"/>
      <c r="Z20" s="602"/>
      <c r="AA20" s="602"/>
      <c r="AB20" s="602"/>
      <c r="AC20" s="602"/>
      <c r="AD20" s="602"/>
      <c r="AE20" s="602"/>
      <c r="AF20" s="602"/>
      <c r="AG20" s="602"/>
      <c r="AH20" s="602"/>
      <c r="AI20" s="602"/>
    </row>
    <row r="22" spans="3:51" ht="13.5" customHeight="1">
      <c r="C22" s="602" t="s">
        <v>283</v>
      </c>
      <c r="D22" s="602"/>
      <c r="E22" s="602"/>
      <c r="F22" s="602"/>
      <c r="G22" s="602"/>
      <c r="H22" s="602"/>
      <c r="I22" s="602"/>
      <c r="J22" s="602"/>
      <c r="K22" s="602"/>
      <c r="L22" s="602"/>
      <c r="M22" s="602"/>
      <c r="N22" s="602"/>
      <c r="O22" s="602"/>
      <c r="P22" s="602"/>
      <c r="Q22" s="435" t="s">
        <v>284</v>
      </c>
      <c r="R22" s="435"/>
      <c r="S22" s="435"/>
      <c r="T22" s="435"/>
      <c r="U22" s="435"/>
      <c r="V22" s="435"/>
      <c r="W22" s="1306" t="s">
        <v>286</v>
      </c>
      <c r="X22" s="1306"/>
      <c r="Y22" s="1306"/>
      <c r="Z22" s="1306"/>
      <c r="AA22" s="1306"/>
      <c r="AB22" s="1278" t="s">
        <v>1</v>
      </c>
      <c r="AC22" s="1278"/>
      <c r="AD22" s="1278"/>
      <c r="AE22" s="1278"/>
      <c r="AF22" s="1278"/>
      <c r="AG22" s="1278"/>
      <c r="AH22" s="1278"/>
      <c r="AI22" s="1278"/>
    </row>
    <row r="23" spans="3:51" ht="13.5" customHeight="1">
      <c r="C23" s="602"/>
      <c r="D23" s="602"/>
      <c r="E23" s="602"/>
      <c r="F23" s="602"/>
      <c r="G23" s="602"/>
      <c r="H23" s="602"/>
      <c r="I23" s="602"/>
      <c r="J23" s="602"/>
      <c r="K23" s="602"/>
      <c r="L23" s="602"/>
      <c r="M23" s="602"/>
      <c r="N23" s="602"/>
      <c r="O23" s="602"/>
      <c r="P23" s="602"/>
      <c r="Q23" s="435" t="s">
        <v>285</v>
      </c>
      <c r="R23" s="435"/>
      <c r="S23" s="435"/>
      <c r="T23" s="435"/>
      <c r="U23" s="435"/>
      <c r="V23" s="435"/>
      <c r="W23" s="1306"/>
      <c r="X23" s="1306"/>
      <c r="Y23" s="1306"/>
      <c r="Z23" s="1306"/>
      <c r="AA23" s="1306"/>
      <c r="AB23" s="1278" t="s">
        <v>282</v>
      </c>
      <c r="AC23" s="1278"/>
      <c r="AD23" s="1278"/>
      <c r="AE23" s="1278"/>
      <c r="AF23" s="1278"/>
      <c r="AG23" s="1278"/>
      <c r="AH23" s="1278"/>
      <c r="AI23" s="1278"/>
      <c r="AK23" s="42"/>
    </row>
    <row r="24" spans="3:51" ht="13.5" customHeight="1">
      <c r="C24" s="602" t="s">
        <v>287</v>
      </c>
      <c r="D24" s="602"/>
      <c r="E24" s="602"/>
      <c r="F24" s="602"/>
      <c r="G24" s="602"/>
      <c r="H24" s="602"/>
      <c r="I24" s="602"/>
      <c r="J24" s="602"/>
      <c r="K24" s="602"/>
    </row>
    <row r="25" spans="3:51" ht="13.5" customHeight="1">
      <c r="C25" s="1196"/>
      <c r="D25" s="1196"/>
      <c r="E25" s="1196"/>
      <c r="F25" s="1196"/>
      <c r="G25" s="1196"/>
      <c r="H25" s="1196"/>
      <c r="I25" s="1196"/>
      <c r="J25" s="1196"/>
      <c r="K25" s="1196"/>
      <c r="L25" s="11"/>
      <c r="M25" s="11"/>
      <c r="N25" s="11"/>
      <c r="O25" s="11"/>
      <c r="P25" s="11"/>
      <c r="Q25" s="11"/>
      <c r="R25" s="11"/>
      <c r="S25" s="11"/>
      <c r="T25" s="11"/>
      <c r="U25" s="11"/>
    </row>
    <row r="26" spans="3:51" ht="13.5" customHeight="1">
      <c r="C26" s="302" t="s">
        <v>288</v>
      </c>
      <c r="D26" s="303"/>
      <c r="E26" s="303"/>
      <c r="F26" s="303"/>
      <c r="G26" s="303"/>
      <c r="H26" s="303"/>
      <c r="I26" s="303"/>
      <c r="J26" s="303"/>
      <c r="K26" s="304"/>
      <c r="L26" s="708"/>
      <c r="M26" s="709"/>
      <c r="N26" s="1279">
        <f>IF(計画提出書!N47="","",計画提出書!N47)</f>
        <v>2024</v>
      </c>
      <c r="O26" s="1279"/>
      <c r="P26" s="709" t="s">
        <v>289</v>
      </c>
      <c r="Q26" s="1279">
        <f>IF(計画提出書!N47="","",4)</f>
        <v>4</v>
      </c>
      <c r="R26" s="1279"/>
      <c r="S26" s="709" t="s">
        <v>290</v>
      </c>
      <c r="T26" s="1279">
        <f>IF(計画提出書!N47="","",1)</f>
        <v>1</v>
      </c>
      <c r="U26" s="1279"/>
      <c r="V26" s="709" t="s">
        <v>291</v>
      </c>
      <c r="W26" s="709" t="s">
        <v>292</v>
      </c>
      <c r="X26" s="709"/>
      <c r="Y26" s="709"/>
      <c r="Z26" s="709"/>
      <c r="AA26" s="1279">
        <f>IF(計画提出書!N47="","",計画提出書!N47+1)</f>
        <v>2025</v>
      </c>
      <c r="AB26" s="1279"/>
      <c r="AC26" s="709" t="s">
        <v>289</v>
      </c>
      <c r="AD26" s="1279">
        <f>IF(計画提出書!N47="","",3)</f>
        <v>3</v>
      </c>
      <c r="AE26" s="1279"/>
      <c r="AF26" s="303" t="s">
        <v>290</v>
      </c>
      <c r="AG26" s="1311">
        <f>IF(計画提出書!N47="","",31)</f>
        <v>31</v>
      </c>
      <c r="AH26" s="1311"/>
      <c r="AI26" s="1214" t="s">
        <v>291</v>
      </c>
      <c r="AY26" s="5"/>
    </row>
    <row r="27" spans="3:51" ht="13.5" customHeight="1">
      <c r="C27" s="308"/>
      <c r="D27" s="309"/>
      <c r="E27" s="309"/>
      <c r="F27" s="309"/>
      <c r="G27" s="309"/>
      <c r="H27" s="309"/>
      <c r="I27" s="309"/>
      <c r="J27" s="309"/>
      <c r="K27" s="310"/>
      <c r="L27" s="834"/>
      <c r="M27" s="835"/>
      <c r="N27" s="1280"/>
      <c r="O27" s="1280"/>
      <c r="P27" s="835"/>
      <c r="Q27" s="1280"/>
      <c r="R27" s="1280"/>
      <c r="S27" s="835"/>
      <c r="T27" s="1280"/>
      <c r="U27" s="1280"/>
      <c r="V27" s="835"/>
      <c r="W27" s="835"/>
      <c r="X27" s="835"/>
      <c r="Y27" s="835"/>
      <c r="Z27" s="835"/>
      <c r="AA27" s="1280"/>
      <c r="AB27" s="1280"/>
      <c r="AC27" s="835"/>
      <c r="AD27" s="1280"/>
      <c r="AE27" s="1280"/>
      <c r="AF27" s="309"/>
      <c r="AG27" s="1312"/>
      <c r="AH27" s="1312"/>
      <c r="AI27" s="1218"/>
      <c r="AY27" s="5"/>
    </row>
    <row r="28" spans="3:51" ht="13.5" customHeight="1">
      <c r="C28" s="1256" t="s">
        <v>33</v>
      </c>
      <c r="D28" s="1256"/>
      <c r="E28" s="407" t="s">
        <v>12</v>
      </c>
      <c r="F28" s="407"/>
      <c r="G28" s="407"/>
      <c r="H28" s="407"/>
      <c r="I28" s="407"/>
      <c r="J28" s="407"/>
      <c r="K28" s="407"/>
      <c r="L28" s="1201" t="str">
        <f>IF(計画提出書!L27="","",計画提出書!L27)</f>
        <v/>
      </c>
      <c r="M28" s="1202"/>
      <c r="N28" s="1202"/>
      <c r="O28" s="1202"/>
      <c r="P28" s="1202"/>
      <c r="Q28" s="1202"/>
      <c r="R28" s="1203"/>
      <c r="S28" s="709" t="s">
        <v>34</v>
      </c>
      <c r="T28" s="1299" t="s">
        <v>47</v>
      </c>
      <c r="U28" s="1300"/>
      <c r="V28" s="1300"/>
      <c r="W28" s="1300"/>
      <c r="X28" s="1300"/>
      <c r="Y28" s="1300"/>
      <c r="Z28" s="1300"/>
      <c r="AA28" s="774"/>
      <c r="AB28" s="1207" t="str">
        <f>IF('（別紙１）原油換算シート【1年目報告用】'!AD46="","",'（別紙１）原油換算シート【1年目報告用】'!AD46)</f>
        <v/>
      </c>
      <c r="AC28" s="1208"/>
      <c r="AD28" s="1208"/>
      <c r="AE28" s="1208"/>
      <c r="AF28" s="1208"/>
      <c r="AG28" s="1208"/>
      <c r="AH28" s="1213" t="s">
        <v>37</v>
      </c>
      <c r="AI28" s="1214"/>
    </row>
    <row r="29" spans="3:51" ht="13.5" customHeight="1">
      <c r="C29" s="1256"/>
      <c r="D29" s="1256"/>
      <c r="E29" s="407"/>
      <c r="F29" s="407"/>
      <c r="G29" s="407"/>
      <c r="H29" s="407"/>
      <c r="I29" s="407"/>
      <c r="J29" s="407"/>
      <c r="K29" s="407"/>
      <c r="L29" s="1204"/>
      <c r="M29" s="1205"/>
      <c r="N29" s="1205"/>
      <c r="O29" s="1205"/>
      <c r="P29" s="1205"/>
      <c r="Q29" s="1205"/>
      <c r="R29" s="1206"/>
      <c r="S29" s="835"/>
      <c r="T29" s="1301"/>
      <c r="U29" s="1302"/>
      <c r="V29" s="1302"/>
      <c r="W29" s="1302"/>
      <c r="X29" s="1302"/>
      <c r="Y29" s="1302"/>
      <c r="Z29" s="1302"/>
      <c r="AA29" s="1303"/>
      <c r="AB29" s="1209"/>
      <c r="AC29" s="1210"/>
      <c r="AD29" s="1210"/>
      <c r="AE29" s="1210"/>
      <c r="AF29" s="1210"/>
      <c r="AG29" s="1210"/>
      <c r="AH29" s="1215"/>
      <c r="AI29" s="1216"/>
    </row>
    <row r="30" spans="3:51" ht="13.5" customHeight="1">
      <c r="C30" s="1256"/>
      <c r="D30" s="1256"/>
      <c r="E30" s="407" t="s">
        <v>13</v>
      </c>
      <c r="F30" s="407"/>
      <c r="G30" s="407"/>
      <c r="H30" s="407"/>
      <c r="I30" s="407"/>
      <c r="J30" s="407"/>
      <c r="K30" s="407"/>
      <c r="L30" s="1201" t="str">
        <f>IF(計画提出書!L29="","",計画提出書!L29)</f>
        <v/>
      </c>
      <c r="M30" s="1202"/>
      <c r="N30" s="1202"/>
      <c r="O30" s="1202"/>
      <c r="P30" s="1202"/>
      <c r="Q30" s="1202"/>
      <c r="R30" s="1203"/>
      <c r="S30" s="709" t="s">
        <v>35</v>
      </c>
      <c r="T30" s="1301"/>
      <c r="U30" s="1302"/>
      <c r="V30" s="1302"/>
      <c r="W30" s="1302"/>
      <c r="X30" s="1302"/>
      <c r="Y30" s="1302"/>
      <c r="Z30" s="1302"/>
      <c r="AA30" s="1303"/>
      <c r="AB30" s="1209"/>
      <c r="AC30" s="1210"/>
      <c r="AD30" s="1210"/>
      <c r="AE30" s="1210"/>
      <c r="AF30" s="1210"/>
      <c r="AG30" s="1210"/>
      <c r="AH30" s="1215"/>
      <c r="AI30" s="1216"/>
    </row>
    <row r="31" spans="3:51" ht="13.5" customHeight="1">
      <c r="C31" s="1256"/>
      <c r="D31" s="1256"/>
      <c r="E31" s="407"/>
      <c r="F31" s="407"/>
      <c r="G31" s="407"/>
      <c r="H31" s="407"/>
      <c r="I31" s="407"/>
      <c r="J31" s="407"/>
      <c r="K31" s="407"/>
      <c r="L31" s="1204"/>
      <c r="M31" s="1205"/>
      <c r="N31" s="1205"/>
      <c r="O31" s="1205"/>
      <c r="P31" s="1205"/>
      <c r="Q31" s="1205"/>
      <c r="R31" s="1206"/>
      <c r="S31" s="835"/>
      <c r="T31" s="1304"/>
      <c r="U31" s="831"/>
      <c r="V31" s="831"/>
      <c r="W31" s="831"/>
      <c r="X31" s="831"/>
      <c r="Y31" s="831"/>
      <c r="Z31" s="831"/>
      <c r="AA31" s="1305"/>
      <c r="AB31" s="1211"/>
      <c r="AC31" s="1212"/>
      <c r="AD31" s="1212"/>
      <c r="AE31" s="1212"/>
      <c r="AF31" s="1212"/>
      <c r="AG31" s="1212"/>
      <c r="AH31" s="1217"/>
      <c r="AI31" s="1218"/>
    </row>
    <row r="32" spans="3:51" ht="13.5" customHeight="1">
      <c r="C32" s="1256"/>
      <c r="D32" s="1256"/>
      <c r="E32" s="407" t="s">
        <v>14</v>
      </c>
      <c r="F32" s="407"/>
      <c r="G32" s="407"/>
      <c r="H32" s="407"/>
      <c r="I32" s="407"/>
      <c r="J32" s="407"/>
      <c r="K32" s="407"/>
      <c r="L32" s="1201" t="str">
        <f>IF(計画提出書!L31="","",計画提出書!L31)</f>
        <v/>
      </c>
      <c r="M32" s="1202"/>
      <c r="N32" s="1202"/>
      <c r="O32" s="1202"/>
      <c r="P32" s="1202"/>
      <c r="Q32" s="1296" t="s">
        <v>36</v>
      </c>
      <c r="R32" s="709"/>
      <c r="S32" s="1214"/>
      <c r="T32" s="1260" t="s">
        <v>15</v>
      </c>
      <c r="U32" s="1260"/>
      <c r="V32" s="1260"/>
      <c r="W32" s="1260"/>
      <c r="X32" s="1260"/>
      <c r="Y32" s="1260"/>
      <c r="Z32" s="1260"/>
      <c r="AA32" s="1260"/>
      <c r="AB32" s="1262" t="str">
        <f>IF(計画提出書!AB31="","",計画提出書!AB31)</f>
        <v/>
      </c>
      <c r="AC32" s="1262"/>
      <c r="AD32" s="1262"/>
      <c r="AE32" s="1262"/>
      <c r="AF32" s="1262"/>
      <c r="AG32" s="1204"/>
      <c r="AH32" s="1270" t="s">
        <v>38</v>
      </c>
      <c r="AI32" s="1260"/>
    </row>
    <row r="33" spans="3:36" ht="13.5" customHeight="1">
      <c r="C33" s="1256"/>
      <c r="D33" s="1256"/>
      <c r="E33" s="426"/>
      <c r="F33" s="426"/>
      <c r="G33" s="426"/>
      <c r="H33" s="426"/>
      <c r="I33" s="426"/>
      <c r="J33" s="426"/>
      <c r="K33" s="426"/>
      <c r="L33" s="1294"/>
      <c r="M33" s="1295"/>
      <c r="N33" s="1295"/>
      <c r="O33" s="1295"/>
      <c r="P33" s="1295"/>
      <c r="Q33" s="1215"/>
      <c r="R33" s="1297"/>
      <c r="S33" s="1216"/>
      <c r="T33" s="1261"/>
      <c r="U33" s="1261"/>
      <c r="V33" s="1261"/>
      <c r="W33" s="1261"/>
      <c r="X33" s="1261"/>
      <c r="Y33" s="1261"/>
      <c r="Z33" s="1261"/>
      <c r="AA33" s="1261"/>
      <c r="AB33" s="1263"/>
      <c r="AC33" s="1263"/>
      <c r="AD33" s="1263"/>
      <c r="AE33" s="1263"/>
      <c r="AF33" s="1263"/>
      <c r="AG33" s="1201"/>
      <c r="AH33" s="1271"/>
      <c r="AI33" s="1261"/>
    </row>
    <row r="34" spans="3:36" ht="13.5" customHeight="1">
      <c r="C34" s="1256"/>
      <c r="D34" s="1257"/>
      <c r="E34" s="328" t="s">
        <v>218</v>
      </c>
      <c r="F34" s="1281"/>
      <c r="G34" s="1281"/>
      <c r="H34" s="1281"/>
      <c r="I34" s="1281"/>
      <c r="J34" s="1281"/>
      <c r="K34" s="1282"/>
      <c r="L34" s="1252" t="s">
        <v>458</v>
      </c>
      <c r="M34" s="1292"/>
      <c r="N34" s="1292"/>
      <c r="O34" s="1292"/>
      <c r="P34" s="1292"/>
      <c r="Q34" s="1293"/>
      <c r="R34" s="1252" t="s">
        <v>72</v>
      </c>
      <c r="S34" s="1253"/>
      <c r="T34" s="1253"/>
      <c r="U34" s="1253"/>
      <c r="V34" s="1253"/>
      <c r="W34" s="1254"/>
      <c r="X34" s="1252" t="s">
        <v>489</v>
      </c>
      <c r="Y34" s="1253"/>
      <c r="Z34" s="1253"/>
      <c r="AA34" s="1253"/>
      <c r="AB34" s="1253"/>
      <c r="AC34" s="1254"/>
      <c r="AD34" s="1252" t="s">
        <v>45</v>
      </c>
      <c r="AE34" s="1253"/>
      <c r="AF34" s="1253"/>
      <c r="AG34" s="1253"/>
      <c r="AH34" s="1253"/>
      <c r="AI34" s="1254"/>
    </row>
    <row r="35" spans="3:36" ht="13.5" customHeight="1">
      <c r="C35" s="1256"/>
      <c r="D35" s="1257"/>
      <c r="E35" s="1283"/>
      <c r="F35" s="1284"/>
      <c r="G35" s="1284"/>
      <c r="H35" s="1284"/>
      <c r="I35" s="1284"/>
      <c r="J35" s="1284"/>
      <c r="K35" s="1285"/>
      <c r="L35" s="1219" t="str">
        <f>IF('（別紙２）二酸化炭素排出量計算シート【1年目報告用】'!AC53="","",'（別紙２）二酸化炭素排出量計算シート【1年目報告用】'!AC53)</f>
        <v/>
      </c>
      <c r="M35" s="1220"/>
      <c r="N35" s="1220"/>
      <c r="O35" s="1220"/>
      <c r="P35" s="1223" t="s">
        <v>488</v>
      </c>
      <c r="Q35" s="1224"/>
      <c r="R35" s="1219" t="str">
        <f>IF('（別紙２）二酸化炭素排出量計算シート【1年目報告用】'!AA77="","",'（別紙２）二酸化炭素排出量計算シート【1年目報告用】'!AA77)</f>
        <v/>
      </c>
      <c r="S35" s="1220"/>
      <c r="T35" s="1220"/>
      <c r="U35" s="1220"/>
      <c r="V35" s="1223" t="s">
        <v>488</v>
      </c>
      <c r="W35" s="1224"/>
      <c r="X35" s="1219" t="str">
        <f>IF('（別紙２）二酸化炭素排出量計算シート【1年目報告用】'!AA79="","",'（別紙２）二酸化炭素排出量計算シート【1年目報告用】'!AA79)</f>
        <v/>
      </c>
      <c r="Y35" s="1220"/>
      <c r="Z35" s="1220"/>
      <c r="AA35" s="1220"/>
      <c r="AB35" s="1223" t="s">
        <v>488</v>
      </c>
      <c r="AC35" s="1224"/>
      <c r="AD35" s="1219" t="str">
        <f>IF('（別紙２）二酸化炭素排出量計算シート【1年目報告用】'!AA106="","",'（別紙２）二酸化炭素排出量計算シート【1年目報告用】'!AA106)</f>
        <v/>
      </c>
      <c r="AE35" s="1220"/>
      <c r="AF35" s="1220"/>
      <c r="AG35" s="1220"/>
      <c r="AH35" s="1223" t="s">
        <v>488</v>
      </c>
      <c r="AI35" s="1224"/>
    </row>
    <row r="36" spans="3:36" ht="13.5" customHeight="1">
      <c r="C36" s="1256"/>
      <c r="D36" s="1257"/>
      <c r="E36" s="1283"/>
      <c r="F36" s="1284"/>
      <c r="G36" s="1284"/>
      <c r="H36" s="1284"/>
      <c r="I36" s="1284"/>
      <c r="J36" s="1284"/>
      <c r="K36" s="1285"/>
      <c r="L36" s="1221"/>
      <c r="M36" s="1222"/>
      <c r="N36" s="1222"/>
      <c r="O36" s="1222"/>
      <c r="P36" s="1225"/>
      <c r="Q36" s="1226"/>
      <c r="R36" s="1221"/>
      <c r="S36" s="1222"/>
      <c r="T36" s="1222"/>
      <c r="U36" s="1222"/>
      <c r="V36" s="1225"/>
      <c r="W36" s="1226"/>
      <c r="X36" s="1221"/>
      <c r="Y36" s="1222"/>
      <c r="Z36" s="1222"/>
      <c r="AA36" s="1222"/>
      <c r="AB36" s="1225"/>
      <c r="AC36" s="1226"/>
      <c r="AD36" s="1221"/>
      <c r="AE36" s="1222"/>
      <c r="AF36" s="1222"/>
      <c r="AG36" s="1222"/>
      <c r="AH36" s="1225"/>
      <c r="AI36" s="1226"/>
    </row>
    <row r="37" spans="3:36" ht="13.5" customHeight="1">
      <c r="C37" s="1256"/>
      <c r="D37" s="1257"/>
      <c r="E37" s="1283"/>
      <c r="F37" s="1284"/>
      <c r="G37" s="1284"/>
      <c r="H37" s="1284"/>
      <c r="I37" s="1284"/>
      <c r="J37" s="1284"/>
      <c r="K37" s="1285"/>
      <c r="L37" s="1289" t="s">
        <v>457</v>
      </c>
      <c r="M37" s="1290"/>
      <c r="N37" s="1290"/>
      <c r="O37" s="1290"/>
      <c r="P37" s="1290"/>
      <c r="Q37" s="1291"/>
      <c r="R37" s="1252" t="s">
        <v>46</v>
      </c>
      <c r="S37" s="1253"/>
      <c r="T37" s="1253"/>
      <c r="U37" s="1253"/>
      <c r="V37" s="1253"/>
      <c r="W37" s="1254"/>
      <c r="X37" s="1252" t="s">
        <v>482</v>
      </c>
      <c r="Y37" s="1253"/>
      <c r="Z37" s="1253"/>
      <c r="AA37" s="1253"/>
      <c r="AB37" s="1253"/>
      <c r="AC37" s="1254"/>
      <c r="AD37" s="1252" t="s">
        <v>433</v>
      </c>
      <c r="AE37" s="1253"/>
      <c r="AF37" s="1253"/>
      <c r="AG37" s="1253"/>
      <c r="AH37" s="1253"/>
      <c r="AI37" s="1254"/>
    </row>
    <row r="38" spans="3:36" ht="13.5" customHeight="1">
      <c r="C38" s="1256"/>
      <c r="D38" s="1257"/>
      <c r="E38" s="1283"/>
      <c r="F38" s="1284"/>
      <c r="G38" s="1284"/>
      <c r="H38" s="1284"/>
      <c r="I38" s="1284"/>
      <c r="J38" s="1284"/>
      <c r="K38" s="1285"/>
      <c r="L38" s="1219" t="str">
        <f>IF('（別紙２）二酸化炭素排出量計算シート【1年目報告用】'!AA75="","",'（別紙２）二酸化炭素排出量計算シート【1年目報告用】'!AA75)</f>
        <v/>
      </c>
      <c r="M38" s="1220"/>
      <c r="N38" s="1220"/>
      <c r="O38" s="1220"/>
      <c r="P38" s="1223" t="s">
        <v>488</v>
      </c>
      <c r="Q38" s="1224"/>
      <c r="R38" s="1219" t="str">
        <f>IF('（別紙２）二酸化炭素排出量計算シート【1年目報告用】'!AA117="","",'（別紙２）二酸化炭素排出量計算シート【1年目報告用】'!AA117)</f>
        <v/>
      </c>
      <c r="S38" s="1220"/>
      <c r="T38" s="1220"/>
      <c r="U38" s="1220"/>
      <c r="V38" s="1223" t="s">
        <v>488</v>
      </c>
      <c r="W38" s="1224"/>
      <c r="X38" s="1219" t="str">
        <f>IF('（別紙２）二酸化炭素排出量計算シート【1年目報告用】'!AA119="","",'（別紙２）二酸化炭素排出量計算シート【1年目報告用】'!AA119)</f>
        <v/>
      </c>
      <c r="Y38" s="1220"/>
      <c r="Z38" s="1220"/>
      <c r="AA38" s="1220"/>
      <c r="AB38" s="1223" t="s">
        <v>488</v>
      </c>
      <c r="AC38" s="1224"/>
      <c r="AD38" s="1219" t="str">
        <f>IF('（別紙２）二酸化炭素排出量計算シート【1年目報告用】'!AA121="","",'（別紙２）二酸化炭素排出量計算シート【1年目報告用】'!AA121)</f>
        <v/>
      </c>
      <c r="AE38" s="1220"/>
      <c r="AF38" s="1220"/>
      <c r="AG38" s="1220"/>
      <c r="AH38" s="1223" t="s">
        <v>488</v>
      </c>
      <c r="AI38" s="1224"/>
    </row>
    <row r="39" spans="3:36" ht="13.5" customHeight="1">
      <c r="C39" s="1256"/>
      <c r="D39" s="1257"/>
      <c r="E39" s="1286"/>
      <c r="F39" s="1287"/>
      <c r="G39" s="1287"/>
      <c r="H39" s="1287"/>
      <c r="I39" s="1287"/>
      <c r="J39" s="1287"/>
      <c r="K39" s="1288"/>
      <c r="L39" s="1221"/>
      <c r="M39" s="1222"/>
      <c r="N39" s="1222"/>
      <c r="O39" s="1222"/>
      <c r="P39" s="1225"/>
      <c r="Q39" s="1226"/>
      <c r="R39" s="1221"/>
      <c r="S39" s="1222"/>
      <c r="T39" s="1222"/>
      <c r="U39" s="1222"/>
      <c r="V39" s="1225"/>
      <c r="W39" s="1226"/>
      <c r="X39" s="1221"/>
      <c r="Y39" s="1222"/>
      <c r="Z39" s="1222"/>
      <c r="AA39" s="1222"/>
      <c r="AB39" s="1225"/>
      <c r="AC39" s="1226"/>
      <c r="AD39" s="1221"/>
      <c r="AE39" s="1222"/>
      <c r="AF39" s="1222"/>
      <c r="AG39" s="1222"/>
      <c r="AH39" s="1225"/>
      <c r="AI39" s="1226"/>
    </row>
    <row r="40" spans="3:36" ht="16.5" customHeight="1">
      <c r="C40" s="407" t="s">
        <v>293</v>
      </c>
      <c r="D40" s="407"/>
      <c r="E40" s="407"/>
      <c r="F40" s="407"/>
      <c r="G40" s="407"/>
      <c r="H40" s="407"/>
      <c r="I40" s="407"/>
      <c r="J40" s="407"/>
      <c r="K40" s="407"/>
      <c r="L40" s="407"/>
      <c r="M40" s="407"/>
      <c r="N40" s="1227" t="s">
        <v>20</v>
      </c>
      <c r="O40" s="1117"/>
      <c r="P40" s="1117"/>
      <c r="Q40" s="1117"/>
      <c r="R40" s="1117"/>
      <c r="S40" s="1117"/>
      <c r="T40" s="1117"/>
      <c r="U40" s="1264" t="str">
        <f>IF(計画提出書!U43="","",計画提出書!U43)</f>
        <v/>
      </c>
      <c r="V40" s="1265"/>
      <c r="W40" s="1265"/>
      <c r="X40" s="1265"/>
      <c r="Y40" s="1265"/>
      <c r="Z40" s="1265"/>
      <c r="AA40" s="1265"/>
      <c r="AB40" s="1265"/>
      <c r="AC40" s="1265"/>
      <c r="AD40" s="1265"/>
      <c r="AE40" s="1265"/>
      <c r="AF40" s="1265"/>
      <c r="AG40" s="1265"/>
      <c r="AH40" s="1265"/>
      <c r="AI40" s="1266"/>
      <c r="AJ40" s="11"/>
    </row>
    <row r="41" spans="3:36" ht="16.5" customHeight="1">
      <c r="C41" s="407"/>
      <c r="D41" s="407"/>
      <c r="E41" s="407"/>
      <c r="F41" s="407"/>
      <c r="G41" s="407"/>
      <c r="H41" s="407"/>
      <c r="I41" s="407"/>
      <c r="J41" s="407"/>
      <c r="K41" s="407"/>
      <c r="L41" s="407"/>
      <c r="M41" s="407"/>
      <c r="N41" s="1198" t="s">
        <v>21</v>
      </c>
      <c r="O41" s="313"/>
      <c r="P41" s="313"/>
      <c r="Q41" s="313"/>
      <c r="R41" s="313"/>
      <c r="S41" s="313"/>
      <c r="T41" s="313"/>
      <c r="U41" s="1267" t="str">
        <f>IF(計画提出書!U44="","",計画提出書!U44)</f>
        <v/>
      </c>
      <c r="V41" s="1268"/>
      <c r="W41" s="1268"/>
      <c r="X41" s="1268"/>
      <c r="Y41" s="1268"/>
      <c r="Z41" s="1268"/>
      <c r="AA41" s="1268"/>
      <c r="AB41" s="1268"/>
      <c r="AC41" s="1268"/>
      <c r="AD41" s="1268"/>
      <c r="AE41" s="1268"/>
      <c r="AF41" s="1268"/>
      <c r="AG41" s="1268"/>
      <c r="AH41" s="1268"/>
      <c r="AI41" s="1269"/>
      <c r="AJ41" s="11"/>
    </row>
    <row r="42" spans="3:36" ht="16.5" customHeight="1">
      <c r="C42" s="407"/>
      <c r="D42" s="407"/>
      <c r="E42" s="407"/>
      <c r="F42" s="407"/>
      <c r="G42" s="407"/>
      <c r="H42" s="407"/>
      <c r="I42" s="407"/>
      <c r="J42" s="407"/>
      <c r="K42" s="407"/>
      <c r="L42" s="407"/>
      <c r="M42" s="407"/>
      <c r="N42" s="1198" t="s">
        <v>22</v>
      </c>
      <c r="O42" s="313"/>
      <c r="P42" s="313"/>
      <c r="Q42" s="313"/>
      <c r="R42" s="313"/>
      <c r="S42" s="313"/>
      <c r="T42" s="313"/>
      <c r="U42" s="1249" t="str">
        <f>IF(計画提出書!U45="","",計画提出書!U45)</f>
        <v/>
      </c>
      <c r="V42" s="1250"/>
      <c r="W42" s="1250"/>
      <c r="X42" s="1250"/>
      <c r="Y42" s="1250"/>
      <c r="Z42" s="1250"/>
      <c r="AA42" s="1250"/>
      <c r="AB42" s="1251"/>
      <c r="AC42" s="1249" t="str">
        <f>IF(計画提出書!AC45="","",計画提出書!AC45)</f>
        <v/>
      </c>
      <c r="AD42" s="1250"/>
      <c r="AE42" s="1250"/>
      <c r="AF42" s="1250"/>
      <c r="AG42" s="1250"/>
      <c r="AH42" s="1250"/>
      <c r="AI42" s="1255"/>
      <c r="AJ42" s="11"/>
    </row>
    <row r="43" spans="3:36" ht="16.5" customHeight="1">
      <c r="C43" s="407"/>
      <c r="D43" s="407"/>
      <c r="E43" s="407"/>
      <c r="F43" s="407"/>
      <c r="G43" s="407"/>
      <c r="H43" s="407"/>
      <c r="I43" s="407"/>
      <c r="J43" s="407"/>
      <c r="K43" s="407"/>
      <c r="L43" s="407"/>
      <c r="M43" s="407"/>
      <c r="N43" s="1258" t="s">
        <v>23</v>
      </c>
      <c r="O43" s="1259"/>
      <c r="P43" s="1259"/>
      <c r="Q43" s="1259"/>
      <c r="R43" s="1259"/>
      <c r="S43" s="1259"/>
      <c r="T43" s="1259"/>
      <c r="U43" s="1228" t="str">
        <f>IF(計画提出書!U46="","",計画提出書!U46)</f>
        <v/>
      </c>
      <c r="V43" s="1229"/>
      <c r="W43" s="1229"/>
      <c r="X43" s="1229"/>
      <c r="Y43" s="1229"/>
      <c r="Z43" s="1229"/>
      <c r="AA43" s="1229"/>
      <c r="AB43" s="1229"/>
      <c r="AC43" s="1229"/>
      <c r="AD43" s="1229"/>
      <c r="AE43" s="1229"/>
      <c r="AF43" s="1229"/>
      <c r="AG43" s="1229"/>
      <c r="AH43" s="1229"/>
      <c r="AI43" s="1230"/>
      <c r="AJ43" s="11"/>
    </row>
    <row r="44" spans="3:36" ht="13.5" customHeight="1">
      <c r="C44" s="407" t="s">
        <v>294</v>
      </c>
      <c r="D44" s="407"/>
      <c r="E44" s="1236"/>
      <c r="F44" s="1236"/>
      <c r="G44" s="1236"/>
      <c r="H44" s="1236"/>
      <c r="I44" s="1236"/>
      <c r="J44" s="1236"/>
      <c r="K44" s="1236"/>
      <c r="L44" s="1236"/>
      <c r="M44" s="1236"/>
      <c r="N44" s="1227" t="s">
        <v>17</v>
      </c>
      <c r="O44" s="1117"/>
      <c r="P44" s="1117"/>
      <c r="Q44" s="1117"/>
      <c r="R44" s="1117"/>
      <c r="S44" s="1117"/>
      <c r="T44" s="1117"/>
      <c r="U44" s="1117"/>
      <c r="V44" s="1117"/>
      <c r="W44" s="1117"/>
      <c r="X44" s="1117"/>
      <c r="Y44" s="1117"/>
      <c r="Z44" s="1117"/>
      <c r="AA44" s="1117"/>
      <c r="AB44" s="1231" t="s">
        <v>41</v>
      </c>
      <c r="AC44" s="303"/>
      <c r="AD44" s="303"/>
      <c r="AE44" s="303"/>
      <c r="AF44" s="303"/>
      <c r="AG44" s="303"/>
      <c r="AH44" s="303"/>
      <c r="AI44" s="304"/>
      <c r="AJ44" s="11"/>
    </row>
    <row r="45" spans="3:36" ht="13.5" customHeight="1">
      <c r="C45" s="407"/>
      <c r="D45" s="407"/>
      <c r="E45" s="407"/>
      <c r="F45" s="407"/>
      <c r="G45" s="407"/>
      <c r="H45" s="407"/>
      <c r="I45" s="407"/>
      <c r="J45" s="407"/>
      <c r="K45" s="407"/>
      <c r="L45" s="407"/>
      <c r="M45" s="407"/>
      <c r="N45" s="1200"/>
      <c r="O45" s="1196"/>
      <c r="P45" s="1196"/>
      <c r="Q45" s="1196"/>
      <c r="R45" s="1196"/>
      <c r="S45" s="1196"/>
      <c r="T45" s="1196"/>
      <c r="U45" s="1196"/>
      <c r="V45" s="1196"/>
      <c r="W45" s="1196"/>
      <c r="X45" s="1196"/>
      <c r="Y45" s="1196"/>
      <c r="Z45" s="1196"/>
      <c r="AA45" s="1196"/>
      <c r="AB45" s="1232"/>
      <c r="AC45" s="309"/>
      <c r="AD45" s="309"/>
      <c r="AE45" s="309"/>
      <c r="AF45" s="309"/>
      <c r="AG45" s="309"/>
      <c r="AH45" s="309"/>
      <c r="AI45" s="310"/>
      <c r="AJ45" s="11"/>
    </row>
    <row r="46" spans="3:36" ht="13.5" customHeight="1">
      <c r="C46" s="407"/>
      <c r="D46" s="407"/>
      <c r="E46" s="407"/>
      <c r="F46" s="407"/>
      <c r="G46" s="407"/>
      <c r="H46" s="407"/>
      <c r="I46" s="407"/>
      <c r="J46" s="407"/>
      <c r="K46" s="407"/>
      <c r="L46" s="407"/>
      <c r="M46" s="407"/>
      <c r="N46" s="1227" t="s">
        <v>18</v>
      </c>
      <c r="O46" s="1117"/>
      <c r="P46" s="1117"/>
      <c r="Q46" s="1117"/>
      <c r="R46" s="1117"/>
      <c r="S46" s="1117"/>
      <c r="T46" s="1117"/>
      <c r="U46" s="1117"/>
      <c r="V46" s="1117"/>
      <c r="W46" s="1117"/>
      <c r="X46" s="1117"/>
      <c r="Y46" s="1117"/>
      <c r="Z46" s="1117"/>
      <c r="AA46" s="1117"/>
      <c r="AB46" s="1231" t="s">
        <v>40</v>
      </c>
      <c r="AC46" s="303"/>
      <c r="AD46" s="303"/>
      <c r="AE46" s="303"/>
      <c r="AF46" s="303"/>
      <c r="AG46" s="303"/>
      <c r="AH46" s="303"/>
      <c r="AI46" s="304"/>
      <c r="AJ46" s="11"/>
    </row>
    <row r="47" spans="3:36" ht="13.5" customHeight="1">
      <c r="C47" s="407"/>
      <c r="D47" s="407"/>
      <c r="E47" s="407"/>
      <c r="F47" s="407"/>
      <c r="G47" s="407"/>
      <c r="H47" s="407"/>
      <c r="I47" s="407"/>
      <c r="J47" s="407"/>
      <c r="K47" s="407"/>
      <c r="L47" s="407"/>
      <c r="M47" s="407"/>
      <c r="N47" s="1198"/>
      <c r="O47" s="313"/>
      <c r="P47" s="313"/>
      <c r="Q47" s="313"/>
      <c r="R47" s="313"/>
      <c r="S47" s="313"/>
      <c r="T47" s="313"/>
      <c r="U47" s="313"/>
      <c r="V47" s="313"/>
      <c r="W47" s="313"/>
      <c r="X47" s="313"/>
      <c r="Y47" s="313"/>
      <c r="Z47" s="313"/>
      <c r="AA47" s="313"/>
      <c r="AB47" s="1232"/>
      <c r="AC47" s="309"/>
      <c r="AD47" s="309"/>
      <c r="AE47" s="309"/>
      <c r="AF47" s="309"/>
      <c r="AG47" s="309"/>
      <c r="AH47" s="309"/>
      <c r="AI47" s="310"/>
      <c r="AJ47" s="11"/>
    </row>
    <row r="48" spans="3:36" ht="13.5" customHeight="1">
      <c r="C48" s="407" t="s">
        <v>24</v>
      </c>
      <c r="D48" s="407"/>
      <c r="E48" s="407"/>
      <c r="F48" s="407"/>
      <c r="G48" s="407"/>
      <c r="H48" s="407"/>
      <c r="I48" s="407"/>
      <c r="J48" s="407"/>
      <c r="K48" s="407"/>
      <c r="L48" s="407"/>
      <c r="M48" s="556"/>
      <c r="N48" s="1247"/>
      <c r="O48" s="686"/>
      <c r="P48" s="1233">
        <f>IF(計画提出書!N47="","",計画提出書!N47)</f>
        <v>2024</v>
      </c>
      <c r="Q48" s="1233"/>
      <c r="R48" s="686" t="s">
        <v>4</v>
      </c>
      <c r="S48" s="1233">
        <f>IF(計画提出書!S47="","",計画提出書!S47)</f>
        <v>4</v>
      </c>
      <c r="T48" s="1233"/>
      <c r="U48" s="686" t="s">
        <v>5</v>
      </c>
      <c r="V48" s="1233">
        <f>IF(計画提出書!V47="","",計画提出書!V47)</f>
        <v>1</v>
      </c>
      <c r="W48" s="1233"/>
      <c r="X48" s="686" t="s">
        <v>492</v>
      </c>
      <c r="Y48" s="686"/>
      <c r="Z48" s="686"/>
      <c r="AA48" s="1233">
        <f>IF(計画提出書!AA47="","",計画提出書!AA47)</f>
        <v>2027</v>
      </c>
      <c r="AB48" s="1233"/>
      <c r="AC48" s="686" t="s">
        <v>4</v>
      </c>
      <c r="AD48" s="1233">
        <f>IF(計画提出書!AD47="","",計画提出書!AD47)</f>
        <v>3</v>
      </c>
      <c r="AE48" s="1233"/>
      <c r="AF48" s="686" t="s">
        <v>5</v>
      </c>
      <c r="AG48" s="1233">
        <f>IF(計画提出書!AG47="","",計画提出書!AG47)</f>
        <v>31</v>
      </c>
      <c r="AH48" s="1233"/>
      <c r="AI48" s="1194" t="s">
        <v>6</v>
      </c>
    </row>
    <row r="49" spans="3:51" ht="13.5" customHeight="1">
      <c r="C49" s="407"/>
      <c r="D49" s="407"/>
      <c r="E49" s="407"/>
      <c r="F49" s="407"/>
      <c r="G49" s="407"/>
      <c r="H49" s="407"/>
      <c r="I49" s="407"/>
      <c r="J49" s="407"/>
      <c r="K49" s="407"/>
      <c r="L49" s="407"/>
      <c r="M49" s="556"/>
      <c r="N49" s="1248"/>
      <c r="O49" s="901"/>
      <c r="P49" s="1234"/>
      <c r="Q49" s="1234"/>
      <c r="R49" s="901"/>
      <c r="S49" s="1234"/>
      <c r="T49" s="1234"/>
      <c r="U49" s="901"/>
      <c r="V49" s="1234"/>
      <c r="W49" s="1234"/>
      <c r="X49" s="901"/>
      <c r="Y49" s="901"/>
      <c r="Z49" s="901"/>
      <c r="AA49" s="1234"/>
      <c r="AB49" s="1234"/>
      <c r="AC49" s="901"/>
      <c r="AD49" s="1234"/>
      <c r="AE49" s="1234"/>
      <c r="AF49" s="901"/>
      <c r="AG49" s="1234"/>
      <c r="AH49" s="1234"/>
      <c r="AI49" s="902"/>
    </row>
    <row r="50" spans="3:51" ht="13.5" customHeight="1">
      <c r="C50" s="1239" t="s">
        <v>1</v>
      </c>
      <c r="D50" s="1240"/>
      <c r="E50" s="1240"/>
      <c r="F50" s="1240"/>
      <c r="G50" s="1240"/>
      <c r="H50" s="1240"/>
      <c r="I50" s="1240"/>
      <c r="J50" s="1117" t="s">
        <v>295</v>
      </c>
      <c r="K50" s="1117"/>
      <c r="L50" s="1117"/>
      <c r="M50" s="1195"/>
      <c r="N50" s="1198" t="s">
        <v>26</v>
      </c>
      <c r="O50" s="313"/>
      <c r="P50" s="313"/>
      <c r="Q50" s="313"/>
      <c r="R50" s="313"/>
      <c r="S50" s="313"/>
      <c r="T50" s="313"/>
      <c r="U50" s="313"/>
      <c r="V50" s="313"/>
      <c r="W50" s="313"/>
      <c r="X50" s="313"/>
      <c r="Y50" s="313"/>
      <c r="Z50" s="313"/>
      <c r="AA50" s="313"/>
      <c r="AB50" s="313"/>
      <c r="AC50" s="313"/>
      <c r="AD50" s="313"/>
      <c r="AE50" s="313"/>
      <c r="AF50" s="313"/>
      <c r="AG50" s="313"/>
      <c r="AH50" s="313"/>
      <c r="AI50" s="1199"/>
    </row>
    <row r="51" spans="3:51" ht="13.5" customHeight="1">
      <c r="C51" s="1237" t="s">
        <v>282</v>
      </c>
      <c r="D51" s="1238"/>
      <c r="E51" s="1238"/>
      <c r="F51" s="1238"/>
      <c r="G51" s="1238"/>
      <c r="H51" s="1238"/>
      <c r="I51" s="1238"/>
      <c r="J51" s="1196"/>
      <c r="K51" s="1196"/>
      <c r="L51" s="1196"/>
      <c r="M51" s="1197"/>
      <c r="N51" s="1200"/>
      <c r="O51" s="1196"/>
      <c r="P51" s="1196"/>
      <c r="Q51" s="1196"/>
      <c r="R51" s="1196"/>
      <c r="S51" s="1196"/>
      <c r="T51" s="1196"/>
      <c r="U51" s="1196"/>
      <c r="V51" s="1196"/>
      <c r="W51" s="1196"/>
      <c r="X51" s="1196"/>
      <c r="Y51" s="1196"/>
      <c r="Z51" s="1196"/>
      <c r="AA51" s="1196"/>
      <c r="AB51" s="1196"/>
      <c r="AC51" s="1196"/>
      <c r="AD51" s="1196"/>
      <c r="AE51" s="1196"/>
      <c r="AF51" s="1196"/>
      <c r="AG51" s="1196"/>
      <c r="AH51" s="1196"/>
      <c r="AI51" s="1197"/>
    </row>
    <row r="52" spans="3:51" ht="13.5" customHeight="1">
      <c r="C52" s="302" t="s">
        <v>296</v>
      </c>
      <c r="D52" s="303"/>
      <c r="E52" s="303"/>
      <c r="F52" s="303"/>
      <c r="G52" s="303"/>
      <c r="H52" s="303"/>
      <c r="I52" s="303"/>
      <c r="J52" s="303"/>
      <c r="K52" s="303"/>
      <c r="L52" s="303"/>
      <c r="M52" s="304"/>
      <c r="N52" s="1241"/>
      <c r="O52" s="1242"/>
      <c r="P52" s="1242"/>
      <c r="Q52" s="1242"/>
      <c r="R52" s="1242"/>
      <c r="S52" s="1242"/>
      <c r="T52" s="1242"/>
      <c r="U52" s="1242"/>
      <c r="V52" s="1242"/>
      <c r="W52" s="1242"/>
      <c r="X52" s="1242"/>
      <c r="Y52" s="1242"/>
      <c r="Z52" s="1242"/>
      <c r="AA52" s="1242"/>
      <c r="AB52" s="1242"/>
      <c r="AC52" s="1242"/>
      <c r="AD52" s="1242"/>
      <c r="AE52" s="1242"/>
      <c r="AF52" s="1242"/>
      <c r="AG52" s="1242"/>
      <c r="AH52" s="1242"/>
      <c r="AI52" s="1243"/>
    </row>
    <row r="53" spans="3:51" ht="13.5" customHeight="1">
      <c r="C53" s="308"/>
      <c r="D53" s="309"/>
      <c r="E53" s="309"/>
      <c r="F53" s="309"/>
      <c r="G53" s="309"/>
      <c r="H53" s="309"/>
      <c r="I53" s="309"/>
      <c r="J53" s="309"/>
      <c r="K53" s="309"/>
      <c r="L53" s="309"/>
      <c r="M53" s="310"/>
      <c r="N53" s="1244"/>
      <c r="O53" s="1245"/>
      <c r="P53" s="1245"/>
      <c r="Q53" s="1245"/>
      <c r="R53" s="1245"/>
      <c r="S53" s="1245"/>
      <c r="T53" s="1245"/>
      <c r="U53" s="1245"/>
      <c r="V53" s="1245"/>
      <c r="W53" s="1245"/>
      <c r="X53" s="1245"/>
      <c r="Y53" s="1245"/>
      <c r="Z53" s="1245"/>
      <c r="AA53" s="1245"/>
      <c r="AB53" s="1245"/>
      <c r="AC53" s="1245"/>
      <c r="AD53" s="1245"/>
      <c r="AE53" s="1245"/>
      <c r="AF53" s="1245"/>
      <c r="AG53" s="1245"/>
      <c r="AH53" s="1245"/>
      <c r="AI53" s="1246"/>
    </row>
    <row r="55" spans="3:51" ht="13.5" customHeight="1">
      <c r="C55" s="1" t="s">
        <v>28</v>
      </c>
      <c r="D55" s="1">
        <v>1</v>
      </c>
      <c r="E55" s="587" t="s">
        <v>301</v>
      </c>
      <c r="F55" s="587"/>
      <c r="G55" s="587"/>
      <c r="H55" s="587"/>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Y55" s="29"/>
    </row>
    <row r="56" spans="3:51" ht="13.5" customHeight="1">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Y56" s="29"/>
    </row>
    <row r="57" spans="3:51" ht="13.5" customHeight="1">
      <c r="D57" s="1">
        <v>2</v>
      </c>
      <c r="E57" s="587" t="s">
        <v>308</v>
      </c>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Y57" s="29"/>
    </row>
    <row r="58" spans="3:51" ht="13.5" customHeight="1">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Y58" s="29"/>
    </row>
    <row r="59" spans="3:51" ht="13.5" customHeight="1">
      <c r="D59" s="1">
        <v>3</v>
      </c>
      <c r="E59" s="587" t="s">
        <v>388</v>
      </c>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Y59" s="29"/>
    </row>
    <row r="60" spans="3:51" ht="13.5" customHeight="1">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Y60" s="29"/>
    </row>
    <row r="61" spans="3:51" ht="13.5" customHeight="1">
      <c r="D61" s="1">
        <v>4</v>
      </c>
      <c r="E61" s="587" t="s">
        <v>495</v>
      </c>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Y61" s="29"/>
    </row>
    <row r="62" spans="3:51" ht="13.5" customHeight="1">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Y62" s="29"/>
    </row>
    <row r="63" spans="3:51" ht="13.5" customHeight="1">
      <c r="D63" s="1">
        <v>5</v>
      </c>
      <c r="E63" s="587" t="s">
        <v>309</v>
      </c>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Y63" s="29"/>
    </row>
    <row r="64" spans="3:51" ht="13.5" customHeight="1">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Y64" s="29"/>
    </row>
    <row r="65" spans="3:51" ht="13.5" customHeight="1">
      <c r="D65" s="1">
        <v>6</v>
      </c>
      <c r="E65" s="602" t="s">
        <v>310</v>
      </c>
      <c r="F65" s="602"/>
      <c r="G65" s="602"/>
      <c r="H65" s="602"/>
      <c r="I65" s="602"/>
      <c r="J65" s="602"/>
      <c r="K65" s="602"/>
      <c r="L65" s="602"/>
      <c r="M65" s="602"/>
      <c r="N65" s="602"/>
      <c r="O65" s="602"/>
      <c r="P65" s="602"/>
      <c r="Q65" s="602"/>
      <c r="R65" s="602"/>
      <c r="S65" s="602"/>
      <c r="T65" s="602"/>
      <c r="U65" s="602"/>
      <c r="V65" s="602"/>
      <c r="W65" s="602"/>
      <c r="X65" s="602"/>
      <c r="Y65" s="602"/>
      <c r="Z65" s="602"/>
      <c r="AA65" s="602"/>
      <c r="AB65" s="602"/>
      <c r="AC65" s="602"/>
      <c r="AD65" s="602"/>
      <c r="AE65" s="602"/>
      <c r="AF65" s="602"/>
      <c r="AG65" s="602"/>
      <c r="AH65" s="602"/>
      <c r="AI65" s="602"/>
      <c r="AY65" s="29"/>
    </row>
    <row r="66" spans="3:51" ht="13.5" customHeight="1">
      <c r="C66" s="1235" t="s">
        <v>31</v>
      </c>
      <c r="D66" s="1235"/>
      <c r="E66" s="602" t="s">
        <v>311</v>
      </c>
      <c r="F66" s="602"/>
      <c r="G66" s="602"/>
      <c r="H66" s="602"/>
      <c r="I66" s="602"/>
      <c r="J66" s="602"/>
      <c r="K66" s="602"/>
      <c r="L66" s="602"/>
      <c r="M66" s="602"/>
      <c r="N66" s="602"/>
      <c r="O66" s="602"/>
      <c r="P66" s="602"/>
      <c r="Q66" s="602"/>
      <c r="R66" s="602"/>
      <c r="S66" s="602"/>
      <c r="T66" s="602"/>
      <c r="U66" s="602"/>
      <c r="V66" s="602"/>
      <c r="W66" s="602"/>
      <c r="X66" s="602"/>
      <c r="Y66" s="602"/>
      <c r="Z66" s="602"/>
      <c r="AA66" s="602"/>
      <c r="AB66" s="602"/>
      <c r="AC66" s="602"/>
      <c r="AD66" s="602"/>
      <c r="AE66" s="602"/>
      <c r="AF66" s="602"/>
      <c r="AG66" s="602"/>
      <c r="AH66" s="602"/>
      <c r="AI66" s="602"/>
      <c r="AY66" s="29"/>
    </row>
    <row r="67" spans="3:51" ht="13.5" customHeight="1">
      <c r="AY67" s="29"/>
    </row>
    <row r="68" spans="3:51" ht="13.5" customHeight="1">
      <c r="AY68" s="29"/>
    </row>
    <row r="69" spans="3:51" ht="13.5" customHeight="1">
      <c r="AY69" s="29"/>
    </row>
    <row r="70" spans="3:51" ht="13.5" customHeight="1">
      <c r="AY70" s="29"/>
    </row>
    <row r="71" spans="3:51" ht="13.5" customHeight="1">
      <c r="AY71" s="29"/>
    </row>
    <row r="72" spans="3:51" ht="13.5" customHeight="1">
      <c r="AY72" s="29"/>
    </row>
  </sheetData>
  <sheetProtection algorithmName="SHA-512" hashValue="5bM132BVDJFFubZPtksAGQpnQjJw1JCcTyk5Q4qbhIQzuJontQPgjiQl5sf9IHGBHCIj38ozTzRzqM3YsKtNQw==" saltValue="dDXYIEfDdhrJSNhT/Mm6nA==" spinCount="100000" sheet="1" formatCells="0" formatColumns="0" formatRows="0" insertHyperlinks="0"/>
  <mergeCells count="128">
    <mergeCell ref="AC10:AC11"/>
    <mergeCell ref="AI10:AI11"/>
    <mergeCell ref="AD10:AE11"/>
    <mergeCell ref="AF10:AF11"/>
    <mergeCell ref="AG10:AH11"/>
    <mergeCell ref="AA10:AB11"/>
    <mergeCell ref="AF26:AF27"/>
    <mergeCell ref="AD26:AE27"/>
    <mergeCell ref="AD38:AG39"/>
    <mergeCell ref="AD34:AI34"/>
    <mergeCell ref="AG26:AH27"/>
    <mergeCell ref="V13:AI13"/>
    <mergeCell ref="U14:AI15"/>
    <mergeCell ref="AI26:AI27"/>
    <mergeCell ref="AC26:AC27"/>
    <mergeCell ref="AB23:AI23"/>
    <mergeCell ref="Y26:Z27"/>
    <mergeCell ref="U16:AI17"/>
    <mergeCell ref="B7:D7"/>
    <mergeCell ref="Q16:T17"/>
    <mergeCell ref="M8:T8"/>
    <mergeCell ref="M9:T9"/>
    <mergeCell ref="C24:K25"/>
    <mergeCell ref="Q23:V23"/>
    <mergeCell ref="T28:AA31"/>
    <mergeCell ref="U8:Y9"/>
    <mergeCell ref="Y10:Z11"/>
    <mergeCell ref="W26:X27"/>
    <mergeCell ref="T26:U27"/>
    <mergeCell ref="D12:K12"/>
    <mergeCell ref="N13:P15"/>
    <mergeCell ref="L26:M27"/>
    <mergeCell ref="Q26:R27"/>
    <mergeCell ref="N26:O27"/>
    <mergeCell ref="P26:P27"/>
    <mergeCell ref="C26:K27"/>
    <mergeCell ref="C22:P23"/>
    <mergeCell ref="Q22:V22"/>
    <mergeCell ref="S26:S27"/>
    <mergeCell ref="Q13:T15"/>
    <mergeCell ref="S28:S29"/>
    <mergeCell ref="W22:AA23"/>
    <mergeCell ref="Q18:T19"/>
    <mergeCell ref="U18:AI19"/>
    <mergeCell ref="S20:AI20"/>
    <mergeCell ref="V26:V27"/>
    <mergeCell ref="AB22:AI22"/>
    <mergeCell ref="AA26:AB27"/>
    <mergeCell ref="E34:K39"/>
    <mergeCell ref="L37:Q37"/>
    <mergeCell ref="R37:W37"/>
    <mergeCell ref="X37:AC37"/>
    <mergeCell ref="AB35:AC36"/>
    <mergeCell ref="L34:Q34"/>
    <mergeCell ref="R34:W34"/>
    <mergeCell ref="X34:AC34"/>
    <mergeCell ref="P35:Q36"/>
    <mergeCell ref="L35:O36"/>
    <mergeCell ref="V35:W36"/>
    <mergeCell ref="R35:U36"/>
    <mergeCell ref="L32:P33"/>
    <mergeCell ref="Q32:S33"/>
    <mergeCell ref="AH35:AI36"/>
    <mergeCell ref="AD35:AG36"/>
    <mergeCell ref="AB44:AI45"/>
    <mergeCell ref="N40:T40"/>
    <mergeCell ref="AB38:AC39"/>
    <mergeCell ref="U42:AB42"/>
    <mergeCell ref="AH38:AI39"/>
    <mergeCell ref="AD37:AI37"/>
    <mergeCell ref="AC42:AI42"/>
    <mergeCell ref="C40:M43"/>
    <mergeCell ref="C28:D39"/>
    <mergeCell ref="N43:T43"/>
    <mergeCell ref="T32:AA33"/>
    <mergeCell ref="AB32:AG33"/>
    <mergeCell ref="U40:AI40"/>
    <mergeCell ref="N41:T41"/>
    <mergeCell ref="U41:AI41"/>
    <mergeCell ref="AH32:AI33"/>
    <mergeCell ref="C66:D66"/>
    <mergeCell ref="E55:AI56"/>
    <mergeCell ref="E57:AI58"/>
    <mergeCell ref="E59:AI60"/>
    <mergeCell ref="E61:AI62"/>
    <mergeCell ref="C44:M47"/>
    <mergeCell ref="N44:AA45"/>
    <mergeCell ref="C51:I51"/>
    <mergeCell ref="C50:I50"/>
    <mergeCell ref="C48:M49"/>
    <mergeCell ref="E65:AI65"/>
    <mergeCell ref="C52:M53"/>
    <mergeCell ref="N52:AI53"/>
    <mergeCell ref="E63:AI64"/>
    <mergeCell ref="AC48:AC49"/>
    <mergeCell ref="AG48:AH49"/>
    <mergeCell ref="U48:U49"/>
    <mergeCell ref="AA48:AB49"/>
    <mergeCell ref="N48:O49"/>
    <mergeCell ref="V48:W49"/>
    <mergeCell ref="R48:R49"/>
    <mergeCell ref="X48:Z49"/>
    <mergeCell ref="AD48:AE49"/>
    <mergeCell ref="S48:T49"/>
    <mergeCell ref="E66:AI66"/>
    <mergeCell ref="AI48:AI49"/>
    <mergeCell ref="J50:M51"/>
    <mergeCell ref="N50:AI51"/>
    <mergeCell ref="E28:K29"/>
    <mergeCell ref="L28:R29"/>
    <mergeCell ref="E30:K31"/>
    <mergeCell ref="S30:S31"/>
    <mergeCell ref="L30:R31"/>
    <mergeCell ref="AB28:AG31"/>
    <mergeCell ref="AH28:AI31"/>
    <mergeCell ref="X35:AA36"/>
    <mergeCell ref="N42:T42"/>
    <mergeCell ref="P38:Q39"/>
    <mergeCell ref="L38:O39"/>
    <mergeCell ref="R38:U39"/>
    <mergeCell ref="V38:W39"/>
    <mergeCell ref="X38:AA39"/>
    <mergeCell ref="N46:AA47"/>
    <mergeCell ref="U43:AI43"/>
    <mergeCell ref="AB46:AI47"/>
    <mergeCell ref="AF48:AF49"/>
    <mergeCell ref="P48:Q49"/>
    <mergeCell ref="E32:K33"/>
  </mergeCells>
  <phoneticPr fontId="34"/>
  <dataValidations count="1">
    <dataValidation showInputMessage="1" sqref="V26:W26 AA26 AC26 Y26 S26:T26 L26 P26:Q26 N26 AI26" xr:uid="{00000000-0002-0000-0500-000000000000}"/>
  </dataValidations>
  <printOptions horizontalCentered="1" verticalCentered="1"/>
  <pageMargins left="0.70866141732283472" right="0.70866141732283472" top="0.74803149606299213" bottom="0.74803149606299213" header="0.31496062992125984" footer="0.31496062992125984"/>
  <pageSetup paperSize="9" scale="97" orientation="portrait" r:id="rId1"/>
  <rowBreaks count="1" manualBreakCount="1">
    <brk id="66" min="1"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1" r:id="rId4" name="Check Box 41">
              <controlPr defaultSize="0" autoFill="0" autoLine="0" autoPict="0">
                <anchor moveWithCells="1">
                  <from>
                    <xdr:col>27</xdr:col>
                    <xdr:colOff>66675</xdr:colOff>
                    <xdr:row>45</xdr:row>
                    <xdr:rowOff>47625</xdr:rowOff>
                  </from>
                  <to>
                    <xdr:col>28</xdr:col>
                    <xdr:colOff>180975</xdr:colOff>
                    <xdr:row>46</xdr:row>
                    <xdr:rowOff>142875</xdr:rowOff>
                  </to>
                </anchor>
              </controlPr>
            </control>
          </mc:Choice>
        </mc:AlternateContent>
        <mc:AlternateContent xmlns:mc="http://schemas.openxmlformats.org/markup-compatibility/2006">
          <mc:Choice Requires="x14">
            <control shapeId="10282" r:id="rId5" name="Check Box 42">
              <controlPr defaultSize="0" autoFill="0" autoLine="0" autoPict="0">
                <anchor moveWithCells="1">
                  <from>
                    <xdr:col>31</xdr:col>
                    <xdr:colOff>66675</xdr:colOff>
                    <xdr:row>45</xdr:row>
                    <xdr:rowOff>47625</xdr:rowOff>
                  </from>
                  <to>
                    <xdr:col>32</xdr:col>
                    <xdr:colOff>180975</xdr:colOff>
                    <xdr:row>46</xdr:row>
                    <xdr:rowOff>142875</xdr:rowOff>
                  </to>
                </anchor>
              </controlPr>
            </control>
          </mc:Choice>
        </mc:AlternateContent>
        <mc:AlternateContent xmlns:mc="http://schemas.openxmlformats.org/markup-compatibility/2006">
          <mc:Choice Requires="x14">
            <control shapeId="10283" r:id="rId6" name="Check Box 43">
              <controlPr defaultSize="0" autoFill="0" autoLine="0" autoPict="0">
                <anchor moveWithCells="1">
                  <from>
                    <xdr:col>31</xdr:col>
                    <xdr:colOff>66675</xdr:colOff>
                    <xdr:row>43</xdr:row>
                    <xdr:rowOff>47625</xdr:rowOff>
                  </from>
                  <to>
                    <xdr:col>32</xdr:col>
                    <xdr:colOff>180975</xdr:colOff>
                    <xdr:row>44</xdr:row>
                    <xdr:rowOff>142875</xdr:rowOff>
                  </to>
                </anchor>
              </controlPr>
            </control>
          </mc:Choice>
        </mc:AlternateContent>
        <mc:AlternateContent xmlns:mc="http://schemas.openxmlformats.org/markup-compatibility/2006">
          <mc:Choice Requires="x14">
            <control shapeId="10306" r:id="rId7" name="Check Box 66">
              <controlPr defaultSize="0" autoFill="0" autoLine="0" autoPict="0">
                <anchor moveWithCells="1">
                  <from>
                    <xdr:col>27</xdr:col>
                    <xdr:colOff>66675</xdr:colOff>
                    <xdr:row>43</xdr:row>
                    <xdr:rowOff>47625</xdr:rowOff>
                  </from>
                  <to>
                    <xdr:col>28</xdr:col>
                    <xdr:colOff>180975</xdr:colOff>
                    <xdr:row>44</xdr:row>
                    <xdr:rowOff>142875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CCCC"/>
  </sheetPr>
  <dimension ref="B6:AU134"/>
  <sheetViews>
    <sheetView showGridLines="0" view="pageBreakPreview" zoomScale="115" zoomScaleNormal="100" zoomScaleSheetLayoutView="115" workbookViewId="0">
      <pane xSplit="1" ySplit="5" topLeftCell="B6" activePane="bottomRight" state="frozen"/>
      <selection activeCell="D49" sqref="D49:AJ50"/>
      <selection pane="topRight" activeCell="D49" sqref="D49:AJ50"/>
      <selection pane="bottomLeft" activeCell="D49" sqref="D49:AJ50"/>
      <selection pane="bottomRight" activeCell="B6" sqref="B6:C6"/>
    </sheetView>
  </sheetViews>
  <sheetFormatPr defaultColWidth="2.5" defaultRowHeight="13.5"/>
  <cols>
    <col min="1" max="67" width="2.5" style="1" customWidth="1"/>
    <col min="68" max="16384" width="2.5" style="1"/>
  </cols>
  <sheetData>
    <row r="6" spans="2:37" ht="13.5" customHeight="1">
      <c r="B6" s="435" t="s">
        <v>49</v>
      </c>
      <c r="C6" s="435"/>
    </row>
    <row r="7" spans="2:37" ht="13.5" customHeight="1">
      <c r="B7" s="11"/>
      <c r="C7" s="11"/>
      <c r="D7" s="11"/>
      <c r="E7" s="11"/>
      <c r="F7" s="11"/>
      <c r="G7" s="11"/>
      <c r="H7" s="11"/>
      <c r="I7" s="11"/>
      <c r="J7" s="11"/>
      <c r="K7" s="11"/>
      <c r="L7" s="11"/>
      <c r="M7" s="11"/>
      <c r="O7" s="11"/>
      <c r="P7" s="11"/>
      <c r="Q7" s="11"/>
      <c r="R7" s="11"/>
      <c r="S7" s="12" t="s">
        <v>324</v>
      </c>
      <c r="T7" s="11"/>
      <c r="U7" s="11"/>
      <c r="V7" s="11"/>
      <c r="W7" s="11"/>
      <c r="X7" s="11"/>
      <c r="Y7" s="11"/>
      <c r="Z7" s="11"/>
      <c r="AA7" s="11"/>
      <c r="AB7" s="11"/>
      <c r="AC7" s="11"/>
      <c r="AD7" s="11"/>
      <c r="AE7" s="11"/>
      <c r="AF7" s="11"/>
      <c r="AG7" s="11"/>
      <c r="AH7" s="11"/>
      <c r="AI7" s="11"/>
      <c r="AJ7" s="11"/>
      <c r="AK7" s="11"/>
    </row>
    <row r="8" spans="2:37" ht="13.5" customHeight="1">
      <c r="B8" s="11"/>
      <c r="C8" s="11"/>
      <c r="D8" s="11"/>
      <c r="E8" s="11"/>
      <c r="F8" s="11"/>
      <c r="L8" s="11"/>
      <c r="M8" s="11"/>
      <c r="O8" s="11"/>
      <c r="P8" s="11"/>
      <c r="Q8" s="11"/>
      <c r="R8" s="11"/>
      <c r="S8" s="12" t="s">
        <v>325</v>
      </c>
      <c r="T8" s="11"/>
      <c r="U8" s="11"/>
      <c r="V8" s="11"/>
      <c r="W8" s="11"/>
      <c r="X8" s="11"/>
      <c r="Y8" s="11"/>
      <c r="Z8" s="11"/>
      <c r="AA8" s="11"/>
      <c r="AB8" s="11"/>
      <c r="AC8" s="11"/>
      <c r="AD8" s="11"/>
      <c r="AE8" s="11"/>
      <c r="AF8" s="11"/>
      <c r="AG8" s="11"/>
      <c r="AH8" s="11"/>
      <c r="AI8" s="11"/>
      <c r="AJ8" s="11"/>
      <c r="AK8" s="11"/>
    </row>
    <row r="9" spans="2:37">
      <c r="B9" s="11"/>
      <c r="C9" s="11"/>
      <c r="D9" s="11"/>
      <c r="E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2:37" ht="13.5" customHeight="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2:37" ht="13.5" customHeight="1">
      <c r="B11" s="313" t="s">
        <v>315</v>
      </c>
      <c r="C11" s="313"/>
      <c r="D11" s="313"/>
      <c r="E11" s="313"/>
      <c r="F11" s="313"/>
      <c r="G11" s="313"/>
      <c r="H11" s="313"/>
      <c r="I11" s="313"/>
      <c r="J11" s="313"/>
      <c r="K11" s="313"/>
      <c r="L11" s="313"/>
      <c r="M11" s="313"/>
      <c r="N11" s="313"/>
      <c r="O11" s="313"/>
      <c r="P11" s="313"/>
      <c r="Q11" s="313"/>
      <c r="R11" s="313"/>
      <c r="S11" s="313"/>
      <c r="T11" s="313"/>
      <c r="U11" s="11"/>
      <c r="V11" s="11"/>
      <c r="W11" s="11"/>
      <c r="X11" s="11"/>
      <c r="Y11" s="11"/>
      <c r="Z11" s="11"/>
      <c r="AA11" s="11"/>
      <c r="AB11" s="11"/>
      <c r="AC11" s="11"/>
      <c r="AD11" s="11"/>
      <c r="AE11" s="11"/>
      <c r="AF11" s="11"/>
      <c r="AG11" s="11"/>
      <c r="AH11" s="11"/>
      <c r="AI11" s="11"/>
      <c r="AJ11" s="11"/>
      <c r="AK11" s="11"/>
    </row>
    <row r="12" spans="2:37" ht="13.5" customHeight="1">
      <c r="B12" s="313"/>
      <c r="C12" s="313"/>
      <c r="D12" s="313"/>
      <c r="E12" s="313"/>
      <c r="F12" s="313"/>
      <c r="G12" s="313"/>
      <c r="H12" s="313"/>
      <c r="I12" s="313"/>
      <c r="J12" s="313"/>
      <c r="K12" s="313"/>
      <c r="L12" s="313"/>
      <c r="M12" s="313"/>
      <c r="N12" s="313"/>
      <c r="O12" s="313"/>
      <c r="P12" s="313"/>
      <c r="Q12" s="313"/>
      <c r="R12" s="313"/>
      <c r="S12" s="313"/>
      <c r="T12" s="313"/>
      <c r="U12" s="11"/>
      <c r="V12" s="11"/>
      <c r="W12" s="11"/>
      <c r="X12" s="11"/>
      <c r="Y12" s="11"/>
      <c r="Z12" s="11"/>
      <c r="AA12" s="11"/>
      <c r="AB12" s="11"/>
      <c r="AC12" s="11"/>
      <c r="AD12" s="11"/>
      <c r="AE12" s="11"/>
      <c r="AF12" s="11"/>
      <c r="AG12" s="11"/>
      <c r="AH12" s="11"/>
      <c r="AI12" s="11"/>
      <c r="AJ12" s="11"/>
      <c r="AK12" s="11"/>
    </row>
    <row r="13" spans="2:37" ht="13.5" customHeight="1">
      <c r="B13" s="313" t="s">
        <v>223</v>
      </c>
      <c r="C13" s="313"/>
      <c r="D13" s="313"/>
      <c r="E13" s="313"/>
      <c r="F13" s="313"/>
      <c r="G13" s="11"/>
      <c r="H13" s="11"/>
      <c r="I13" s="11"/>
      <c r="J13" s="11"/>
      <c r="K13" s="11"/>
      <c r="L13" s="11"/>
      <c r="M13" s="11"/>
      <c r="N13" s="11"/>
      <c r="O13" s="12"/>
      <c r="P13" s="11"/>
      <c r="Q13" s="11"/>
      <c r="R13" s="11"/>
      <c r="S13" s="11"/>
      <c r="T13" s="11"/>
      <c r="U13" s="11"/>
      <c r="V13" s="11"/>
      <c r="W13" s="11"/>
      <c r="X13" s="11"/>
      <c r="Y13" s="11"/>
      <c r="Z13" s="11"/>
      <c r="AA13" s="11"/>
      <c r="AB13" s="11"/>
      <c r="AC13" s="11"/>
      <c r="AD13" s="11"/>
      <c r="AE13" s="11"/>
      <c r="AF13" s="11"/>
      <c r="AG13" s="11"/>
      <c r="AH13" s="11"/>
      <c r="AI13" s="11"/>
      <c r="AJ13" s="11"/>
      <c r="AK13" s="11"/>
    </row>
    <row r="14" spans="2:37" ht="13.5" customHeight="1">
      <c r="B14" s="306"/>
      <c r="C14" s="306"/>
      <c r="D14" s="572">
        <f>IF(計画提出書!N47="","",計画提出書!N47)</f>
        <v>2024</v>
      </c>
      <c r="E14" s="572"/>
      <c r="F14" s="12" t="s">
        <v>4</v>
      </c>
      <c r="G14" s="572">
        <f>IF(計画提出書!S47="","",計画提出書!S47)</f>
        <v>4</v>
      </c>
      <c r="H14" s="572"/>
      <c r="I14" s="12" t="s">
        <v>5</v>
      </c>
      <c r="J14" s="572">
        <f>IF(計画提出書!V47="","",計画提出書!V47)</f>
        <v>1</v>
      </c>
      <c r="K14" s="572"/>
      <c r="L14" s="12" t="s">
        <v>6</v>
      </c>
      <c r="M14" s="12" t="s">
        <v>39</v>
      </c>
      <c r="N14" s="306"/>
      <c r="O14" s="306"/>
      <c r="P14" s="572">
        <f>IF(計画提出書!AA47="","",計画提出書!AA47)</f>
        <v>2027</v>
      </c>
      <c r="Q14" s="572"/>
      <c r="R14" s="12" t="s">
        <v>4</v>
      </c>
      <c r="S14" s="572">
        <f>IF(計画提出書!AD47="","",計画提出書!AD47)</f>
        <v>3</v>
      </c>
      <c r="T14" s="572"/>
      <c r="U14" s="12" t="s">
        <v>5</v>
      </c>
      <c r="V14" s="572">
        <f>IF(計画提出書!AG47="","",計画提出書!AG47)</f>
        <v>31</v>
      </c>
      <c r="W14" s="572"/>
      <c r="X14" s="12" t="s">
        <v>6</v>
      </c>
      <c r="Y14" s="11"/>
      <c r="Z14" s="11"/>
      <c r="AA14" s="11"/>
      <c r="AB14" s="11"/>
      <c r="AC14" s="11"/>
      <c r="AD14" s="11"/>
      <c r="AE14" s="11"/>
      <c r="AF14" s="11"/>
      <c r="AG14" s="11"/>
      <c r="AH14" s="11"/>
      <c r="AI14" s="11"/>
      <c r="AJ14" s="11"/>
      <c r="AK14" s="11"/>
    </row>
    <row r="15" spans="2:37" ht="13.5" customHeight="1">
      <c r="B15" s="313" t="s">
        <v>316</v>
      </c>
      <c r="C15" s="313"/>
      <c r="D15" s="313"/>
      <c r="E15" s="313"/>
      <c r="F15" s="313"/>
      <c r="Y15" s="11"/>
      <c r="Z15" s="11"/>
      <c r="AA15" s="11"/>
      <c r="AB15" s="11"/>
      <c r="AC15" s="11"/>
      <c r="AE15" s="11"/>
      <c r="AF15" s="11"/>
      <c r="AG15" s="11"/>
      <c r="AH15" s="11"/>
      <c r="AI15" s="11"/>
      <c r="AJ15" s="11"/>
      <c r="AK15" s="11"/>
    </row>
    <row r="16" spans="2:37" ht="13.5" customHeight="1" thickBot="1">
      <c r="B16" s="306"/>
      <c r="C16" s="306"/>
      <c r="D16" s="572">
        <f>IF(計画提出書!N47="","",計画提出書!N47)</f>
        <v>2024</v>
      </c>
      <c r="E16" s="572"/>
      <c r="F16" s="12" t="s">
        <v>4</v>
      </c>
      <c r="G16" s="572">
        <f>IF(計画提出書!N47="","",4)</f>
        <v>4</v>
      </c>
      <c r="H16" s="572"/>
      <c r="I16" s="12" t="s">
        <v>5</v>
      </c>
      <c r="J16" s="572">
        <f>IF(計画提出書!N47="","",1)</f>
        <v>1</v>
      </c>
      <c r="K16" s="572"/>
      <c r="L16" s="12" t="s">
        <v>6</v>
      </c>
      <c r="M16" s="12" t="s">
        <v>39</v>
      </c>
      <c r="N16" s="306"/>
      <c r="O16" s="306"/>
      <c r="P16" s="572">
        <f>IF(計画提出書!N47="","",計画提出書!N47+1)</f>
        <v>2025</v>
      </c>
      <c r="Q16" s="572"/>
      <c r="R16" s="12" t="s">
        <v>4</v>
      </c>
      <c r="S16" s="572">
        <f>IF(計画提出書!N47="","",3)</f>
        <v>3</v>
      </c>
      <c r="T16" s="572"/>
      <c r="U16" s="12" t="s">
        <v>5</v>
      </c>
      <c r="V16" s="572">
        <f>IF(計画提出書!N47="","",31)</f>
        <v>31</v>
      </c>
      <c r="W16" s="572"/>
      <c r="X16" s="12" t="s">
        <v>6</v>
      </c>
      <c r="Y16" s="11"/>
      <c r="Z16" s="11"/>
      <c r="AA16" s="11"/>
      <c r="AB16" s="11"/>
      <c r="AC16" s="11"/>
      <c r="AE16" s="11"/>
      <c r="AF16" s="11"/>
      <c r="AG16" s="11"/>
      <c r="AH16" s="11"/>
      <c r="AI16" s="11"/>
      <c r="AJ16" s="11"/>
      <c r="AK16" s="11"/>
    </row>
    <row r="17" spans="2:36" ht="13.5" customHeight="1">
      <c r="B17" s="302" t="s">
        <v>274</v>
      </c>
      <c r="C17" s="303"/>
      <c r="D17" s="303"/>
      <c r="E17" s="303"/>
      <c r="F17" s="303"/>
      <c r="G17" s="303"/>
      <c r="H17" s="303"/>
      <c r="I17" s="304"/>
      <c r="J17" s="328" t="s">
        <v>241</v>
      </c>
      <c r="K17" s="328"/>
      <c r="L17" s="328"/>
      <c r="M17" s="328"/>
      <c r="N17" s="345" t="s">
        <v>97</v>
      </c>
      <c r="O17" s="346"/>
      <c r="P17" s="1041" t="str">
        <f>IF(計画提出書!N47="","",計画提出書!N47&amp;"年度結果")</f>
        <v>2024年度結果</v>
      </c>
      <c r="Q17" s="553"/>
      <c r="R17" s="553"/>
      <c r="S17" s="553"/>
      <c r="T17" s="553"/>
      <c r="U17" s="553"/>
      <c r="V17" s="1393"/>
      <c r="W17" s="1145" t="str">
        <f>IF(計画提出書!N47="","",計画提出書!N47+1&amp;"年度結果")</f>
        <v>2025年度結果</v>
      </c>
      <c r="X17" s="407"/>
      <c r="Y17" s="407"/>
      <c r="Z17" s="407"/>
      <c r="AA17" s="407"/>
      <c r="AB17" s="407"/>
      <c r="AC17" s="407"/>
      <c r="AD17" s="407" t="str">
        <f>IF(計画提出書!N47="","",計画提出書!N47+2&amp;"年度結果")</f>
        <v>2026年度結果</v>
      </c>
      <c r="AE17" s="407"/>
      <c r="AF17" s="407"/>
      <c r="AG17" s="407"/>
      <c r="AH17" s="407"/>
      <c r="AI17" s="407"/>
      <c r="AJ17" s="407"/>
    </row>
    <row r="18" spans="2:36" ht="13.5" customHeight="1">
      <c r="B18" s="305"/>
      <c r="C18" s="306"/>
      <c r="D18" s="306"/>
      <c r="E18" s="306"/>
      <c r="F18" s="306"/>
      <c r="G18" s="306"/>
      <c r="H18" s="306"/>
      <c r="I18" s="307"/>
      <c r="J18" s="329"/>
      <c r="K18" s="329"/>
      <c r="L18" s="329"/>
      <c r="M18" s="329"/>
      <c r="N18" s="347"/>
      <c r="O18" s="348"/>
      <c r="P18" s="1029" t="s">
        <v>318</v>
      </c>
      <c r="Q18" s="303"/>
      <c r="R18" s="303"/>
      <c r="S18" s="303"/>
      <c r="T18" s="345" t="s">
        <v>319</v>
      </c>
      <c r="U18" s="427"/>
      <c r="V18" s="1391" t="s">
        <v>320</v>
      </c>
      <c r="W18" s="303" t="s">
        <v>318</v>
      </c>
      <c r="X18" s="303"/>
      <c r="Y18" s="303"/>
      <c r="Z18" s="303"/>
      <c r="AA18" s="345" t="s">
        <v>319</v>
      </c>
      <c r="AB18" s="427"/>
      <c r="AC18" s="1389" t="s">
        <v>320</v>
      </c>
      <c r="AD18" s="302" t="s">
        <v>318</v>
      </c>
      <c r="AE18" s="303"/>
      <c r="AF18" s="303"/>
      <c r="AG18" s="303"/>
      <c r="AH18" s="345" t="s">
        <v>319</v>
      </c>
      <c r="AI18" s="427"/>
      <c r="AJ18" s="1389" t="s">
        <v>320</v>
      </c>
    </row>
    <row r="19" spans="2:36" ht="13.5" customHeight="1">
      <c r="B19" s="305"/>
      <c r="C19" s="306"/>
      <c r="D19" s="306"/>
      <c r="E19" s="306"/>
      <c r="F19" s="306"/>
      <c r="G19" s="306"/>
      <c r="H19" s="306"/>
      <c r="I19" s="307"/>
      <c r="J19" s="329"/>
      <c r="K19" s="329"/>
      <c r="L19" s="329"/>
      <c r="M19" s="329"/>
      <c r="N19" s="347"/>
      <c r="O19" s="348"/>
      <c r="P19" s="1394"/>
      <c r="Q19" s="309"/>
      <c r="R19" s="309"/>
      <c r="S19" s="309"/>
      <c r="T19" s="349"/>
      <c r="U19" s="429"/>
      <c r="V19" s="1392"/>
      <c r="W19" s="309"/>
      <c r="X19" s="309"/>
      <c r="Y19" s="309"/>
      <c r="Z19" s="309"/>
      <c r="AA19" s="349"/>
      <c r="AB19" s="429"/>
      <c r="AC19" s="1390"/>
      <c r="AD19" s="308"/>
      <c r="AE19" s="309"/>
      <c r="AF19" s="309"/>
      <c r="AG19" s="309"/>
      <c r="AH19" s="349"/>
      <c r="AI19" s="429"/>
      <c r="AJ19" s="1390"/>
    </row>
    <row r="20" spans="2:36" ht="13.5" customHeight="1">
      <c r="B20" s="1351" t="str">
        <f>IF('（別添）計画書'!B27="","",'（別添）計画書'!B27)</f>
        <v/>
      </c>
      <c r="C20" s="1352"/>
      <c r="D20" s="1352"/>
      <c r="E20" s="1352"/>
      <c r="F20" s="1352"/>
      <c r="G20" s="1352"/>
      <c r="H20" s="1352"/>
      <c r="I20" s="1353"/>
      <c r="J20" s="1367" t="str">
        <f>IF('（別添）計画書'!J27="","",'（別添）計画書'!J27)</f>
        <v/>
      </c>
      <c r="K20" s="1368"/>
      <c r="L20" s="1368"/>
      <c r="M20" s="1368"/>
      <c r="N20" s="1367" t="str">
        <f>IF('（別添）計画書'!P27="","",'（別添）計画書'!P27)</f>
        <v/>
      </c>
      <c r="O20" s="1368"/>
      <c r="P20" s="1387"/>
      <c r="Q20" s="401"/>
      <c r="R20" s="401"/>
      <c r="S20" s="401"/>
      <c r="T20" s="1347" t="str">
        <f>IF(P20="","",IF(OR(COUNT($J20,P20)&lt;2,SUM($J20)=0),"-",100*(1-P20/$J20)))</f>
        <v/>
      </c>
      <c r="U20" s="1348"/>
      <c r="V20" s="1395" t="str">
        <f>IF(T20="","",IF(T20="-",IF(AND(SUM($J20)=0,SUM(P20)&gt;0),"×","-"),IF(T20&gt;=$N20,"○",IF(AND(T20&lt;$N20,T20&gt;=0),"△","×"))))</f>
        <v/>
      </c>
      <c r="W20" s="1343"/>
      <c r="X20" s="1343"/>
      <c r="Y20" s="1343"/>
      <c r="Z20" s="1343"/>
      <c r="AA20" s="1347"/>
      <c r="AB20" s="1348"/>
      <c r="AC20" s="1376"/>
      <c r="AD20" s="1342"/>
      <c r="AE20" s="1343"/>
      <c r="AF20" s="1343"/>
      <c r="AG20" s="1343"/>
      <c r="AH20" s="1347"/>
      <c r="AI20" s="1348"/>
      <c r="AJ20" s="1376"/>
    </row>
    <row r="21" spans="2:36" ht="13.5" customHeight="1">
      <c r="B21" s="1354"/>
      <c r="C21" s="1355"/>
      <c r="D21" s="1355"/>
      <c r="E21" s="1355"/>
      <c r="F21" s="1355"/>
      <c r="G21" s="1355"/>
      <c r="H21" s="1355"/>
      <c r="I21" s="1356"/>
      <c r="J21" s="1369"/>
      <c r="K21" s="1370"/>
      <c r="L21" s="1370"/>
      <c r="M21" s="1370"/>
      <c r="N21" s="1369"/>
      <c r="O21" s="1370"/>
      <c r="P21" s="1388"/>
      <c r="Q21" s="403"/>
      <c r="R21" s="403"/>
      <c r="S21" s="403"/>
      <c r="T21" s="1371"/>
      <c r="U21" s="1372"/>
      <c r="V21" s="1396"/>
      <c r="W21" s="1345"/>
      <c r="X21" s="1345"/>
      <c r="Y21" s="1345"/>
      <c r="Z21" s="1345"/>
      <c r="AA21" s="1349"/>
      <c r="AB21" s="1350"/>
      <c r="AC21" s="1377"/>
      <c r="AD21" s="1344"/>
      <c r="AE21" s="1345"/>
      <c r="AF21" s="1345"/>
      <c r="AG21" s="1345"/>
      <c r="AH21" s="1349"/>
      <c r="AI21" s="1350"/>
      <c r="AJ21" s="1377"/>
    </row>
    <row r="22" spans="2:36" ht="13.5" customHeight="1">
      <c r="B22" s="1357"/>
      <c r="C22" s="1358"/>
      <c r="D22" s="1358"/>
      <c r="E22" s="1358"/>
      <c r="F22" s="1358"/>
      <c r="G22" s="1358"/>
      <c r="H22" s="1358"/>
      <c r="I22" s="1359"/>
      <c r="J22" s="1379" t="str">
        <f>IF('（別添）計画書'!N27="","",'（別添）計画書'!N27)</f>
        <v/>
      </c>
      <c r="K22" s="1380"/>
      <c r="L22" s="1380"/>
      <c r="M22" s="1381"/>
      <c r="N22" s="1340" t="s">
        <v>317</v>
      </c>
      <c r="O22" s="1346"/>
      <c r="P22" s="1386" t="str">
        <f>IF(J22="","",J22)</f>
        <v/>
      </c>
      <c r="Q22" s="1346"/>
      <c r="R22" s="1346"/>
      <c r="S22" s="1341"/>
      <c r="T22" s="1340" t="s">
        <v>317</v>
      </c>
      <c r="U22" s="1341"/>
      <c r="V22" s="1397"/>
      <c r="W22" s="1346"/>
      <c r="X22" s="1346"/>
      <c r="Y22" s="1346"/>
      <c r="Z22" s="1341"/>
      <c r="AA22" s="1340"/>
      <c r="AB22" s="1341"/>
      <c r="AC22" s="1378"/>
      <c r="AD22" s="1340"/>
      <c r="AE22" s="1346"/>
      <c r="AF22" s="1346"/>
      <c r="AG22" s="1341"/>
      <c r="AH22" s="1340"/>
      <c r="AI22" s="1341"/>
      <c r="AJ22" s="1378"/>
    </row>
    <row r="23" spans="2:36" ht="13.5" customHeight="1">
      <c r="B23" s="1351" t="str">
        <f>IF('（別添）計画書'!B30="","",'（別添）計画書'!B30)</f>
        <v/>
      </c>
      <c r="C23" s="1352"/>
      <c r="D23" s="1352"/>
      <c r="E23" s="1352"/>
      <c r="F23" s="1352"/>
      <c r="G23" s="1352"/>
      <c r="H23" s="1352"/>
      <c r="I23" s="1353"/>
      <c r="J23" s="1367" t="str">
        <f>IF('（別添）計画書'!J30="","",'（別添）計画書'!J30)</f>
        <v/>
      </c>
      <c r="K23" s="1368"/>
      <c r="L23" s="1368"/>
      <c r="M23" s="1368"/>
      <c r="N23" s="1367" t="str">
        <f>IF('（別添）計画書'!P30="","",'（別添）計画書'!P30)</f>
        <v/>
      </c>
      <c r="O23" s="1368"/>
      <c r="P23" s="1387"/>
      <c r="Q23" s="401"/>
      <c r="R23" s="401"/>
      <c r="S23" s="401"/>
      <c r="T23" s="1347" t="str">
        <f>IF(P23="","",IF(OR(COUNT($J23,P23)&lt;2,SUM($J23)=0),"-",100*(1-P23/$J23)))</f>
        <v/>
      </c>
      <c r="U23" s="1348"/>
      <c r="V23" s="1373" t="str">
        <f>IF(T23="","",IF(T23="-",IF(AND(SUM($J23)=0,SUM(P23)&gt;0),"×","-"),IF(T23&gt;=$N23,"○",IF(AND(T23&lt;$N23,T23&gt;=0),"△","×"))))</f>
        <v/>
      </c>
      <c r="W23" s="1343"/>
      <c r="X23" s="1343"/>
      <c r="Y23" s="1343"/>
      <c r="Z23" s="1343"/>
      <c r="AA23" s="1347"/>
      <c r="AB23" s="1348"/>
      <c r="AC23" s="1376"/>
      <c r="AD23" s="1342"/>
      <c r="AE23" s="1343"/>
      <c r="AF23" s="1343"/>
      <c r="AG23" s="1343"/>
      <c r="AH23" s="1347"/>
      <c r="AI23" s="1348"/>
      <c r="AJ23" s="1376"/>
    </row>
    <row r="24" spans="2:36" ht="13.5" customHeight="1">
      <c r="B24" s="1354"/>
      <c r="C24" s="1355"/>
      <c r="D24" s="1355"/>
      <c r="E24" s="1355"/>
      <c r="F24" s="1355"/>
      <c r="G24" s="1355"/>
      <c r="H24" s="1355"/>
      <c r="I24" s="1356"/>
      <c r="J24" s="1369"/>
      <c r="K24" s="1370"/>
      <c r="L24" s="1370"/>
      <c r="M24" s="1370"/>
      <c r="N24" s="1369"/>
      <c r="O24" s="1370"/>
      <c r="P24" s="1388"/>
      <c r="Q24" s="403"/>
      <c r="R24" s="403"/>
      <c r="S24" s="403"/>
      <c r="T24" s="1371"/>
      <c r="U24" s="1372"/>
      <c r="V24" s="1374"/>
      <c r="W24" s="1345"/>
      <c r="X24" s="1345"/>
      <c r="Y24" s="1345"/>
      <c r="Z24" s="1345"/>
      <c r="AA24" s="1349"/>
      <c r="AB24" s="1350"/>
      <c r="AC24" s="1377"/>
      <c r="AD24" s="1344"/>
      <c r="AE24" s="1345"/>
      <c r="AF24" s="1345"/>
      <c r="AG24" s="1345"/>
      <c r="AH24" s="1349"/>
      <c r="AI24" s="1350"/>
      <c r="AJ24" s="1377"/>
    </row>
    <row r="25" spans="2:36" ht="13.5" customHeight="1">
      <c r="B25" s="1357"/>
      <c r="C25" s="1358"/>
      <c r="D25" s="1358"/>
      <c r="E25" s="1358"/>
      <c r="F25" s="1358"/>
      <c r="G25" s="1358"/>
      <c r="H25" s="1358"/>
      <c r="I25" s="1359"/>
      <c r="J25" s="1379" t="str">
        <f>IF('（別添）計画書'!N30="","",'（別添）計画書'!N30)</f>
        <v/>
      </c>
      <c r="K25" s="1380"/>
      <c r="L25" s="1380"/>
      <c r="M25" s="1381"/>
      <c r="N25" s="1340" t="s">
        <v>317</v>
      </c>
      <c r="O25" s="1346"/>
      <c r="P25" s="1386" t="str">
        <f>IF(J25="","",J25)</f>
        <v/>
      </c>
      <c r="Q25" s="1346"/>
      <c r="R25" s="1346"/>
      <c r="S25" s="1346"/>
      <c r="T25" s="1340" t="s">
        <v>317</v>
      </c>
      <c r="U25" s="1341"/>
      <c r="V25" s="1375"/>
      <c r="W25" s="1346"/>
      <c r="X25" s="1346"/>
      <c r="Y25" s="1346"/>
      <c r="Z25" s="1341"/>
      <c r="AA25" s="1340"/>
      <c r="AB25" s="1341"/>
      <c r="AC25" s="1378"/>
      <c r="AD25" s="1340"/>
      <c r="AE25" s="1346"/>
      <c r="AF25" s="1346"/>
      <c r="AG25" s="1341"/>
      <c r="AH25" s="1340"/>
      <c r="AI25" s="1341"/>
      <c r="AJ25" s="1378"/>
    </row>
    <row r="26" spans="2:36" ht="13.5" customHeight="1">
      <c r="B26" s="1351" t="str">
        <f>IF('（別添）計画書'!B33="","",'（別添）計画書'!B33)</f>
        <v/>
      </c>
      <c r="C26" s="1352"/>
      <c r="D26" s="1352"/>
      <c r="E26" s="1352"/>
      <c r="F26" s="1352"/>
      <c r="G26" s="1352"/>
      <c r="H26" s="1352"/>
      <c r="I26" s="1353"/>
      <c r="J26" s="1367" t="str">
        <f>IF('（別添）計画書'!J33="","",'（別添）計画書'!J33)</f>
        <v/>
      </c>
      <c r="K26" s="1368"/>
      <c r="L26" s="1368"/>
      <c r="M26" s="1368"/>
      <c r="N26" s="1367" t="str">
        <f>IF('（別添）計画書'!P33="","",'（別添）計画書'!P33)</f>
        <v/>
      </c>
      <c r="O26" s="1368"/>
      <c r="P26" s="1387"/>
      <c r="Q26" s="401"/>
      <c r="R26" s="401"/>
      <c r="S26" s="401"/>
      <c r="T26" s="1347" t="str">
        <f>IF(P26="","",IF(OR(COUNT($J26,P26)&lt;2,SUM($J26)=0),"-",100*(1-P26/$J26)))</f>
        <v/>
      </c>
      <c r="U26" s="1348"/>
      <c r="V26" s="1373" t="str">
        <f>IF(T26="","",IF(T26="-",IF(AND(SUM($J26)=0,SUM(P26)&gt;0),"×","-"),IF(T26&gt;=$N26,"○",IF(AND(T26&lt;$N26,T26&gt;=0),"△","×"))))</f>
        <v/>
      </c>
      <c r="W26" s="1343"/>
      <c r="X26" s="1343"/>
      <c r="Y26" s="1343"/>
      <c r="Z26" s="1343"/>
      <c r="AA26" s="1347"/>
      <c r="AB26" s="1348"/>
      <c r="AC26" s="1376"/>
      <c r="AD26" s="1342"/>
      <c r="AE26" s="1343"/>
      <c r="AF26" s="1343"/>
      <c r="AG26" s="1343"/>
      <c r="AH26" s="1347"/>
      <c r="AI26" s="1348"/>
      <c r="AJ26" s="1376"/>
    </row>
    <row r="27" spans="2:36" ht="13.5" customHeight="1">
      <c r="B27" s="1354"/>
      <c r="C27" s="1355"/>
      <c r="D27" s="1355"/>
      <c r="E27" s="1355"/>
      <c r="F27" s="1355"/>
      <c r="G27" s="1355"/>
      <c r="H27" s="1355"/>
      <c r="I27" s="1356"/>
      <c r="J27" s="1369"/>
      <c r="K27" s="1370"/>
      <c r="L27" s="1370"/>
      <c r="M27" s="1370"/>
      <c r="N27" s="1369"/>
      <c r="O27" s="1370"/>
      <c r="P27" s="1388"/>
      <c r="Q27" s="403"/>
      <c r="R27" s="403"/>
      <c r="S27" s="403"/>
      <c r="T27" s="1371"/>
      <c r="U27" s="1372"/>
      <c r="V27" s="1374"/>
      <c r="W27" s="1345"/>
      <c r="X27" s="1345"/>
      <c r="Y27" s="1345"/>
      <c r="Z27" s="1345"/>
      <c r="AA27" s="1349"/>
      <c r="AB27" s="1350"/>
      <c r="AC27" s="1377"/>
      <c r="AD27" s="1344"/>
      <c r="AE27" s="1345"/>
      <c r="AF27" s="1345"/>
      <c r="AG27" s="1345"/>
      <c r="AH27" s="1349"/>
      <c r="AI27" s="1350"/>
      <c r="AJ27" s="1377"/>
    </row>
    <row r="28" spans="2:36" ht="13.5" customHeight="1">
      <c r="B28" s="1357"/>
      <c r="C28" s="1358"/>
      <c r="D28" s="1358"/>
      <c r="E28" s="1358"/>
      <c r="F28" s="1358"/>
      <c r="G28" s="1358"/>
      <c r="H28" s="1358"/>
      <c r="I28" s="1359"/>
      <c r="J28" s="1379" t="str">
        <f>IF('（別添）計画書'!N33="","",'（別添）計画書'!N33)</f>
        <v/>
      </c>
      <c r="K28" s="1380"/>
      <c r="L28" s="1380"/>
      <c r="M28" s="1381"/>
      <c r="N28" s="1340" t="s">
        <v>317</v>
      </c>
      <c r="O28" s="1346"/>
      <c r="P28" s="1386" t="str">
        <f>IF(J28="","",J28)</f>
        <v/>
      </c>
      <c r="Q28" s="1346"/>
      <c r="R28" s="1346"/>
      <c r="S28" s="1346"/>
      <c r="T28" s="1340" t="s">
        <v>317</v>
      </c>
      <c r="U28" s="1341"/>
      <c r="V28" s="1375"/>
      <c r="W28" s="1346"/>
      <c r="X28" s="1346"/>
      <c r="Y28" s="1346"/>
      <c r="Z28" s="1341"/>
      <c r="AA28" s="1340"/>
      <c r="AB28" s="1341"/>
      <c r="AC28" s="1378"/>
      <c r="AD28" s="1340"/>
      <c r="AE28" s="1346"/>
      <c r="AF28" s="1346"/>
      <c r="AG28" s="1341"/>
      <c r="AH28" s="1340"/>
      <c r="AI28" s="1341"/>
      <c r="AJ28" s="1378"/>
    </row>
    <row r="29" spans="2:36" ht="13.5" customHeight="1">
      <c r="B29" s="1351" t="str">
        <f>IF('（別添）計画書'!B36="","",'（別添）計画書'!B36)</f>
        <v/>
      </c>
      <c r="C29" s="1352"/>
      <c r="D29" s="1352"/>
      <c r="E29" s="1352"/>
      <c r="F29" s="1352"/>
      <c r="G29" s="1352"/>
      <c r="H29" s="1352"/>
      <c r="I29" s="1353"/>
      <c r="J29" s="1367" t="str">
        <f>IF('（別添）計画書'!J36="","",'（別添）計画書'!J36)</f>
        <v/>
      </c>
      <c r="K29" s="1368"/>
      <c r="L29" s="1368"/>
      <c r="M29" s="1368"/>
      <c r="N29" s="1367" t="str">
        <f>IF('（別添）計画書'!P36="","",'（別添）計画書'!P36)</f>
        <v/>
      </c>
      <c r="O29" s="1368"/>
      <c r="P29" s="1387"/>
      <c r="Q29" s="401"/>
      <c r="R29" s="401"/>
      <c r="S29" s="401"/>
      <c r="T29" s="1347" t="str">
        <f>IF(P29="","",IF(OR(COUNT($J29,P29)&lt;2,SUM($J29)=0),"-",100*(1-P29/$J29)))</f>
        <v/>
      </c>
      <c r="U29" s="1348"/>
      <c r="V29" s="1373" t="str">
        <f>IF(T29="","",IF(T29="-",IF(AND(SUM($J29)=0,SUM(P29)&gt;0),"×","-"),IF(T29&gt;=$N29,"○",IF(AND(T29&lt;$N29,T29&gt;=0),"△","×"))))</f>
        <v/>
      </c>
      <c r="W29" s="1343"/>
      <c r="X29" s="1343"/>
      <c r="Y29" s="1343"/>
      <c r="Z29" s="1343"/>
      <c r="AA29" s="1347"/>
      <c r="AB29" s="1348"/>
      <c r="AC29" s="1376"/>
      <c r="AD29" s="1342"/>
      <c r="AE29" s="1343"/>
      <c r="AF29" s="1343"/>
      <c r="AG29" s="1343"/>
      <c r="AH29" s="1347"/>
      <c r="AI29" s="1348"/>
      <c r="AJ29" s="1376"/>
    </row>
    <row r="30" spans="2:36" ht="13.5" customHeight="1">
      <c r="B30" s="1354"/>
      <c r="C30" s="1355"/>
      <c r="D30" s="1355"/>
      <c r="E30" s="1355"/>
      <c r="F30" s="1355"/>
      <c r="G30" s="1355"/>
      <c r="H30" s="1355"/>
      <c r="I30" s="1356"/>
      <c r="J30" s="1369"/>
      <c r="K30" s="1370"/>
      <c r="L30" s="1370"/>
      <c r="M30" s="1370"/>
      <c r="N30" s="1369"/>
      <c r="O30" s="1370"/>
      <c r="P30" s="1388"/>
      <c r="Q30" s="403"/>
      <c r="R30" s="403"/>
      <c r="S30" s="403"/>
      <c r="T30" s="1371"/>
      <c r="U30" s="1372"/>
      <c r="V30" s="1374"/>
      <c r="W30" s="1345"/>
      <c r="X30" s="1345"/>
      <c r="Y30" s="1345"/>
      <c r="Z30" s="1345"/>
      <c r="AA30" s="1349"/>
      <c r="AB30" s="1350"/>
      <c r="AC30" s="1377"/>
      <c r="AD30" s="1344"/>
      <c r="AE30" s="1345"/>
      <c r="AF30" s="1345"/>
      <c r="AG30" s="1345"/>
      <c r="AH30" s="1349"/>
      <c r="AI30" s="1350"/>
      <c r="AJ30" s="1377"/>
    </row>
    <row r="31" spans="2:36" ht="13.5" customHeight="1">
      <c r="B31" s="1357"/>
      <c r="C31" s="1358"/>
      <c r="D31" s="1358"/>
      <c r="E31" s="1358"/>
      <c r="F31" s="1358"/>
      <c r="G31" s="1358"/>
      <c r="H31" s="1358"/>
      <c r="I31" s="1359"/>
      <c r="J31" s="1379" t="str">
        <f>IF('（別添）計画書'!N36="","",'（別添）計画書'!N36)</f>
        <v/>
      </c>
      <c r="K31" s="1380"/>
      <c r="L31" s="1380"/>
      <c r="M31" s="1381"/>
      <c r="N31" s="1340" t="s">
        <v>317</v>
      </c>
      <c r="O31" s="1346"/>
      <c r="P31" s="1386" t="str">
        <f>IF(J31="","",J31)</f>
        <v/>
      </c>
      <c r="Q31" s="1346"/>
      <c r="R31" s="1346"/>
      <c r="S31" s="1346"/>
      <c r="T31" s="1340" t="s">
        <v>317</v>
      </c>
      <c r="U31" s="1341"/>
      <c r="V31" s="1375"/>
      <c r="W31" s="1346"/>
      <c r="X31" s="1346"/>
      <c r="Y31" s="1346"/>
      <c r="Z31" s="1341"/>
      <c r="AA31" s="1340"/>
      <c r="AB31" s="1341"/>
      <c r="AC31" s="1378"/>
      <c r="AD31" s="1340"/>
      <c r="AE31" s="1346"/>
      <c r="AF31" s="1346"/>
      <c r="AG31" s="1341"/>
      <c r="AH31" s="1340"/>
      <c r="AI31" s="1341"/>
      <c r="AJ31" s="1378"/>
    </row>
    <row r="32" spans="2:36" ht="13.5" customHeight="1">
      <c r="B32" s="1351" t="str">
        <f>IF('（別添）計画書'!B39="","",'（別添）計画書'!B39)</f>
        <v/>
      </c>
      <c r="C32" s="1352"/>
      <c r="D32" s="1352"/>
      <c r="E32" s="1352"/>
      <c r="F32" s="1352"/>
      <c r="G32" s="1352"/>
      <c r="H32" s="1352"/>
      <c r="I32" s="1353"/>
      <c r="J32" s="1367" t="str">
        <f>IF('（別添）計画書'!J39="","",'（別添）計画書'!J39)</f>
        <v/>
      </c>
      <c r="K32" s="1368"/>
      <c r="L32" s="1368"/>
      <c r="M32" s="1368"/>
      <c r="N32" s="1367" t="str">
        <f>IF('（別添）計画書'!P39="","",'（別添）計画書'!P39)</f>
        <v/>
      </c>
      <c r="O32" s="1368"/>
      <c r="P32" s="1387"/>
      <c r="Q32" s="401"/>
      <c r="R32" s="401"/>
      <c r="S32" s="401"/>
      <c r="T32" s="1347" t="str">
        <f>IF(P32="","",IF(OR(COUNT($J32,P32)&lt;2,SUM($J32)=0),"-",100*(1-P32/$J32)))</f>
        <v/>
      </c>
      <c r="U32" s="1348"/>
      <c r="V32" s="1373" t="str">
        <f>IF(T32="","",IF(T32="-",IF(AND(SUM($J32)=0,SUM(P32)&gt;0),"×","-"),IF(T32&gt;=$N32,"○",IF(AND(T32&lt;$N32,T32&gt;=0),"△","×"))))</f>
        <v/>
      </c>
      <c r="W32" s="1343"/>
      <c r="X32" s="1343"/>
      <c r="Y32" s="1343"/>
      <c r="Z32" s="1343"/>
      <c r="AA32" s="1347"/>
      <c r="AB32" s="1348"/>
      <c r="AC32" s="1376"/>
      <c r="AD32" s="1342"/>
      <c r="AE32" s="1343"/>
      <c r="AF32" s="1343"/>
      <c r="AG32" s="1343"/>
      <c r="AH32" s="1347"/>
      <c r="AI32" s="1348"/>
      <c r="AJ32" s="1376"/>
    </row>
    <row r="33" spans="2:47" ht="13.5" customHeight="1">
      <c r="B33" s="1354"/>
      <c r="C33" s="1355"/>
      <c r="D33" s="1355"/>
      <c r="E33" s="1355"/>
      <c r="F33" s="1355"/>
      <c r="G33" s="1355"/>
      <c r="H33" s="1355"/>
      <c r="I33" s="1356"/>
      <c r="J33" s="1369"/>
      <c r="K33" s="1370"/>
      <c r="L33" s="1370"/>
      <c r="M33" s="1370"/>
      <c r="N33" s="1369"/>
      <c r="O33" s="1370"/>
      <c r="P33" s="1388"/>
      <c r="Q33" s="403"/>
      <c r="R33" s="403"/>
      <c r="S33" s="403"/>
      <c r="T33" s="1371"/>
      <c r="U33" s="1372"/>
      <c r="V33" s="1374"/>
      <c r="W33" s="1345"/>
      <c r="X33" s="1345"/>
      <c r="Y33" s="1345"/>
      <c r="Z33" s="1345"/>
      <c r="AA33" s="1349"/>
      <c r="AB33" s="1350"/>
      <c r="AC33" s="1377"/>
      <c r="AD33" s="1344"/>
      <c r="AE33" s="1345"/>
      <c r="AF33" s="1345"/>
      <c r="AG33" s="1345"/>
      <c r="AH33" s="1349"/>
      <c r="AI33" s="1350"/>
      <c r="AJ33" s="1377"/>
    </row>
    <row r="34" spans="2:47" ht="13.5" customHeight="1">
      <c r="B34" s="1357"/>
      <c r="C34" s="1358"/>
      <c r="D34" s="1358"/>
      <c r="E34" s="1358"/>
      <c r="F34" s="1358"/>
      <c r="G34" s="1358"/>
      <c r="H34" s="1358"/>
      <c r="I34" s="1359"/>
      <c r="J34" s="1379" t="str">
        <f>IF('（別添）計画書'!N39="","",'（別添）計画書'!N39)</f>
        <v/>
      </c>
      <c r="K34" s="1380"/>
      <c r="L34" s="1380"/>
      <c r="M34" s="1381"/>
      <c r="N34" s="1340" t="s">
        <v>317</v>
      </c>
      <c r="O34" s="1346"/>
      <c r="P34" s="1386" t="str">
        <f>IF(J34="","",J34)</f>
        <v/>
      </c>
      <c r="Q34" s="1346"/>
      <c r="R34" s="1346"/>
      <c r="S34" s="1346"/>
      <c r="T34" s="1340" t="s">
        <v>317</v>
      </c>
      <c r="U34" s="1341"/>
      <c r="V34" s="1375"/>
      <c r="W34" s="1346"/>
      <c r="X34" s="1346"/>
      <c r="Y34" s="1346"/>
      <c r="Z34" s="1341"/>
      <c r="AA34" s="1340"/>
      <c r="AB34" s="1341"/>
      <c r="AC34" s="1378"/>
      <c r="AD34" s="1340"/>
      <c r="AE34" s="1346"/>
      <c r="AF34" s="1346"/>
      <c r="AG34" s="1341"/>
      <c r="AH34" s="1340"/>
      <c r="AI34" s="1341"/>
      <c r="AJ34" s="1378"/>
    </row>
    <row r="35" spans="2:47" ht="13.5" customHeight="1">
      <c r="B35" s="1351" t="str">
        <f>IF('（別添）計画書'!B42="","",'（別添）計画書'!B42)</f>
        <v/>
      </c>
      <c r="C35" s="1352"/>
      <c r="D35" s="1352"/>
      <c r="E35" s="1352"/>
      <c r="F35" s="1352"/>
      <c r="G35" s="1352"/>
      <c r="H35" s="1352"/>
      <c r="I35" s="1353"/>
      <c r="J35" s="1367" t="str">
        <f>IF('（別添）計画書'!J42="","",'（別添）計画書'!J42)</f>
        <v/>
      </c>
      <c r="K35" s="1368"/>
      <c r="L35" s="1368"/>
      <c r="M35" s="1368"/>
      <c r="N35" s="1367" t="str">
        <f>IF('（別添）計画書'!P42="","",'（別添）計画書'!P42)</f>
        <v/>
      </c>
      <c r="O35" s="1368"/>
      <c r="P35" s="1387"/>
      <c r="Q35" s="401"/>
      <c r="R35" s="401"/>
      <c r="S35" s="401"/>
      <c r="T35" s="1347" t="str">
        <f>IF(P35="","",IF(OR(COUNT($J35,P35)&lt;2,SUM($J35)=0),"-",100*(1-P35/$J35)))</f>
        <v/>
      </c>
      <c r="U35" s="1348"/>
      <c r="V35" s="1373" t="str">
        <f>IF(T35="","",IF(T35="-",IF(AND(SUM($J35)=0,SUM(P35)&gt;0),"×","-"),IF(T35&gt;=$N35,"○",IF(AND(T35&lt;$N35,T35&gt;=0),"△","×"))))</f>
        <v/>
      </c>
      <c r="W35" s="1343"/>
      <c r="X35" s="1343"/>
      <c r="Y35" s="1343"/>
      <c r="Z35" s="1343"/>
      <c r="AA35" s="1347"/>
      <c r="AB35" s="1348"/>
      <c r="AC35" s="1376"/>
      <c r="AD35" s="1342"/>
      <c r="AE35" s="1343"/>
      <c r="AF35" s="1343"/>
      <c r="AG35" s="1343"/>
      <c r="AH35" s="1347"/>
      <c r="AI35" s="1348"/>
      <c r="AJ35" s="1376"/>
      <c r="AM35" s="1" t="str">
        <f>B35</f>
        <v/>
      </c>
    </row>
    <row r="36" spans="2:47" ht="13.5" customHeight="1">
      <c r="B36" s="1354"/>
      <c r="C36" s="1355"/>
      <c r="D36" s="1355"/>
      <c r="E36" s="1355"/>
      <c r="F36" s="1355"/>
      <c r="G36" s="1355"/>
      <c r="H36" s="1355"/>
      <c r="I36" s="1356"/>
      <c r="J36" s="1369"/>
      <c r="K36" s="1370"/>
      <c r="L36" s="1370"/>
      <c r="M36" s="1370"/>
      <c r="N36" s="1369"/>
      <c r="O36" s="1370"/>
      <c r="P36" s="1388"/>
      <c r="Q36" s="403"/>
      <c r="R36" s="403"/>
      <c r="S36" s="403"/>
      <c r="T36" s="1371"/>
      <c r="U36" s="1372"/>
      <c r="V36" s="1374"/>
      <c r="W36" s="1345"/>
      <c r="X36" s="1345"/>
      <c r="Y36" s="1345"/>
      <c r="Z36" s="1345"/>
      <c r="AA36" s="1349"/>
      <c r="AB36" s="1350"/>
      <c r="AC36" s="1377"/>
      <c r="AD36" s="1344"/>
      <c r="AE36" s="1345"/>
      <c r="AF36" s="1345"/>
      <c r="AG36" s="1345"/>
      <c r="AH36" s="1349"/>
      <c r="AI36" s="1350"/>
      <c r="AJ36" s="1377"/>
    </row>
    <row r="37" spans="2:47" ht="13.5" customHeight="1" thickBot="1">
      <c r="B37" s="1357"/>
      <c r="C37" s="1358"/>
      <c r="D37" s="1358"/>
      <c r="E37" s="1358"/>
      <c r="F37" s="1358"/>
      <c r="G37" s="1358"/>
      <c r="H37" s="1358"/>
      <c r="I37" s="1359"/>
      <c r="J37" s="1379" t="str">
        <f>IF('（別添）計画書'!N42="","",'（別添）計画書'!N42)</f>
        <v/>
      </c>
      <c r="K37" s="1380"/>
      <c r="L37" s="1380"/>
      <c r="M37" s="1381"/>
      <c r="N37" s="1340" t="s">
        <v>317</v>
      </c>
      <c r="O37" s="1346"/>
      <c r="P37" s="1399" t="str">
        <f>IF(J37="","",J37)</f>
        <v/>
      </c>
      <c r="Q37" s="1400"/>
      <c r="R37" s="1400"/>
      <c r="S37" s="1400"/>
      <c r="T37" s="1401" t="s">
        <v>317</v>
      </c>
      <c r="U37" s="1402"/>
      <c r="V37" s="1398"/>
      <c r="W37" s="1346"/>
      <c r="X37" s="1346"/>
      <c r="Y37" s="1346"/>
      <c r="Z37" s="1341"/>
      <c r="AA37" s="1340"/>
      <c r="AB37" s="1341"/>
      <c r="AC37" s="1378"/>
      <c r="AD37" s="1340"/>
      <c r="AE37" s="1346"/>
      <c r="AF37" s="1346"/>
      <c r="AG37" s="1341"/>
      <c r="AH37" s="1340"/>
      <c r="AI37" s="1341"/>
      <c r="AJ37" s="1378"/>
    </row>
    <row r="38" spans="2:47" ht="13.5" customHeight="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3"/>
      <c r="AE38" s="13"/>
      <c r="AF38" s="13"/>
      <c r="AG38" s="13"/>
      <c r="AH38" s="13"/>
      <c r="AI38" s="13"/>
      <c r="AJ38" s="13"/>
      <c r="AK38" s="11"/>
    </row>
    <row r="39" spans="2:47" ht="13.5" customHeight="1">
      <c r="B39" s="1" t="s">
        <v>28</v>
      </c>
      <c r="C39" s="11">
        <v>1</v>
      </c>
      <c r="D39" s="313" t="s">
        <v>321</v>
      </c>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11"/>
    </row>
    <row r="40" spans="2:47" ht="13.5" customHeight="1">
      <c r="C40" s="11">
        <v>2</v>
      </c>
      <c r="D40" s="406" t="s">
        <v>322</v>
      </c>
      <c r="E40" s="406"/>
      <c r="F40" s="406"/>
      <c r="G40" s="406"/>
      <c r="H40" s="406"/>
      <c r="I40" s="406"/>
      <c r="J40" s="406"/>
      <c r="K40" s="406"/>
      <c r="L40" s="406"/>
      <c r="M40" s="406"/>
      <c r="N40" s="406"/>
      <c r="O40" s="406"/>
      <c r="P40" s="406"/>
      <c r="Q40" s="406"/>
      <c r="R40" s="406"/>
      <c r="S40" s="406"/>
      <c r="T40" s="406"/>
      <c r="U40" s="406"/>
      <c r="V40" s="406"/>
      <c r="W40" s="406"/>
      <c r="X40" s="406"/>
      <c r="Y40" s="406"/>
      <c r="Z40" s="406"/>
      <c r="AA40" s="406"/>
      <c r="AB40" s="406"/>
      <c r="AC40" s="406"/>
      <c r="AD40" s="406"/>
      <c r="AE40" s="406"/>
      <c r="AF40" s="406"/>
      <c r="AG40" s="406"/>
      <c r="AH40" s="406"/>
      <c r="AI40" s="406"/>
      <c r="AJ40" s="406"/>
      <c r="AK40" s="11"/>
    </row>
    <row r="41" spans="2:47" ht="13.5" customHeight="1">
      <c r="C41" s="11"/>
      <c r="D41" s="406"/>
      <c r="E41" s="406"/>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406"/>
      <c r="AK41" s="11"/>
    </row>
    <row r="42" spans="2:47" ht="13.5" customHeight="1">
      <c r="C42" s="11"/>
      <c r="D42" s="406"/>
      <c r="E42" s="406"/>
      <c r="F42" s="406"/>
      <c r="G42" s="406"/>
      <c r="H42" s="406"/>
      <c r="I42" s="406"/>
      <c r="J42" s="406"/>
      <c r="K42" s="406"/>
      <c r="L42" s="406"/>
      <c r="M42" s="406"/>
      <c r="N42" s="406"/>
      <c r="O42" s="406"/>
      <c r="P42" s="406"/>
      <c r="Q42" s="406"/>
      <c r="R42" s="406"/>
      <c r="S42" s="406"/>
      <c r="T42" s="406"/>
      <c r="U42" s="406"/>
      <c r="V42" s="406"/>
      <c r="W42" s="406"/>
      <c r="X42" s="406"/>
      <c r="Y42" s="406"/>
      <c r="Z42" s="406"/>
      <c r="AA42" s="406"/>
      <c r="AB42" s="406"/>
      <c r="AC42" s="406"/>
      <c r="AD42" s="406"/>
      <c r="AE42" s="406"/>
      <c r="AF42" s="406"/>
      <c r="AG42" s="406"/>
      <c r="AH42" s="406"/>
      <c r="AI42" s="406"/>
      <c r="AJ42" s="406"/>
      <c r="AK42" s="11"/>
    </row>
    <row r="43" spans="2:47" ht="13.5" customHeight="1">
      <c r="B43" s="11"/>
      <c r="C43" s="11"/>
      <c r="D43" s="406"/>
      <c r="E43" s="406"/>
      <c r="F43" s="406"/>
      <c r="G43" s="406"/>
      <c r="H43" s="406"/>
      <c r="I43" s="406"/>
      <c r="J43" s="406"/>
      <c r="K43" s="406"/>
      <c r="L43" s="406"/>
      <c r="M43" s="406"/>
      <c r="N43" s="406"/>
      <c r="O43" s="406"/>
      <c r="P43" s="406"/>
      <c r="Q43" s="406"/>
      <c r="R43" s="406"/>
      <c r="S43" s="406"/>
      <c r="T43" s="406"/>
      <c r="U43" s="406"/>
      <c r="V43" s="406"/>
      <c r="W43" s="406"/>
      <c r="X43" s="406"/>
      <c r="Y43" s="406"/>
      <c r="Z43" s="406"/>
      <c r="AA43" s="406"/>
      <c r="AB43" s="406"/>
      <c r="AC43" s="406"/>
      <c r="AD43" s="406"/>
      <c r="AE43" s="406"/>
      <c r="AF43" s="406"/>
      <c r="AG43" s="406"/>
      <c r="AH43" s="406"/>
      <c r="AI43" s="406"/>
      <c r="AJ43" s="406"/>
      <c r="AK43" s="11"/>
    </row>
    <row r="44" spans="2:47" ht="13.5" customHeight="1">
      <c r="F44" s="11"/>
      <c r="G44" s="11"/>
      <c r="H44" s="11"/>
      <c r="I44" s="11"/>
      <c r="J44" s="11"/>
      <c r="K44" s="11"/>
      <c r="L44" s="11"/>
      <c r="M44" s="11"/>
      <c r="N44" s="11"/>
      <c r="O44" s="11"/>
      <c r="P44" s="11"/>
      <c r="Q44" s="11"/>
      <c r="R44" s="11"/>
      <c r="S44" s="11"/>
      <c r="T44" s="13"/>
      <c r="U44" s="13"/>
      <c r="V44" s="13"/>
      <c r="W44" s="13"/>
      <c r="X44" s="13"/>
      <c r="Y44" s="13"/>
      <c r="Z44" s="13"/>
      <c r="AA44" s="13"/>
      <c r="AB44" s="13"/>
      <c r="AC44" s="13"/>
      <c r="AD44" s="13"/>
      <c r="AE44" s="13"/>
      <c r="AF44" s="13"/>
      <c r="AG44" s="13"/>
      <c r="AH44" s="13"/>
      <c r="AI44" s="13"/>
      <c r="AJ44" s="13"/>
      <c r="AK44" s="11"/>
      <c r="AU44" s="11"/>
    </row>
    <row r="45" spans="2:47" ht="13.5" customHeight="1">
      <c r="F45" s="11"/>
      <c r="G45" s="11"/>
      <c r="H45" s="11"/>
      <c r="I45" s="11"/>
      <c r="J45" s="11"/>
      <c r="K45" s="11"/>
      <c r="L45" s="11"/>
      <c r="M45" s="11"/>
      <c r="N45" s="11"/>
      <c r="O45" s="11"/>
      <c r="P45" s="11"/>
      <c r="Q45" s="11"/>
      <c r="R45" s="11"/>
      <c r="S45" s="11"/>
      <c r="T45" s="13"/>
      <c r="U45" s="13"/>
      <c r="V45" s="13"/>
      <c r="W45" s="13"/>
      <c r="X45" s="13"/>
      <c r="Y45" s="13"/>
      <c r="Z45" s="13"/>
      <c r="AA45" s="13"/>
      <c r="AB45" s="13"/>
      <c r="AC45" s="13"/>
      <c r="AD45" s="13"/>
      <c r="AE45" s="13"/>
      <c r="AF45" s="13"/>
      <c r="AG45" s="13"/>
      <c r="AH45" s="13"/>
      <c r="AI45" s="13"/>
      <c r="AJ45" s="13"/>
      <c r="AK45" s="11"/>
    </row>
    <row r="46" spans="2:47" ht="13.5" customHeight="1">
      <c r="B46" s="313" t="s">
        <v>343</v>
      </c>
      <c r="C46" s="313"/>
      <c r="D46" s="313"/>
      <c r="E46" s="313"/>
      <c r="F46" s="313"/>
      <c r="G46" s="313"/>
      <c r="H46" s="313"/>
      <c r="I46" s="313"/>
      <c r="J46" s="313"/>
      <c r="K46" s="313"/>
      <c r="L46" s="313"/>
      <c r="M46" s="313"/>
      <c r="N46" s="313"/>
      <c r="O46" s="313"/>
      <c r="P46" s="313"/>
      <c r="Q46" s="313"/>
      <c r="R46" s="313"/>
      <c r="S46" s="313"/>
      <c r="T46" s="13"/>
      <c r="U46" s="13"/>
      <c r="V46" s="13"/>
      <c r="W46" s="13"/>
      <c r="X46" s="13"/>
      <c r="Y46" s="13"/>
      <c r="Z46" s="13"/>
      <c r="AA46" s="13"/>
      <c r="AB46" s="13"/>
      <c r="AC46" s="13"/>
      <c r="AD46" s="13"/>
      <c r="AE46" s="13"/>
      <c r="AF46" s="13"/>
      <c r="AG46" s="13"/>
      <c r="AH46" s="13"/>
      <c r="AI46" s="13"/>
      <c r="AJ46" s="13"/>
      <c r="AK46" s="11"/>
    </row>
    <row r="47" spans="2:47" ht="13.5" customHeight="1">
      <c r="B47" s="313"/>
      <c r="C47" s="313"/>
      <c r="D47" s="313"/>
      <c r="E47" s="313"/>
      <c r="F47" s="313"/>
      <c r="G47" s="313"/>
      <c r="H47" s="313"/>
      <c r="I47" s="313"/>
      <c r="J47" s="313"/>
      <c r="K47" s="313"/>
      <c r="L47" s="313"/>
      <c r="M47" s="313"/>
      <c r="N47" s="313"/>
      <c r="O47" s="313"/>
      <c r="P47" s="313"/>
      <c r="Q47" s="313"/>
      <c r="R47" s="313"/>
      <c r="S47" s="313"/>
      <c r="T47" s="13"/>
      <c r="U47" s="13"/>
      <c r="V47" s="13"/>
      <c r="W47" s="13"/>
      <c r="X47" s="13"/>
      <c r="Y47" s="13"/>
      <c r="Z47" s="13"/>
      <c r="AA47" s="13"/>
      <c r="AB47" s="13"/>
      <c r="AC47" s="13"/>
      <c r="AD47" s="13"/>
      <c r="AE47" s="13"/>
      <c r="AF47" s="13"/>
      <c r="AG47" s="13"/>
      <c r="AH47" s="13"/>
      <c r="AI47" s="13"/>
      <c r="AJ47" s="13"/>
      <c r="AK47" s="11"/>
    </row>
    <row r="48" spans="2:47" ht="13.5" customHeight="1">
      <c r="B48" s="302" t="s">
        <v>337</v>
      </c>
      <c r="C48" s="303"/>
      <c r="D48" s="303"/>
      <c r="E48" s="303"/>
      <c r="F48" s="303"/>
      <c r="G48" s="303"/>
      <c r="H48" s="303"/>
      <c r="I48" s="303"/>
      <c r="J48" s="304"/>
      <c r="K48" s="302" t="s">
        <v>320</v>
      </c>
      <c r="L48" s="304"/>
      <c r="M48" s="407" t="s">
        <v>338</v>
      </c>
      <c r="N48" s="407"/>
      <c r="O48" s="407"/>
      <c r="P48" s="407"/>
      <c r="Q48" s="407"/>
      <c r="R48" s="407"/>
      <c r="S48" s="407"/>
      <c r="T48" s="407"/>
      <c r="U48" s="407"/>
      <c r="V48" s="407"/>
      <c r="W48" s="407"/>
      <c r="X48" s="407"/>
      <c r="Y48" s="407"/>
      <c r="Z48" s="407"/>
      <c r="AA48" s="407"/>
      <c r="AB48" s="407"/>
      <c r="AC48" s="407"/>
      <c r="AD48" s="407"/>
      <c r="AE48" s="407"/>
      <c r="AF48" s="407"/>
      <c r="AG48" s="407"/>
      <c r="AH48" s="407"/>
      <c r="AI48" s="407"/>
      <c r="AJ48" s="407"/>
      <c r="AK48" s="11"/>
    </row>
    <row r="49" spans="2:37" ht="13.5" customHeight="1">
      <c r="B49" s="308"/>
      <c r="C49" s="309"/>
      <c r="D49" s="309"/>
      <c r="E49" s="309"/>
      <c r="F49" s="309"/>
      <c r="G49" s="309"/>
      <c r="H49" s="309"/>
      <c r="I49" s="309"/>
      <c r="J49" s="310"/>
      <c r="K49" s="308"/>
      <c r="L49" s="310"/>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11"/>
    </row>
    <row r="50" spans="2:37" ht="13.5" customHeight="1">
      <c r="B50" s="1361" t="str">
        <f>IF(B20="","",B20)</f>
        <v/>
      </c>
      <c r="C50" s="1362"/>
      <c r="D50" s="1362"/>
      <c r="E50" s="1362"/>
      <c r="F50" s="1362"/>
      <c r="G50" s="1362"/>
      <c r="H50" s="1362"/>
      <c r="I50" s="1362"/>
      <c r="J50" s="1363"/>
      <c r="K50" s="1382" t="str">
        <f>IF(V20="","",V20)</f>
        <v/>
      </c>
      <c r="L50" s="1383"/>
      <c r="M50" s="1360"/>
      <c r="N50" s="1360"/>
      <c r="O50" s="1360"/>
      <c r="P50" s="1360"/>
      <c r="Q50" s="1360"/>
      <c r="R50" s="1360"/>
      <c r="S50" s="1360"/>
      <c r="T50" s="1360"/>
      <c r="U50" s="1360"/>
      <c r="V50" s="1360"/>
      <c r="W50" s="1360"/>
      <c r="X50" s="1360"/>
      <c r="Y50" s="1360"/>
      <c r="Z50" s="1360"/>
      <c r="AA50" s="1360"/>
      <c r="AB50" s="1360"/>
      <c r="AC50" s="1360"/>
      <c r="AD50" s="1360"/>
      <c r="AE50" s="1360"/>
      <c r="AF50" s="1360"/>
      <c r="AG50" s="1360"/>
      <c r="AH50" s="1360"/>
      <c r="AI50" s="1360"/>
      <c r="AJ50" s="1360"/>
      <c r="AK50" s="11"/>
    </row>
    <row r="51" spans="2:37" ht="13.5" customHeight="1">
      <c r="B51" s="1364"/>
      <c r="C51" s="1365"/>
      <c r="D51" s="1365"/>
      <c r="E51" s="1365"/>
      <c r="F51" s="1365"/>
      <c r="G51" s="1365"/>
      <c r="H51" s="1365"/>
      <c r="I51" s="1365"/>
      <c r="J51" s="1366"/>
      <c r="K51" s="1384"/>
      <c r="L51" s="1385"/>
      <c r="M51" s="1360"/>
      <c r="N51" s="1360"/>
      <c r="O51" s="1360"/>
      <c r="P51" s="1360"/>
      <c r="Q51" s="1360"/>
      <c r="R51" s="1360"/>
      <c r="S51" s="1360"/>
      <c r="T51" s="1360"/>
      <c r="U51" s="1360"/>
      <c r="V51" s="1360"/>
      <c r="W51" s="1360"/>
      <c r="X51" s="1360"/>
      <c r="Y51" s="1360"/>
      <c r="Z51" s="1360"/>
      <c r="AA51" s="1360"/>
      <c r="AB51" s="1360"/>
      <c r="AC51" s="1360"/>
      <c r="AD51" s="1360"/>
      <c r="AE51" s="1360"/>
      <c r="AF51" s="1360"/>
      <c r="AG51" s="1360"/>
      <c r="AH51" s="1360"/>
      <c r="AI51" s="1360"/>
      <c r="AJ51" s="1360"/>
      <c r="AK51" s="11"/>
    </row>
    <row r="52" spans="2:37" ht="13.5" customHeight="1">
      <c r="B52" s="1361" t="str">
        <f>IF(B23="","",B23)</f>
        <v/>
      </c>
      <c r="C52" s="1362"/>
      <c r="D52" s="1362"/>
      <c r="E52" s="1362"/>
      <c r="F52" s="1362"/>
      <c r="G52" s="1362"/>
      <c r="H52" s="1362"/>
      <c r="I52" s="1362"/>
      <c r="J52" s="1363"/>
      <c r="K52" s="1382" t="str">
        <f>IF(V23="","",V23)</f>
        <v/>
      </c>
      <c r="L52" s="1383"/>
      <c r="M52" s="1360"/>
      <c r="N52" s="1360"/>
      <c r="O52" s="1360"/>
      <c r="P52" s="1360"/>
      <c r="Q52" s="1360"/>
      <c r="R52" s="1360"/>
      <c r="S52" s="1360"/>
      <c r="T52" s="1360"/>
      <c r="U52" s="1360"/>
      <c r="V52" s="1360"/>
      <c r="W52" s="1360"/>
      <c r="X52" s="1360"/>
      <c r="Y52" s="1360"/>
      <c r="Z52" s="1360"/>
      <c r="AA52" s="1360"/>
      <c r="AB52" s="1360"/>
      <c r="AC52" s="1360"/>
      <c r="AD52" s="1360"/>
      <c r="AE52" s="1360"/>
      <c r="AF52" s="1360"/>
      <c r="AG52" s="1360"/>
      <c r="AH52" s="1360"/>
      <c r="AI52" s="1360"/>
      <c r="AJ52" s="1360"/>
      <c r="AK52" s="11"/>
    </row>
    <row r="53" spans="2:37" ht="13.5" customHeight="1">
      <c r="B53" s="1364"/>
      <c r="C53" s="1365"/>
      <c r="D53" s="1365"/>
      <c r="E53" s="1365"/>
      <c r="F53" s="1365"/>
      <c r="G53" s="1365"/>
      <c r="H53" s="1365"/>
      <c r="I53" s="1365"/>
      <c r="J53" s="1366"/>
      <c r="K53" s="1384"/>
      <c r="L53" s="1385"/>
      <c r="M53" s="1360"/>
      <c r="N53" s="1360"/>
      <c r="O53" s="1360"/>
      <c r="P53" s="1360"/>
      <c r="Q53" s="1360"/>
      <c r="R53" s="1360"/>
      <c r="S53" s="1360"/>
      <c r="T53" s="1360"/>
      <c r="U53" s="1360"/>
      <c r="V53" s="1360"/>
      <c r="W53" s="1360"/>
      <c r="X53" s="1360"/>
      <c r="Y53" s="1360"/>
      <c r="Z53" s="1360"/>
      <c r="AA53" s="1360"/>
      <c r="AB53" s="1360"/>
      <c r="AC53" s="1360"/>
      <c r="AD53" s="1360"/>
      <c r="AE53" s="1360"/>
      <c r="AF53" s="1360"/>
      <c r="AG53" s="1360"/>
      <c r="AH53" s="1360"/>
      <c r="AI53" s="1360"/>
      <c r="AJ53" s="1360"/>
      <c r="AK53" s="11"/>
    </row>
    <row r="54" spans="2:37" ht="13.5" customHeight="1">
      <c r="B54" s="1361" t="str">
        <f>IF(B26="","",B26)</f>
        <v/>
      </c>
      <c r="C54" s="1362"/>
      <c r="D54" s="1362"/>
      <c r="E54" s="1362"/>
      <c r="F54" s="1362"/>
      <c r="G54" s="1362"/>
      <c r="H54" s="1362"/>
      <c r="I54" s="1362"/>
      <c r="J54" s="1363"/>
      <c r="K54" s="1382" t="str">
        <f>IF(V26="","",V26)</f>
        <v/>
      </c>
      <c r="L54" s="1383"/>
      <c r="M54" s="1360"/>
      <c r="N54" s="1360"/>
      <c r="O54" s="1360"/>
      <c r="P54" s="1360"/>
      <c r="Q54" s="1360"/>
      <c r="R54" s="1360"/>
      <c r="S54" s="1360"/>
      <c r="T54" s="1360"/>
      <c r="U54" s="1360"/>
      <c r="V54" s="1360"/>
      <c r="W54" s="1360"/>
      <c r="X54" s="1360"/>
      <c r="Y54" s="1360"/>
      <c r="Z54" s="1360"/>
      <c r="AA54" s="1360"/>
      <c r="AB54" s="1360"/>
      <c r="AC54" s="1360"/>
      <c r="AD54" s="1360"/>
      <c r="AE54" s="1360"/>
      <c r="AF54" s="1360"/>
      <c r="AG54" s="1360"/>
      <c r="AH54" s="1360"/>
      <c r="AI54" s="1360"/>
      <c r="AJ54" s="1360"/>
      <c r="AK54" s="11"/>
    </row>
    <row r="55" spans="2:37" s="11" customFormat="1" ht="13.5" customHeight="1">
      <c r="B55" s="1364"/>
      <c r="C55" s="1365"/>
      <c r="D55" s="1365"/>
      <c r="E55" s="1365"/>
      <c r="F55" s="1365"/>
      <c r="G55" s="1365"/>
      <c r="H55" s="1365"/>
      <c r="I55" s="1365"/>
      <c r="J55" s="1366"/>
      <c r="K55" s="1384"/>
      <c r="L55" s="1385"/>
      <c r="M55" s="1360"/>
      <c r="N55" s="1360"/>
      <c r="O55" s="1360"/>
      <c r="P55" s="1360"/>
      <c r="Q55" s="1360"/>
      <c r="R55" s="1360"/>
      <c r="S55" s="1360"/>
      <c r="T55" s="1360"/>
      <c r="U55" s="1360"/>
      <c r="V55" s="1360"/>
      <c r="W55" s="1360"/>
      <c r="X55" s="1360"/>
      <c r="Y55" s="1360"/>
      <c r="Z55" s="1360"/>
      <c r="AA55" s="1360"/>
      <c r="AB55" s="1360"/>
      <c r="AC55" s="1360"/>
      <c r="AD55" s="1360"/>
      <c r="AE55" s="1360"/>
      <c r="AF55" s="1360"/>
      <c r="AG55" s="1360"/>
      <c r="AH55" s="1360"/>
      <c r="AI55" s="1360"/>
      <c r="AJ55" s="1360"/>
    </row>
    <row r="56" spans="2:37" s="11" customFormat="1" ht="13.5" customHeight="1">
      <c r="B56" s="1361" t="str">
        <f>IF(B29="","",B29)</f>
        <v/>
      </c>
      <c r="C56" s="1362"/>
      <c r="D56" s="1362"/>
      <c r="E56" s="1362"/>
      <c r="F56" s="1362"/>
      <c r="G56" s="1362"/>
      <c r="H56" s="1362"/>
      <c r="I56" s="1362"/>
      <c r="J56" s="1363"/>
      <c r="K56" s="1382" t="str">
        <f>IF(V29="","",V29)</f>
        <v/>
      </c>
      <c r="L56" s="1383"/>
      <c r="M56" s="1360"/>
      <c r="N56" s="1360"/>
      <c r="O56" s="1360"/>
      <c r="P56" s="1360"/>
      <c r="Q56" s="1360"/>
      <c r="R56" s="1360"/>
      <c r="S56" s="1360"/>
      <c r="T56" s="1360"/>
      <c r="U56" s="1360"/>
      <c r="V56" s="1360"/>
      <c r="W56" s="1360"/>
      <c r="X56" s="1360"/>
      <c r="Y56" s="1360"/>
      <c r="Z56" s="1360"/>
      <c r="AA56" s="1360"/>
      <c r="AB56" s="1360"/>
      <c r="AC56" s="1360"/>
      <c r="AD56" s="1360"/>
      <c r="AE56" s="1360"/>
      <c r="AF56" s="1360"/>
      <c r="AG56" s="1360"/>
      <c r="AH56" s="1360"/>
      <c r="AI56" s="1360"/>
      <c r="AJ56" s="1360"/>
    </row>
    <row r="57" spans="2:37" s="11" customFormat="1" ht="13.5" customHeight="1">
      <c r="B57" s="1364"/>
      <c r="C57" s="1365"/>
      <c r="D57" s="1365"/>
      <c r="E57" s="1365"/>
      <c r="F57" s="1365"/>
      <c r="G57" s="1365"/>
      <c r="H57" s="1365"/>
      <c r="I57" s="1365"/>
      <c r="J57" s="1366"/>
      <c r="K57" s="1384"/>
      <c r="L57" s="1385"/>
      <c r="M57" s="1360"/>
      <c r="N57" s="1360"/>
      <c r="O57" s="1360"/>
      <c r="P57" s="1360"/>
      <c r="Q57" s="1360"/>
      <c r="R57" s="1360"/>
      <c r="S57" s="1360"/>
      <c r="T57" s="1360"/>
      <c r="U57" s="1360"/>
      <c r="V57" s="1360"/>
      <c r="W57" s="1360"/>
      <c r="X57" s="1360"/>
      <c r="Y57" s="1360"/>
      <c r="Z57" s="1360"/>
      <c r="AA57" s="1360"/>
      <c r="AB57" s="1360"/>
      <c r="AC57" s="1360"/>
      <c r="AD57" s="1360"/>
      <c r="AE57" s="1360"/>
      <c r="AF57" s="1360"/>
      <c r="AG57" s="1360"/>
      <c r="AH57" s="1360"/>
      <c r="AI57" s="1360"/>
      <c r="AJ57" s="1360"/>
    </row>
    <row r="58" spans="2:37" s="11" customFormat="1" ht="13.5" customHeight="1">
      <c r="B58" s="1361" t="str">
        <f>IF(B32="","",B32)</f>
        <v/>
      </c>
      <c r="C58" s="1362"/>
      <c r="D58" s="1362"/>
      <c r="E58" s="1362"/>
      <c r="F58" s="1362"/>
      <c r="G58" s="1362"/>
      <c r="H58" s="1362"/>
      <c r="I58" s="1362"/>
      <c r="J58" s="1363"/>
      <c r="K58" s="1382" t="str">
        <f>IF(V32="","",V32)</f>
        <v/>
      </c>
      <c r="L58" s="1383"/>
      <c r="M58" s="1360"/>
      <c r="N58" s="1360"/>
      <c r="O58" s="1360"/>
      <c r="P58" s="1360"/>
      <c r="Q58" s="1360"/>
      <c r="R58" s="1360"/>
      <c r="S58" s="1360"/>
      <c r="T58" s="1360"/>
      <c r="U58" s="1360"/>
      <c r="V58" s="1360"/>
      <c r="W58" s="1360"/>
      <c r="X58" s="1360"/>
      <c r="Y58" s="1360"/>
      <c r="Z58" s="1360"/>
      <c r="AA58" s="1360"/>
      <c r="AB58" s="1360"/>
      <c r="AC58" s="1360"/>
      <c r="AD58" s="1360"/>
      <c r="AE58" s="1360"/>
      <c r="AF58" s="1360"/>
      <c r="AG58" s="1360"/>
      <c r="AH58" s="1360"/>
      <c r="AI58" s="1360"/>
      <c r="AJ58" s="1360"/>
    </row>
    <row r="59" spans="2:37" s="11" customFormat="1" ht="13.5" customHeight="1">
      <c r="B59" s="1364"/>
      <c r="C59" s="1365"/>
      <c r="D59" s="1365"/>
      <c r="E59" s="1365"/>
      <c r="F59" s="1365"/>
      <c r="G59" s="1365"/>
      <c r="H59" s="1365"/>
      <c r="I59" s="1365"/>
      <c r="J59" s="1366"/>
      <c r="K59" s="1384"/>
      <c r="L59" s="1385"/>
      <c r="M59" s="1360"/>
      <c r="N59" s="1360"/>
      <c r="O59" s="1360"/>
      <c r="P59" s="1360"/>
      <c r="Q59" s="1360"/>
      <c r="R59" s="1360"/>
      <c r="S59" s="1360"/>
      <c r="T59" s="1360"/>
      <c r="U59" s="1360"/>
      <c r="V59" s="1360"/>
      <c r="W59" s="1360"/>
      <c r="X59" s="1360"/>
      <c r="Y59" s="1360"/>
      <c r="Z59" s="1360"/>
      <c r="AA59" s="1360"/>
      <c r="AB59" s="1360"/>
      <c r="AC59" s="1360"/>
      <c r="AD59" s="1360"/>
      <c r="AE59" s="1360"/>
      <c r="AF59" s="1360"/>
      <c r="AG59" s="1360"/>
      <c r="AH59" s="1360"/>
      <c r="AI59" s="1360"/>
      <c r="AJ59" s="1360"/>
    </row>
    <row r="60" spans="2:37" s="11" customFormat="1" ht="13.5" customHeight="1">
      <c r="B60" s="1361" t="str">
        <f>IF(B35="","",B35)</f>
        <v/>
      </c>
      <c r="C60" s="1362"/>
      <c r="D60" s="1362"/>
      <c r="E60" s="1362"/>
      <c r="F60" s="1362"/>
      <c r="G60" s="1362"/>
      <c r="H60" s="1362"/>
      <c r="I60" s="1362"/>
      <c r="J60" s="1363"/>
      <c r="K60" s="1382" t="str">
        <f>IF(V35="","",V35)</f>
        <v/>
      </c>
      <c r="L60" s="1383"/>
      <c r="M60" s="1360"/>
      <c r="N60" s="1360"/>
      <c r="O60" s="1360"/>
      <c r="P60" s="1360"/>
      <c r="Q60" s="1360"/>
      <c r="R60" s="1360"/>
      <c r="S60" s="1360"/>
      <c r="T60" s="1360"/>
      <c r="U60" s="1360"/>
      <c r="V60" s="1360"/>
      <c r="W60" s="1360"/>
      <c r="X60" s="1360"/>
      <c r="Y60" s="1360"/>
      <c r="Z60" s="1360"/>
      <c r="AA60" s="1360"/>
      <c r="AB60" s="1360"/>
      <c r="AC60" s="1360"/>
      <c r="AD60" s="1360"/>
      <c r="AE60" s="1360"/>
      <c r="AF60" s="1360"/>
      <c r="AG60" s="1360"/>
      <c r="AH60" s="1360"/>
      <c r="AI60" s="1360"/>
      <c r="AJ60" s="1360"/>
    </row>
    <row r="61" spans="2:37" s="11" customFormat="1" ht="13.5" customHeight="1">
      <c r="B61" s="1364"/>
      <c r="C61" s="1365"/>
      <c r="D61" s="1365"/>
      <c r="E61" s="1365"/>
      <c r="F61" s="1365"/>
      <c r="G61" s="1365"/>
      <c r="H61" s="1365"/>
      <c r="I61" s="1365"/>
      <c r="J61" s="1366"/>
      <c r="K61" s="1384"/>
      <c r="L61" s="1385"/>
      <c r="M61" s="1360"/>
      <c r="N61" s="1360"/>
      <c r="O61" s="1360"/>
      <c r="P61" s="1360"/>
      <c r="Q61" s="1360"/>
      <c r="R61" s="1360"/>
      <c r="S61" s="1360"/>
      <c r="T61" s="1360"/>
      <c r="U61" s="1360"/>
      <c r="V61" s="1360"/>
      <c r="W61" s="1360"/>
      <c r="X61" s="1360"/>
      <c r="Y61" s="1360"/>
      <c r="Z61" s="1360"/>
      <c r="AA61" s="1360"/>
      <c r="AB61" s="1360"/>
      <c r="AC61" s="1360"/>
      <c r="AD61" s="1360"/>
      <c r="AE61" s="1360"/>
      <c r="AF61" s="1360"/>
      <c r="AG61" s="1360"/>
      <c r="AH61" s="1360"/>
      <c r="AI61" s="1360"/>
      <c r="AJ61" s="1360"/>
    </row>
    <row r="62" spans="2:37" s="11" customFormat="1" ht="13.5" customHeight="1">
      <c r="B62" s="31"/>
      <c r="C62" s="31"/>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row>
    <row r="63" spans="2:37" s="11" customFormat="1" ht="13.5" customHeight="1">
      <c r="B63" s="31"/>
      <c r="C63" s="31"/>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row>
    <row r="64" spans="2:37" s="11" customFormat="1" ht="13.5" customHeight="1">
      <c r="B64" s="31"/>
      <c r="C64" s="31"/>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row>
    <row r="65" spans="2:36" s="11" customFormat="1" ht="13.5" customHeight="1">
      <c r="B65" s="398" t="s">
        <v>323</v>
      </c>
      <c r="C65" s="398"/>
      <c r="D65" s="398"/>
      <c r="E65" s="398"/>
      <c r="F65" s="398"/>
      <c r="G65" s="398"/>
      <c r="H65" s="398"/>
      <c r="I65" s="398"/>
      <c r="J65" s="398"/>
      <c r="K65" s="398"/>
      <c r="L65" s="398"/>
      <c r="M65" s="398"/>
      <c r="N65" s="398"/>
      <c r="O65" s="398"/>
      <c r="P65" s="398"/>
      <c r="Q65" s="5"/>
      <c r="R65" s="5"/>
      <c r="S65" s="5"/>
      <c r="T65" s="5"/>
      <c r="U65" s="5"/>
      <c r="V65" s="5"/>
      <c r="W65" s="5"/>
      <c r="X65" s="5"/>
      <c r="Y65" s="5"/>
      <c r="Z65" s="5"/>
      <c r="AA65" s="5"/>
      <c r="AB65" s="5"/>
      <c r="AC65" s="5"/>
      <c r="AD65" s="5"/>
      <c r="AE65" s="5"/>
      <c r="AF65" s="5"/>
      <c r="AG65" s="5"/>
      <c r="AH65" s="5"/>
      <c r="AI65" s="5"/>
      <c r="AJ65" s="5"/>
    </row>
    <row r="66" spans="2:36" s="11" customFormat="1" ht="13.5" customHeight="1">
      <c r="B66" s="399"/>
      <c r="C66" s="399"/>
      <c r="D66" s="399"/>
      <c r="E66" s="399"/>
      <c r="F66" s="399"/>
      <c r="G66" s="399"/>
      <c r="H66" s="399"/>
      <c r="I66" s="399"/>
      <c r="J66" s="399"/>
      <c r="K66" s="399"/>
      <c r="L66" s="399"/>
      <c r="M66" s="399"/>
      <c r="N66" s="399"/>
      <c r="O66" s="399"/>
      <c r="P66" s="399"/>
      <c r="Q66" s="5"/>
      <c r="R66" s="5"/>
      <c r="S66" s="5"/>
      <c r="T66" s="5"/>
      <c r="U66" s="5"/>
      <c r="V66" s="5"/>
      <c r="W66" s="5"/>
      <c r="X66" s="5"/>
      <c r="Y66" s="5"/>
      <c r="Z66" s="5"/>
      <c r="AA66" s="5"/>
      <c r="AB66" s="5"/>
      <c r="AC66" s="5"/>
      <c r="AD66" s="5"/>
      <c r="AE66" s="5"/>
      <c r="AF66" s="5"/>
      <c r="AG66" s="5"/>
      <c r="AH66" s="5"/>
      <c r="AI66" s="5"/>
      <c r="AJ66" s="5"/>
    </row>
    <row r="67" spans="2:36" s="11" customFormat="1" ht="13.5" customHeight="1">
      <c r="B67" s="328" t="s">
        <v>275</v>
      </c>
      <c r="C67" s="328"/>
      <c r="D67" s="407"/>
      <c r="E67" s="302" t="s">
        <v>276</v>
      </c>
      <c r="F67" s="303"/>
      <c r="G67" s="303"/>
      <c r="H67" s="303"/>
      <c r="I67" s="303"/>
      <c r="J67" s="303"/>
      <c r="K67" s="303"/>
      <c r="L67" s="303"/>
      <c r="M67" s="303"/>
      <c r="N67" s="304"/>
      <c r="O67" s="302" t="str">
        <f>IF(計画提出書!N47="","",計画提出書!N47&amp;"年度実施状況")</f>
        <v>2024年度実施状況</v>
      </c>
      <c r="P67" s="303"/>
      <c r="Q67" s="303"/>
      <c r="R67" s="303"/>
      <c r="S67" s="303"/>
      <c r="T67" s="303"/>
      <c r="U67" s="303"/>
      <c r="V67" s="303"/>
      <c r="W67" s="303"/>
      <c r="X67" s="304"/>
      <c r="Y67" s="302">
        <f>IF(計画提出書!$N$47="","",計画提出書!$N$47)</f>
        <v>2024</v>
      </c>
      <c r="Z67" s="303"/>
      <c r="AA67" s="303" t="s">
        <v>55</v>
      </c>
      <c r="AB67" s="304"/>
      <c r="AC67" s="302">
        <f>IF(計画提出書!$N$47="","",計画提出書!$N$47+1)</f>
        <v>2025</v>
      </c>
      <c r="AD67" s="303"/>
      <c r="AE67" s="303" t="s">
        <v>55</v>
      </c>
      <c r="AF67" s="304"/>
      <c r="AG67" s="302">
        <f>IF(計画提出書!$N$47="","",計画提出書!$N$47+2)</f>
        <v>2026</v>
      </c>
      <c r="AH67" s="303"/>
      <c r="AI67" s="303" t="s">
        <v>55</v>
      </c>
      <c r="AJ67" s="304"/>
    </row>
    <row r="68" spans="2:36" s="11" customFormat="1" ht="13.5" customHeight="1">
      <c r="B68" s="407"/>
      <c r="C68" s="407"/>
      <c r="D68" s="407"/>
      <c r="E68" s="308"/>
      <c r="F68" s="309"/>
      <c r="G68" s="309"/>
      <c r="H68" s="309"/>
      <c r="I68" s="309"/>
      <c r="J68" s="309"/>
      <c r="K68" s="309"/>
      <c r="L68" s="309"/>
      <c r="M68" s="309"/>
      <c r="N68" s="310"/>
      <c r="O68" s="308"/>
      <c r="P68" s="309"/>
      <c r="Q68" s="309"/>
      <c r="R68" s="309"/>
      <c r="S68" s="309"/>
      <c r="T68" s="309"/>
      <c r="U68" s="309"/>
      <c r="V68" s="309"/>
      <c r="W68" s="309"/>
      <c r="X68" s="310"/>
      <c r="Y68" s="308"/>
      <c r="Z68" s="309"/>
      <c r="AA68" s="309"/>
      <c r="AB68" s="310"/>
      <c r="AC68" s="308"/>
      <c r="AD68" s="309"/>
      <c r="AE68" s="309"/>
      <c r="AF68" s="310"/>
      <c r="AG68" s="308"/>
      <c r="AH68" s="309"/>
      <c r="AI68" s="309"/>
      <c r="AJ68" s="310"/>
    </row>
    <row r="69" spans="2:36" s="11" customFormat="1" ht="13.5" customHeight="1">
      <c r="B69" s="1325" t="str">
        <f>IF('（別添）計画書'!B68="","",'（別添）計画書'!B68)</f>
        <v/>
      </c>
      <c r="C69" s="1326"/>
      <c r="D69" s="1327"/>
      <c r="E69" s="1334" t="str">
        <f>IF('（別添）計画書'!E68="","",'（別添）計画書'!E68)</f>
        <v/>
      </c>
      <c r="F69" s="1335"/>
      <c r="G69" s="1335"/>
      <c r="H69" s="1335"/>
      <c r="I69" s="1335"/>
      <c r="J69" s="1335"/>
      <c r="K69" s="1335"/>
      <c r="L69" s="1335"/>
      <c r="M69" s="1335"/>
      <c r="N69" s="1336"/>
      <c r="O69" s="295"/>
      <c r="P69" s="296"/>
      <c r="Q69" s="296"/>
      <c r="R69" s="296"/>
      <c r="S69" s="296"/>
      <c r="T69" s="296"/>
      <c r="U69" s="296"/>
      <c r="V69" s="296"/>
      <c r="W69" s="296"/>
      <c r="X69" s="297"/>
      <c r="Y69" s="1319" t="str">
        <f>IF('（別添）計画書'!Y68="","",'（別添）計画書'!Y68)</f>
        <v/>
      </c>
      <c r="Z69" s="1320"/>
      <c r="AA69" s="1320"/>
      <c r="AB69" s="1321"/>
      <c r="AC69" s="1319" t="str">
        <f>IF('（別添）計画書'!AC68="","",'（別添）計画書'!AC68)</f>
        <v/>
      </c>
      <c r="AD69" s="1320"/>
      <c r="AE69" s="1320"/>
      <c r="AF69" s="1321"/>
      <c r="AG69" s="1319" t="str">
        <f>IF('（別添）計画書'!AG68="","",'（別添）計画書'!AG68)</f>
        <v/>
      </c>
      <c r="AH69" s="1320"/>
      <c r="AI69" s="1320"/>
      <c r="AJ69" s="1321"/>
    </row>
    <row r="70" spans="2:36" s="11" customFormat="1" ht="13.5" customHeight="1">
      <c r="B70" s="1328"/>
      <c r="C70" s="1329"/>
      <c r="D70" s="1330"/>
      <c r="E70" s="1337"/>
      <c r="F70" s="1338"/>
      <c r="G70" s="1338"/>
      <c r="H70" s="1338"/>
      <c r="I70" s="1338"/>
      <c r="J70" s="1338"/>
      <c r="K70" s="1338"/>
      <c r="L70" s="1338"/>
      <c r="M70" s="1338"/>
      <c r="N70" s="1339"/>
      <c r="O70" s="298"/>
      <c r="P70" s="299"/>
      <c r="Q70" s="299"/>
      <c r="R70" s="299"/>
      <c r="S70" s="299"/>
      <c r="T70" s="299"/>
      <c r="U70" s="299"/>
      <c r="V70" s="299"/>
      <c r="W70" s="299"/>
      <c r="X70" s="300"/>
      <c r="Y70" s="1322"/>
      <c r="Z70" s="1323"/>
      <c r="AA70" s="1323"/>
      <c r="AB70" s="1324"/>
      <c r="AC70" s="1322"/>
      <c r="AD70" s="1323"/>
      <c r="AE70" s="1323"/>
      <c r="AF70" s="1324"/>
      <c r="AG70" s="1322"/>
      <c r="AH70" s="1323"/>
      <c r="AI70" s="1323"/>
      <c r="AJ70" s="1324"/>
    </row>
    <row r="71" spans="2:36" s="11" customFormat="1" ht="13.5" customHeight="1">
      <c r="B71" s="1328"/>
      <c r="C71" s="1329"/>
      <c r="D71" s="1330"/>
      <c r="E71" s="1334" t="str">
        <f>IF('（別添）計画書'!E70="","",'（別添）計画書'!E70)</f>
        <v/>
      </c>
      <c r="F71" s="1335"/>
      <c r="G71" s="1335"/>
      <c r="H71" s="1335"/>
      <c r="I71" s="1335"/>
      <c r="J71" s="1335"/>
      <c r="K71" s="1335"/>
      <c r="L71" s="1335"/>
      <c r="M71" s="1335"/>
      <c r="N71" s="1336"/>
      <c r="O71" s="295"/>
      <c r="P71" s="296"/>
      <c r="Q71" s="296"/>
      <c r="R71" s="296"/>
      <c r="S71" s="296"/>
      <c r="T71" s="296"/>
      <c r="U71" s="296"/>
      <c r="V71" s="296"/>
      <c r="W71" s="296"/>
      <c r="X71" s="297"/>
      <c r="Y71" s="1319" t="str">
        <f>IF('（別添）計画書'!Y70="","",'（別添）計画書'!Y70)</f>
        <v/>
      </c>
      <c r="Z71" s="1320"/>
      <c r="AA71" s="1320"/>
      <c r="AB71" s="1321"/>
      <c r="AC71" s="1319" t="str">
        <f>IF('（別添）計画書'!AC70="","",'（別添）計画書'!AC70)</f>
        <v/>
      </c>
      <c r="AD71" s="1320"/>
      <c r="AE71" s="1320"/>
      <c r="AF71" s="1321"/>
      <c r="AG71" s="1319" t="str">
        <f>IF('（別添）計画書'!AG70="","",'（別添）計画書'!AG70)</f>
        <v/>
      </c>
      <c r="AH71" s="1320"/>
      <c r="AI71" s="1320"/>
      <c r="AJ71" s="1321"/>
    </row>
    <row r="72" spans="2:36" s="11" customFormat="1" ht="13.5" customHeight="1">
      <c r="B72" s="1328"/>
      <c r="C72" s="1329"/>
      <c r="D72" s="1330"/>
      <c r="E72" s="1337"/>
      <c r="F72" s="1338"/>
      <c r="G72" s="1338"/>
      <c r="H72" s="1338"/>
      <c r="I72" s="1338"/>
      <c r="J72" s="1338"/>
      <c r="K72" s="1338"/>
      <c r="L72" s="1338"/>
      <c r="M72" s="1338"/>
      <c r="N72" s="1339"/>
      <c r="O72" s="298"/>
      <c r="P72" s="299"/>
      <c r="Q72" s="299"/>
      <c r="R72" s="299"/>
      <c r="S72" s="299"/>
      <c r="T72" s="299"/>
      <c r="U72" s="299"/>
      <c r="V72" s="299"/>
      <c r="W72" s="299"/>
      <c r="X72" s="300"/>
      <c r="Y72" s="1322"/>
      <c r="Z72" s="1323"/>
      <c r="AA72" s="1323"/>
      <c r="AB72" s="1324"/>
      <c r="AC72" s="1322"/>
      <c r="AD72" s="1323"/>
      <c r="AE72" s="1323"/>
      <c r="AF72" s="1324"/>
      <c r="AG72" s="1322"/>
      <c r="AH72" s="1323"/>
      <c r="AI72" s="1323"/>
      <c r="AJ72" s="1324"/>
    </row>
    <row r="73" spans="2:36" s="11" customFormat="1" ht="13.5" customHeight="1">
      <c r="B73" s="1328"/>
      <c r="C73" s="1329"/>
      <c r="D73" s="1330"/>
      <c r="E73" s="1334" t="str">
        <f>IF('（別添）計画書'!E72="","",'（別添）計画書'!E72)</f>
        <v/>
      </c>
      <c r="F73" s="1335"/>
      <c r="G73" s="1335"/>
      <c r="H73" s="1335"/>
      <c r="I73" s="1335"/>
      <c r="J73" s="1335"/>
      <c r="K73" s="1335"/>
      <c r="L73" s="1335"/>
      <c r="M73" s="1335"/>
      <c r="N73" s="1336"/>
      <c r="O73" s="295"/>
      <c r="P73" s="296"/>
      <c r="Q73" s="296"/>
      <c r="R73" s="296"/>
      <c r="S73" s="296"/>
      <c r="T73" s="296"/>
      <c r="U73" s="296"/>
      <c r="V73" s="296"/>
      <c r="W73" s="296"/>
      <c r="X73" s="297"/>
      <c r="Y73" s="1319" t="str">
        <f>IF('（別添）計画書'!Y72="","",'（別添）計画書'!Y72)</f>
        <v/>
      </c>
      <c r="Z73" s="1320"/>
      <c r="AA73" s="1320"/>
      <c r="AB73" s="1321"/>
      <c r="AC73" s="1319" t="str">
        <f>IF('（別添）計画書'!AC72="","",'（別添）計画書'!AC72)</f>
        <v/>
      </c>
      <c r="AD73" s="1320"/>
      <c r="AE73" s="1320"/>
      <c r="AF73" s="1321"/>
      <c r="AG73" s="1319" t="str">
        <f>IF('（別添）計画書'!AG72="","",'（別添）計画書'!AG72)</f>
        <v/>
      </c>
      <c r="AH73" s="1320"/>
      <c r="AI73" s="1320"/>
      <c r="AJ73" s="1321"/>
    </row>
    <row r="74" spans="2:36" s="11" customFormat="1" ht="13.5" customHeight="1">
      <c r="B74" s="1328"/>
      <c r="C74" s="1329"/>
      <c r="D74" s="1330"/>
      <c r="E74" s="1337"/>
      <c r="F74" s="1338"/>
      <c r="G74" s="1338"/>
      <c r="H74" s="1338"/>
      <c r="I74" s="1338"/>
      <c r="J74" s="1338"/>
      <c r="K74" s="1338"/>
      <c r="L74" s="1338"/>
      <c r="M74" s="1338"/>
      <c r="N74" s="1339"/>
      <c r="O74" s="298"/>
      <c r="P74" s="299"/>
      <c r="Q74" s="299"/>
      <c r="R74" s="299"/>
      <c r="S74" s="299"/>
      <c r="T74" s="299"/>
      <c r="U74" s="299"/>
      <c r="V74" s="299"/>
      <c r="W74" s="299"/>
      <c r="X74" s="300"/>
      <c r="Y74" s="1322"/>
      <c r="Z74" s="1323"/>
      <c r="AA74" s="1323"/>
      <c r="AB74" s="1324"/>
      <c r="AC74" s="1322"/>
      <c r="AD74" s="1323"/>
      <c r="AE74" s="1323"/>
      <c r="AF74" s="1324"/>
      <c r="AG74" s="1322"/>
      <c r="AH74" s="1323"/>
      <c r="AI74" s="1323"/>
      <c r="AJ74" s="1324"/>
    </row>
    <row r="75" spans="2:36" s="11" customFormat="1" ht="13.5" customHeight="1">
      <c r="B75" s="1328"/>
      <c r="C75" s="1329"/>
      <c r="D75" s="1330"/>
      <c r="E75" s="1334" t="str">
        <f>IF('（別添）計画書'!E74="","",'（別添）計画書'!E74)</f>
        <v/>
      </c>
      <c r="F75" s="1335"/>
      <c r="G75" s="1335"/>
      <c r="H75" s="1335"/>
      <c r="I75" s="1335"/>
      <c r="J75" s="1335"/>
      <c r="K75" s="1335"/>
      <c r="L75" s="1335"/>
      <c r="M75" s="1335"/>
      <c r="N75" s="1336"/>
      <c r="O75" s="295"/>
      <c r="P75" s="296"/>
      <c r="Q75" s="296"/>
      <c r="R75" s="296"/>
      <c r="S75" s="296"/>
      <c r="T75" s="296"/>
      <c r="U75" s="296"/>
      <c r="V75" s="296"/>
      <c r="W75" s="296"/>
      <c r="X75" s="297"/>
      <c r="Y75" s="1319" t="str">
        <f>IF('（別添）計画書'!Y74="","",'（別添）計画書'!Y74)</f>
        <v/>
      </c>
      <c r="Z75" s="1320"/>
      <c r="AA75" s="1320"/>
      <c r="AB75" s="1321"/>
      <c r="AC75" s="1319" t="str">
        <f>IF('（別添）計画書'!AC74="","",'（別添）計画書'!AC74)</f>
        <v/>
      </c>
      <c r="AD75" s="1320"/>
      <c r="AE75" s="1320"/>
      <c r="AF75" s="1321"/>
      <c r="AG75" s="1319" t="str">
        <f>IF('（別添）計画書'!AG74="","",'（別添）計画書'!AG74)</f>
        <v/>
      </c>
      <c r="AH75" s="1320"/>
      <c r="AI75" s="1320"/>
      <c r="AJ75" s="1321"/>
    </row>
    <row r="76" spans="2:36" s="11" customFormat="1" ht="13.5" customHeight="1">
      <c r="B76" s="1331"/>
      <c r="C76" s="1332"/>
      <c r="D76" s="1333"/>
      <c r="E76" s="1337"/>
      <c r="F76" s="1338"/>
      <c r="G76" s="1338"/>
      <c r="H76" s="1338"/>
      <c r="I76" s="1338"/>
      <c r="J76" s="1338"/>
      <c r="K76" s="1338"/>
      <c r="L76" s="1338"/>
      <c r="M76" s="1338"/>
      <c r="N76" s="1339"/>
      <c r="O76" s="298"/>
      <c r="P76" s="299"/>
      <c r="Q76" s="299"/>
      <c r="R76" s="299"/>
      <c r="S76" s="299"/>
      <c r="T76" s="299"/>
      <c r="U76" s="299"/>
      <c r="V76" s="299"/>
      <c r="W76" s="299"/>
      <c r="X76" s="300"/>
      <c r="Y76" s="1322"/>
      <c r="Z76" s="1323"/>
      <c r="AA76" s="1323"/>
      <c r="AB76" s="1324"/>
      <c r="AC76" s="1322"/>
      <c r="AD76" s="1323"/>
      <c r="AE76" s="1323"/>
      <c r="AF76" s="1324"/>
      <c r="AG76" s="1322"/>
      <c r="AH76" s="1323"/>
      <c r="AI76" s="1323"/>
      <c r="AJ76" s="1324"/>
    </row>
    <row r="77" spans="2:36" s="11" customFormat="1" ht="13.5" customHeight="1">
      <c r="B77" s="1325" t="str">
        <f>IF('（別添）計画書'!B76="","",'（別添）計画書'!B76)</f>
        <v/>
      </c>
      <c r="C77" s="1326"/>
      <c r="D77" s="1327"/>
      <c r="E77" s="1334" t="str">
        <f>IF('（別添）計画書'!E76="","",'（別添）計画書'!E76)</f>
        <v/>
      </c>
      <c r="F77" s="1335"/>
      <c r="G77" s="1335"/>
      <c r="H77" s="1335"/>
      <c r="I77" s="1335"/>
      <c r="J77" s="1335"/>
      <c r="K77" s="1335"/>
      <c r="L77" s="1335"/>
      <c r="M77" s="1335"/>
      <c r="N77" s="1336"/>
      <c r="O77" s="295"/>
      <c r="P77" s="296"/>
      <c r="Q77" s="296"/>
      <c r="R77" s="296"/>
      <c r="S77" s="296"/>
      <c r="T77" s="296"/>
      <c r="U77" s="296"/>
      <c r="V77" s="296"/>
      <c r="W77" s="296"/>
      <c r="X77" s="297"/>
      <c r="Y77" s="1319" t="str">
        <f>IF('（別添）計画書'!Y76="","",'（別添）計画書'!Y76)</f>
        <v/>
      </c>
      <c r="Z77" s="1320"/>
      <c r="AA77" s="1320"/>
      <c r="AB77" s="1321"/>
      <c r="AC77" s="1319" t="str">
        <f>IF('（別添）計画書'!AC76="","",'（別添）計画書'!AC76)</f>
        <v/>
      </c>
      <c r="AD77" s="1320"/>
      <c r="AE77" s="1320"/>
      <c r="AF77" s="1321"/>
      <c r="AG77" s="1319" t="str">
        <f>IF('（別添）計画書'!AG76="","",'（別添）計画書'!AG76)</f>
        <v/>
      </c>
      <c r="AH77" s="1320"/>
      <c r="AI77" s="1320"/>
      <c r="AJ77" s="1321"/>
    </row>
    <row r="78" spans="2:36" s="11" customFormat="1" ht="13.5" customHeight="1">
      <c r="B78" s="1328"/>
      <c r="C78" s="1329"/>
      <c r="D78" s="1330"/>
      <c r="E78" s="1337"/>
      <c r="F78" s="1338"/>
      <c r="G78" s="1338"/>
      <c r="H78" s="1338"/>
      <c r="I78" s="1338"/>
      <c r="J78" s="1338"/>
      <c r="K78" s="1338"/>
      <c r="L78" s="1338"/>
      <c r="M78" s="1338"/>
      <c r="N78" s="1339"/>
      <c r="O78" s="298"/>
      <c r="P78" s="299"/>
      <c r="Q78" s="299"/>
      <c r="R78" s="299"/>
      <c r="S78" s="299"/>
      <c r="T78" s="299"/>
      <c r="U78" s="299"/>
      <c r="V78" s="299"/>
      <c r="W78" s="299"/>
      <c r="X78" s="300"/>
      <c r="Y78" s="1322"/>
      <c r="Z78" s="1323"/>
      <c r="AA78" s="1323"/>
      <c r="AB78" s="1324"/>
      <c r="AC78" s="1322"/>
      <c r="AD78" s="1323"/>
      <c r="AE78" s="1323"/>
      <c r="AF78" s="1324"/>
      <c r="AG78" s="1322"/>
      <c r="AH78" s="1323"/>
      <c r="AI78" s="1323"/>
      <c r="AJ78" s="1324"/>
    </row>
    <row r="79" spans="2:36" s="11" customFormat="1" ht="13.5" customHeight="1">
      <c r="B79" s="1328"/>
      <c r="C79" s="1329"/>
      <c r="D79" s="1330"/>
      <c r="E79" s="1334" t="str">
        <f>IF('（別添）計画書'!E78="","",'（別添）計画書'!E78)</f>
        <v/>
      </c>
      <c r="F79" s="1335"/>
      <c r="G79" s="1335"/>
      <c r="H79" s="1335"/>
      <c r="I79" s="1335"/>
      <c r="J79" s="1335"/>
      <c r="K79" s="1335"/>
      <c r="L79" s="1335"/>
      <c r="M79" s="1335"/>
      <c r="N79" s="1336"/>
      <c r="O79" s="295"/>
      <c r="P79" s="296"/>
      <c r="Q79" s="296"/>
      <c r="R79" s="296"/>
      <c r="S79" s="296"/>
      <c r="T79" s="296"/>
      <c r="U79" s="296"/>
      <c r="V79" s="296"/>
      <c r="W79" s="296"/>
      <c r="X79" s="297"/>
      <c r="Y79" s="1319" t="str">
        <f>IF('（別添）計画書'!Y78="","",'（別添）計画書'!Y78)</f>
        <v/>
      </c>
      <c r="Z79" s="1320"/>
      <c r="AA79" s="1320"/>
      <c r="AB79" s="1321"/>
      <c r="AC79" s="1319" t="str">
        <f>IF('（別添）計画書'!AC78="","",'（別添）計画書'!AC78)</f>
        <v/>
      </c>
      <c r="AD79" s="1320"/>
      <c r="AE79" s="1320"/>
      <c r="AF79" s="1321"/>
      <c r="AG79" s="1319" t="str">
        <f>IF('（別添）計画書'!AG78="","",'（別添）計画書'!AG78)</f>
        <v/>
      </c>
      <c r="AH79" s="1320"/>
      <c r="AI79" s="1320"/>
      <c r="AJ79" s="1321"/>
    </row>
    <row r="80" spans="2:36" s="11" customFormat="1" ht="13.5" customHeight="1">
      <c r="B80" s="1328"/>
      <c r="C80" s="1329"/>
      <c r="D80" s="1330"/>
      <c r="E80" s="1337"/>
      <c r="F80" s="1338"/>
      <c r="G80" s="1338"/>
      <c r="H80" s="1338"/>
      <c r="I80" s="1338"/>
      <c r="J80" s="1338"/>
      <c r="K80" s="1338"/>
      <c r="L80" s="1338"/>
      <c r="M80" s="1338"/>
      <c r="N80" s="1339"/>
      <c r="O80" s="298"/>
      <c r="P80" s="299"/>
      <c r="Q80" s="299"/>
      <c r="R80" s="299"/>
      <c r="S80" s="299"/>
      <c r="T80" s="299"/>
      <c r="U80" s="299"/>
      <c r="V80" s="299"/>
      <c r="W80" s="299"/>
      <c r="X80" s="300"/>
      <c r="Y80" s="1322"/>
      <c r="Z80" s="1323"/>
      <c r="AA80" s="1323"/>
      <c r="AB80" s="1324"/>
      <c r="AC80" s="1322"/>
      <c r="AD80" s="1323"/>
      <c r="AE80" s="1323"/>
      <c r="AF80" s="1324"/>
      <c r="AG80" s="1322"/>
      <c r="AH80" s="1323"/>
      <c r="AI80" s="1323"/>
      <c r="AJ80" s="1324"/>
    </row>
    <row r="81" spans="2:36" s="11" customFormat="1" ht="13.5" customHeight="1">
      <c r="B81" s="1328"/>
      <c r="C81" s="1329"/>
      <c r="D81" s="1330"/>
      <c r="E81" s="1334" t="str">
        <f>IF('（別添）計画書'!E80="","",'（別添）計画書'!E80)</f>
        <v/>
      </c>
      <c r="F81" s="1335"/>
      <c r="G81" s="1335"/>
      <c r="H81" s="1335"/>
      <c r="I81" s="1335"/>
      <c r="J81" s="1335"/>
      <c r="K81" s="1335"/>
      <c r="L81" s="1335"/>
      <c r="M81" s="1335"/>
      <c r="N81" s="1336"/>
      <c r="O81" s="295"/>
      <c r="P81" s="296"/>
      <c r="Q81" s="296"/>
      <c r="R81" s="296"/>
      <c r="S81" s="296"/>
      <c r="T81" s="296"/>
      <c r="U81" s="296"/>
      <c r="V81" s="296"/>
      <c r="W81" s="296"/>
      <c r="X81" s="297"/>
      <c r="Y81" s="1319" t="str">
        <f>IF('（別添）計画書'!Y80="","",'（別添）計画書'!Y80)</f>
        <v/>
      </c>
      <c r="Z81" s="1320"/>
      <c r="AA81" s="1320"/>
      <c r="AB81" s="1321"/>
      <c r="AC81" s="1319" t="str">
        <f>IF('（別添）計画書'!AC80="","",'（別添）計画書'!AC80)</f>
        <v/>
      </c>
      <c r="AD81" s="1320"/>
      <c r="AE81" s="1320"/>
      <c r="AF81" s="1321"/>
      <c r="AG81" s="1319" t="str">
        <f>IF('（別添）計画書'!AG80="","",'（別添）計画書'!AG80)</f>
        <v/>
      </c>
      <c r="AH81" s="1320"/>
      <c r="AI81" s="1320"/>
      <c r="AJ81" s="1321"/>
    </row>
    <row r="82" spans="2:36" s="11" customFormat="1" ht="13.5" customHeight="1">
      <c r="B82" s="1328"/>
      <c r="C82" s="1329"/>
      <c r="D82" s="1330"/>
      <c r="E82" s="1337"/>
      <c r="F82" s="1338"/>
      <c r="G82" s="1338"/>
      <c r="H82" s="1338"/>
      <c r="I82" s="1338"/>
      <c r="J82" s="1338"/>
      <c r="K82" s="1338"/>
      <c r="L82" s="1338"/>
      <c r="M82" s="1338"/>
      <c r="N82" s="1339"/>
      <c r="O82" s="298"/>
      <c r="P82" s="299"/>
      <c r="Q82" s="299"/>
      <c r="R82" s="299"/>
      <c r="S82" s="299"/>
      <c r="T82" s="299"/>
      <c r="U82" s="299"/>
      <c r="V82" s="299"/>
      <c r="W82" s="299"/>
      <c r="X82" s="300"/>
      <c r="Y82" s="1322"/>
      <c r="Z82" s="1323"/>
      <c r="AA82" s="1323"/>
      <c r="AB82" s="1324"/>
      <c r="AC82" s="1322"/>
      <c r="AD82" s="1323"/>
      <c r="AE82" s="1323"/>
      <c r="AF82" s="1324"/>
      <c r="AG82" s="1322"/>
      <c r="AH82" s="1323"/>
      <c r="AI82" s="1323"/>
      <c r="AJ82" s="1324"/>
    </row>
    <row r="83" spans="2:36" s="11" customFormat="1" ht="13.5" customHeight="1">
      <c r="B83" s="1328"/>
      <c r="C83" s="1329"/>
      <c r="D83" s="1330"/>
      <c r="E83" s="1334" t="str">
        <f>IF('（別添）計画書'!E82="","",'（別添）計画書'!E82)</f>
        <v/>
      </c>
      <c r="F83" s="1335"/>
      <c r="G83" s="1335"/>
      <c r="H83" s="1335"/>
      <c r="I83" s="1335"/>
      <c r="J83" s="1335"/>
      <c r="K83" s="1335"/>
      <c r="L83" s="1335"/>
      <c r="M83" s="1335"/>
      <c r="N83" s="1336"/>
      <c r="O83" s="295"/>
      <c r="P83" s="296"/>
      <c r="Q83" s="296"/>
      <c r="R83" s="296"/>
      <c r="S83" s="296"/>
      <c r="T83" s="296"/>
      <c r="U83" s="296"/>
      <c r="V83" s="296"/>
      <c r="W83" s="296"/>
      <c r="X83" s="297"/>
      <c r="Y83" s="1319" t="str">
        <f>IF('（別添）計画書'!Y82="","",'（別添）計画書'!Y82)</f>
        <v/>
      </c>
      <c r="Z83" s="1320"/>
      <c r="AA83" s="1320"/>
      <c r="AB83" s="1321"/>
      <c r="AC83" s="1319" t="str">
        <f>IF('（別添）計画書'!AC82="","",'（別添）計画書'!AC82)</f>
        <v/>
      </c>
      <c r="AD83" s="1320"/>
      <c r="AE83" s="1320"/>
      <c r="AF83" s="1321"/>
      <c r="AG83" s="1319" t="str">
        <f>IF('（別添）計画書'!AG82="","",'（別添）計画書'!AG82)</f>
        <v/>
      </c>
      <c r="AH83" s="1320"/>
      <c r="AI83" s="1320"/>
      <c r="AJ83" s="1321"/>
    </row>
    <row r="84" spans="2:36" s="11" customFormat="1" ht="13.5" customHeight="1">
      <c r="B84" s="1331"/>
      <c r="C84" s="1332"/>
      <c r="D84" s="1333"/>
      <c r="E84" s="1337"/>
      <c r="F84" s="1338"/>
      <c r="G84" s="1338"/>
      <c r="H84" s="1338"/>
      <c r="I84" s="1338"/>
      <c r="J84" s="1338"/>
      <c r="K84" s="1338"/>
      <c r="L84" s="1338"/>
      <c r="M84" s="1338"/>
      <c r="N84" s="1339"/>
      <c r="O84" s="298"/>
      <c r="P84" s="299"/>
      <c r="Q84" s="299"/>
      <c r="R84" s="299"/>
      <c r="S84" s="299"/>
      <c r="T84" s="299"/>
      <c r="U84" s="299"/>
      <c r="V84" s="299"/>
      <c r="W84" s="299"/>
      <c r="X84" s="300"/>
      <c r="Y84" s="1322"/>
      <c r="Z84" s="1323"/>
      <c r="AA84" s="1323"/>
      <c r="AB84" s="1324"/>
      <c r="AC84" s="1322"/>
      <c r="AD84" s="1323"/>
      <c r="AE84" s="1323"/>
      <c r="AF84" s="1324"/>
      <c r="AG84" s="1322"/>
      <c r="AH84" s="1323"/>
      <c r="AI84" s="1323"/>
      <c r="AJ84" s="1324"/>
    </row>
    <row r="85" spans="2:36" s="11" customFormat="1" ht="13.5" customHeight="1">
      <c r="B85" s="1325" t="str">
        <f>IF('（別添）計画書'!B84="","",'（別添）計画書'!B84)</f>
        <v/>
      </c>
      <c r="C85" s="1326"/>
      <c r="D85" s="1327"/>
      <c r="E85" s="1334" t="str">
        <f>IF('（別添）計画書'!E84="","",'（別添）計画書'!E84)</f>
        <v/>
      </c>
      <c r="F85" s="1335"/>
      <c r="G85" s="1335"/>
      <c r="H85" s="1335"/>
      <c r="I85" s="1335"/>
      <c r="J85" s="1335"/>
      <c r="K85" s="1335"/>
      <c r="L85" s="1335"/>
      <c r="M85" s="1335"/>
      <c r="N85" s="1336"/>
      <c r="O85" s="295"/>
      <c r="P85" s="296"/>
      <c r="Q85" s="296"/>
      <c r="R85" s="296"/>
      <c r="S85" s="296"/>
      <c r="T85" s="296"/>
      <c r="U85" s="296"/>
      <c r="V85" s="296"/>
      <c r="W85" s="296"/>
      <c r="X85" s="297"/>
      <c r="Y85" s="1319" t="str">
        <f>IF('（別添）計画書'!Y84="","",'（別添）計画書'!Y84)</f>
        <v/>
      </c>
      <c r="Z85" s="1320"/>
      <c r="AA85" s="1320"/>
      <c r="AB85" s="1321"/>
      <c r="AC85" s="1319" t="str">
        <f>IF('（別添）計画書'!AC84="","",'（別添）計画書'!AC84)</f>
        <v/>
      </c>
      <c r="AD85" s="1320"/>
      <c r="AE85" s="1320"/>
      <c r="AF85" s="1321"/>
      <c r="AG85" s="1319" t="str">
        <f>IF('（別添）計画書'!AG84="","",'（別添）計画書'!AG84)</f>
        <v/>
      </c>
      <c r="AH85" s="1320"/>
      <c r="AI85" s="1320"/>
      <c r="AJ85" s="1321"/>
    </row>
    <row r="86" spans="2:36" s="11" customFormat="1" ht="13.5" customHeight="1">
      <c r="B86" s="1328"/>
      <c r="C86" s="1329"/>
      <c r="D86" s="1330"/>
      <c r="E86" s="1337"/>
      <c r="F86" s="1338"/>
      <c r="G86" s="1338"/>
      <c r="H86" s="1338"/>
      <c r="I86" s="1338"/>
      <c r="J86" s="1338"/>
      <c r="K86" s="1338"/>
      <c r="L86" s="1338"/>
      <c r="M86" s="1338"/>
      <c r="N86" s="1339"/>
      <c r="O86" s="298"/>
      <c r="P86" s="299"/>
      <c r="Q86" s="299"/>
      <c r="R86" s="299"/>
      <c r="S86" s="299"/>
      <c r="T86" s="299"/>
      <c r="U86" s="299"/>
      <c r="V86" s="299"/>
      <c r="W86" s="299"/>
      <c r="X86" s="300"/>
      <c r="Y86" s="1322"/>
      <c r="Z86" s="1323"/>
      <c r="AA86" s="1323"/>
      <c r="AB86" s="1324"/>
      <c r="AC86" s="1322"/>
      <c r="AD86" s="1323"/>
      <c r="AE86" s="1323"/>
      <c r="AF86" s="1324"/>
      <c r="AG86" s="1322"/>
      <c r="AH86" s="1323"/>
      <c r="AI86" s="1323"/>
      <c r="AJ86" s="1324"/>
    </row>
    <row r="87" spans="2:36" s="11" customFormat="1" ht="13.5" customHeight="1">
      <c r="B87" s="1328"/>
      <c r="C87" s="1329"/>
      <c r="D87" s="1330"/>
      <c r="E87" s="1334" t="str">
        <f>IF('（別添）計画書'!E86="","",'（別添）計画書'!E86)</f>
        <v/>
      </c>
      <c r="F87" s="1335"/>
      <c r="G87" s="1335"/>
      <c r="H87" s="1335"/>
      <c r="I87" s="1335"/>
      <c r="J87" s="1335"/>
      <c r="K87" s="1335"/>
      <c r="L87" s="1335"/>
      <c r="M87" s="1335"/>
      <c r="N87" s="1336"/>
      <c r="O87" s="295"/>
      <c r="P87" s="296"/>
      <c r="Q87" s="296"/>
      <c r="R87" s="296"/>
      <c r="S87" s="296"/>
      <c r="T87" s="296"/>
      <c r="U87" s="296"/>
      <c r="V87" s="296"/>
      <c r="W87" s="296"/>
      <c r="X87" s="297"/>
      <c r="Y87" s="1319" t="str">
        <f>IF('（別添）計画書'!Y86="","",'（別添）計画書'!Y86)</f>
        <v/>
      </c>
      <c r="Z87" s="1320"/>
      <c r="AA87" s="1320"/>
      <c r="AB87" s="1321"/>
      <c r="AC87" s="1319" t="str">
        <f>IF('（別添）計画書'!AC86="","",'（別添）計画書'!AC86)</f>
        <v/>
      </c>
      <c r="AD87" s="1320"/>
      <c r="AE87" s="1320"/>
      <c r="AF87" s="1321"/>
      <c r="AG87" s="1319" t="str">
        <f>IF('（別添）計画書'!AG86="","",'（別添）計画書'!AG86)</f>
        <v/>
      </c>
      <c r="AH87" s="1320"/>
      <c r="AI87" s="1320"/>
      <c r="AJ87" s="1321"/>
    </row>
    <row r="88" spans="2:36" s="11" customFormat="1" ht="13.5" customHeight="1">
      <c r="B88" s="1328"/>
      <c r="C88" s="1329"/>
      <c r="D88" s="1330"/>
      <c r="E88" s="1337"/>
      <c r="F88" s="1338"/>
      <c r="G88" s="1338"/>
      <c r="H88" s="1338"/>
      <c r="I88" s="1338"/>
      <c r="J88" s="1338"/>
      <c r="K88" s="1338"/>
      <c r="L88" s="1338"/>
      <c r="M88" s="1338"/>
      <c r="N88" s="1339"/>
      <c r="O88" s="298"/>
      <c r="P88" s="299"/>
      <c r="Q88" s="299"/>
      <c r="R88" s="299"/>
      <c r="S88" s="299"/>
      <c r="T88" s="299"/>
      <c r="U88" s="299"/>
      <c r="V88" s="299"/>
      <c r="W88" s="299"/>
      <c r="X88" s="300"/>
      <c r="Y88" s="1322"/>
      <c r="Z88" s="1323"/>
      <c r="AA88" s="1323"/>
      <c r="AB88" s="1324"/>
      <c r="AC88" s="1322"/>
      <c r="AD88" s="1323"/>
      <c r="AE88" s="1323"/>
      <c r="AF88" s="1324"/>
      <c r="AG88" s="1322"/>
      <c r="AH88" s="1323"/>
      <c r="AI88" s="1323"/>
      <c r="AJ88" s="1324"/>
    </row>
    <row r="89" spans="2:36" s="11" customFormat="1" ht="13.5" customHeight="1">
      <c r="B89" s="1328"/>
      <c r="C89" s="1329"/>
      <c r="D89" s="1330"/>
      <c r="E89" s="1334" t="str">
        <f>IF('（別添）計画書'!E88="","",'（別添）計画書'!E88)</f>
        <v/>
      </c>
      <c r="F89" s="1335"/>
      <c r="G89" s="1335"/>
      <c r="H89" s="1335"/>
      <c r="I89" s="1335"/>
      <c r="J89" s="1335"/>
      <c r="K89" s="1335"/>
      <c r="L89" s="1335"/>
      <c r="M89" s="1335"/>
      <c r="N89" s="1336"/>
      <c r="O89" s="295"/>
      <c r="P89" s="296"/>
      <c r="Q89" s="296"/>
      <c r="R89" s="296"/>
      <c r="S89" s="296"/>
      <c r="T89" s="296"/>
      <c r="U89" s="296"/>
      <c r="V89" s="296"/>
      <c r="W89" s="296"/>
      <c r="X89" s="297"/>
      <c r="Y89" s="1319" t="str">
        <f>IF('（別添）計画書'!Y88="","",'（別添）計画書'!Y88)</f>
        <v/>
      </c>
      <c r="Z89" s="1320"/>
      <c r="AA89" s="1320"/>
      <c r="AB89" s="1321"/>
      <c r="AC89" s="1319" t="str">
        <f>IF('（別添）計画書'!AC88="","",'（別添）計画書'!AC88)</f>
        <v/>
      </c>
      <c r="AD89" s="1320"/>
      <c r="AE89" s="1320"/>
      <c r="AF89" s="1321"/>
      <c r="AG89" s="1319" t="str">
        <f>IF('（別添）計画書'!AG88="","",'（別添）計画書'!AG88)</f>
        <v/>
      </c>
      <c r="AH89" s="1320"/>
      <c r="AI89" s="1320"/>
      <c r="AJ89" s="1321"/>
    </row>
    <row r="90" spans="2:36" s="11" customFormat="1" ht="13.5" customHeight="1">
      <c r="B90" s="1328"/>
      <c r="C90" s="1329"/>
      <c r="D90" s="1330"/>
      <c r="E90" s="1337"/>
      <c r="F90" s="1338"/>
      <c r="G90" s="1338"/>
      <c r="H90" s="1338"/>
      <c r="I90" s="1338"/>
      <c r="J90" s="1338"/>
      <c r="K90" s="1338"/>
      <c r="L90" s="1338"/>
      <c r="M90" s="1338"/>
      <c r="N90" s="1339"/>
      <c r="O90" s="298"/>
      <c r="P90" s="299"/>
      <c r="Q90" s="299"/>
      <c r="R90" s="299"/>
      <c r="S90" s="299"/>
      <c r="T90" s="299"/>
      <c r="U90" s="299"/>
      <c r="V90" s="299"/>
      <c r="W90" s="299"/>
      <c r="X90" s="300"/>
      <c r="Y90" s="1322"/>
      <c r="Z90" s="1323"/>
      <c r="AA90" s="1323"/>
      <c r="AB90" s="1324"/>
      <c r="AC90" s="1322"/>
      <c r="AD90" s="1323"/>
      <c r="AE90" s="1323"/>
      <c r="AF90" s="1324"/>
      <c r="AG90" s="1322"/>
      <c r="AH90" s="1323"/>
      <c r="AI90" s="1323"/>
      <c r="AJ90" s="1324"/>
    </row>
    <row r="91" spans="2:36" s="11" customFormat="1" ht="13.5" customHeight="1">
      <c r="B91" s="1328"/>
      <c r="C91" s="1329"/>
      <c r="D91" s="1330"/>
      <c r="E91" s="1334" t="str">
        <f>IF('（別添）計画書'!E90="","",'（別添）計画書'!E90)</f>
        <v/>
      </c>
      <c r="F91" s="1335"/>
      <c r="G91" s="1335"/>
      <c r="H91" s="1335"/>
      <c r="I91" s="1335"/>
      <c r="J91" s="1335"/>
      <c r="K91" s="1335"/>
      <c r="L91" s="1335"/>
      <c r="M91" s="1335"/>
      <c r="N91" s="1336"/>
      <c r="O91" s="295"/>
      <c r="P91" s="296"/>
      <c r="Q91" s="296"/>
      <c r="R91" s="296"/>
      <c r="S91" s="296"/>
      <c r="T91" s="296"/>
      <c r="U91" s="296"/>
      <c r="V91" s="296"/>
      <c r="W91" s="296"/>
      <c r="X91" s="297"/>
      <c r="Y91" s="1319" t="str">
        <f>IF('（別添）計画書'!Y90="","",'（別添）計画書'!Y90)</f>
        <v/>
      </c>
      <c r="Z91" s="1320"/>
      <c r="AA91" s="1320"/>
      <c r="AB91" s="1321"/>
      <c r="AC91" s="1319" t="str">
        <f>IF('（別添）計画書'!AC90="","",'（別添）計画書'!AC90)</f>
        <v/>
      </c>
      <c r="AD91" s="1320"/>
      <c r="AE91" s="1320"/>
      <c r="AF91" s="1321"/>
      <c r="AG91" s="1319" t="str">
        <f>IF('（別添）計画書'!AG90="","",'（別添）計画書'!AG90)</f>
        <v/>
      </c>
      <c r="AH91" s="1320"/>
      <c r="AI91" s="1320"/>
      <c r="AJ91" s="1321"/>
    </row>
    <row r="92" spans="2:36" s="11" customFormat="1" ht="13.5" customHeight="1">
      <c r="B92" s="1331"/>
      <c r="C92" s="1332"/>
      <c r="D92" s="1333"/>
      <c r="E92" s="1337"/>
      <c r="F92" s="1338"/>
      <c r="G92" s="1338"/>
      <c r="H92" s="1338"/>
      <c r="I92" s="1338"/>
      <c r="J92" s="1338"/>
      <c r="K92" s="1338"/>
      <c r="L92" s="1338"/>
      <c r="M92" s="1338"/>
      <c r="N92" s="1339"/>
      <c r="O92" s="298"/>
      <c r="P92" s="299"/>
      <c r="Q92" s="299"/>
      <c r="R92" s="299"/>
      <c r="S92" s="299"/>
      <c r="T92" s="299"/>
      <c r="U92" s="299"/>
      <c r="V92" s="299"/>
      <c r="W92" s="299"/>
      <c r="X92" s="300"/>
      <c r="Y92" s="1322"/>
      <c r="Z92" s="1323"/>
      <c r="AA92" s="1323"/>
      <c r="AB92" s="1324"/>
      <c r="AC92" s="1322"/>
      <c r="AD92" s="1323"/>
      <c r="AE92" s="1323"/>
      <c r="AF92" s="1324"/>
      <c r="AG92" s="1322"/>
      <c r="AH92" s="1323"/>
      <c r="AI92" s="1323"/>
      <c r="AJ92" s="1324"/>
    </row>
    <row r="93" spans="2:36" s="11" customFormat="1" ht="13.5" customHeight="1">
      <c r="B93" s="1325" t="str">
        <f>IF('（別添）計画書'!B92="","",'（別添）計画書'!B92)</f>
        <v/>
      </c>
      <c r="C93" s="1326"/>
      <c r="D93" s="1327"/>
      <c r="E93" s="1334" t="str">
        <f>IF('（別添）計画書'!E92="","",'（別添）計画書'!E92)</f>
        <v/>
      </c>
      <c r="F93" s="1335"/>
      <c r="G93" s="1335"/>
      <c r="H93" s="1335"/>
      <c r="I93" s="1335"/>
      <c r="J93" s="1335"/>
      <c r="K93" s="1335"/>
      <c r="L93" s="1335"/>
      <c r="M93" s="1335"/>
      <c r="N93" s="1336"/>
      <c r="O93" s="295"/>
      <c r="P93" s="296"/>
      <c r="Q93" s="296"/>
      <c r="R93" s="296"/>
      <c r="S93" s="296"/>
      <c r="T93" s="296"/>
      <c r="U93" s="296"/>
      <c r="V93" s="296"/>
      <c r="W93" s="296"/>
      <c r="X93" s="297"/>
      <c r="Y93" s="1319" t="str">
        <f>IF('（別添）計画書'!Y92="","",'（別添）計画書'!Y92)</f>
        <v/>
      </c>
      <c r="Z93" s="1320"/>
      <c r="AA93" s="1320"/>
      <c r="AB93" s="1321"/>
      <c r="AC93" s="1319" t="str">
        <f>IF('（別添）計画書'!AC92="","",'（別添）計画書'!AC92)</f>
        <v/>
      </c>
      <c r="AD93" s="1320"/>
      <c r="AE93" s="1320"/>
      <c r="AF93" s="1321"/>
      <c r="AG93" s="1319" t="str">
        <f>IF('（別添）計画書'!AG92="","",'（別添）計画書'!AG92)</f>
        <v/>
      </c>
      <c r="AH93" s="1320"/>
      <c r="AI93" s="1320"/>
      <c r="AJ93" s="1321"/>
    </row>
    <row r="94" spans="2:36" s="11" customFormat="1" ht="13.5" customHeight="1">
      <c r="B94" s="1328"/>
      <c r="C94" s="1329"/>
      <c r="D94" s="1330"/>
      <c r="E94" s="1337"/>
      <c r="F94" s="1338"/>
      <c r="G94" s="1338"/>
      <c r="H94" s="1338"/>
      <c r="I94" s="1338"/>
      <c r="J94" s="1338"/>
      <c r="K94" s="1338"/>
      <c r="L94" s="1338"/>
      <c r="M94" s="1338"/>
      <c r="N94" s="1339"/>
      <c r="O94" s="298"/>
      <c r="P94" s="299"/>
      <c r="Q94" s="299"/>
      <c r="R94" s="299"/>
      <c r="S94" s="299"/>
      <c r="T94" s="299"/>
      <c r="U94" s="299"/>
      <c r="V94" s="299"/>
      <c r="W94" s="299"/>
      <c r="X94" s="300"/>
      <c r="Y94" s="1322"/>
      <c r="Z94" s="1323"/>
      <c r="AA94" s="1323"/>
      <c r="AB94" s="1324"/>
      <c r="AC94" s="1322"/>
      <c r="AD94" s="1323"/>
      <c r="AE94" s="1323"/>
      <c r="AF94" s="1324"/>
      <c r="AG94" s="1322"/>
      <c r="AH94" s="1323"/>
      <c r="AI94" s="1323"/>
      <c r="AJ94" s="1324"/>
    </row>
    <row r="95" spans="2:36" s="11" customFormat="1" ht="13.5" customHeight="1">
      <c r="B95" s="1328"/>
      <c r="C95" s="1329"/>
      <c r="D95" s="1330"/>
      <c r="E95" s="1334" t="str">
        <f>IF('（別添）計画書'!E94="","",'（別添）計画書'!E94)</f>
        <v/>
      </c>
      <c r="F95" s="1335"/>
      <c r="G95" s="1335"/>
      <c r="H95" s="1335"/>
      <c r="I95" s="1335"/>
      <c r="J95" s="1335"/>
      <c r="K95" s="1335"/>
      <c r="L95" s="1335"/>
      <c r="M95" s="1335"/>
      <c r="N95" s="1336"/>
      <c r="O95" s="295"/>
      <c r="P95" s="296"/>
      <c r="Q95" s="296"/>
      <c r="R95" s="296"/>
      <c r="S95" s="296"/>
      <c r="T95" s="296"/>
      <c r="U95" s="296"/>
      <c r="V95" s="296"/>
      <c r="W95" s="296"/>
      <c r="X95" s="297"/>
      <c r="Y95" s="1319" t="str">
        <f>IF('（別添）計画書'!Y94="","",'（別添）計画書'!Y94)</f>
        <v/>
      </c>
      <c r="Z95" s="1320"/>
      <c r="AA95" s="1320"/>
      <c r="AB95" s="1321"/>
      <c r="AC95" s="1319" t="str">
        <f>IF('（別添）計画書'!AC94="","",'（別添）計画書'!AC94)</f>
        <v/>
      </c>
      <c r="AD95" s="1320"/>
      <c r="AE95" s="1320"/>
      <c r="AF95" s="1321"/>
      <c r="AG95" s="1319" t="str">
        <f>IF('（別添）計画書'!AG94="","",'（別添）計画書'!AG94)</f>
        <v/>
      </c>
      <c r="AH95" s="1320"/>
      <c r="AI95" s="1320"/>
      <c r="AJ95" s="1321"/>
    </row>
    <row r="96" spans="2:36" s="11" customFormat="1" ht="13.5" customHeight="1">
      <c r="B96" s="1328"/>
      <c r="C96" s="1329"/>
      <c r="D96" s="1330"/>
      <c r="E96" s="1337"/>
      <c r="F96" s="1338"/>
      <c r="G96" s="1338"/>
      <c r="H96" s="1338"/>
      <c r="I96" s="1338"/>
      <c r="J96" s="1338"/>
      <c r="K96" s="1338"/>
      <c r="L96" s="1338"/>
      <c r="M96" s="1338"/>
      <c r="N96" s="1339"/>
      <c r="O96" s="298"/>
      <c r="P96" s="299"/>
      <c r="Q96" s="299"/>
      <c r="R96" s="299"/>
      <c r="S96" s="299"/>
      <c r="T96" s="299"/>
      <c r="U96" s="299"/>
      <c r="V96" s="299"/>
      <c r="W96" s="299"/>
      <c r="X96" s="300"/>
      <c r="Y96" s="1322"/>
      <c r="Z96" s="1323"/>
      <c r="AA96" s="1323"/>
      <c r="AB96" s="1324"/>
      <c r="AC96" s="1322"/>
      <c r="AD96" s="1323"/>
      <c r="AE96" s="1323"/>
      <c r="AF96" s="1324"/>
      <c r="AG96" s="1322"/>
      <c r="AH96" s="1323"/>
      <c r="AI96" s="1323"/>
      <c r="AJ96" s="1324"/>
    </row>
    <row r="97" spans="2:36" s="11" customFormat="1" ht="13.5" customHeight="1">
      <c r="B97" s="1328"/>
      <c r="C97" s="1329"/>
      <c r="D97" s="1330"/>
      <c r="E97" s="1334" t="str">
        <f>IF('（別添）計画書'!E96="","",'（別添）計画書'!E96)</f>
        <v/>
      </c>
      <c r="F97" s="1335"/>
      <c r="G97" s="1335"/>
      <c r="H97" s="1335"/>
      <c r="I97" s="1335"/>
      <c r="J97" s="1335"/>
      <c r="K97" s="1335"/>
      <c r="L97" s="1335"/>
      <c r="M97" s="1335"/>
      <c r="N97" s="1336"/>
      <c r="O97" s="295"/>
      <c r="P97" s="296"/>
      <c r="Q97" s="296"/>
      <c r="R97" s="296"/>
      <c r="S97" s="296"/>
      <c r="T97" s="296"/>
      <c r="U97" s="296"/>
      <c r="V97" s="296"/>
      <c r="W97" s="296"/>
      <c r="X97" s="297"/>
      <c r="Y97" s="1319" t="str">
        <f>IF('（別添）計画書'!Y96="","",'（別添）計画書'!Y96)</f>
        <v/>
      </c>
      <c r="Z97" s="1320"/>
      <c r="AA97" s="1320"/>
      <c r="AB97" s="1321"/>
      <c r="AC97" s="1319" t="str">
        <f>IF('（別添）計画書'!AC96="","",'（別添）計画書'!AC96)</f>
        <v/>
      </c>
      <c r="AD97" s="1320"/>
      <c r="AE97" s="1320"/>
      <c r="AF97" s="1321"/>
      <c r="AG97" s="1319" t="str">
        <f>IF('（別添）計画書'!AG96="","",'（別添）計画書'!AG96)</f>
        <v/>
      </c>
      <c r="AH97" s="1320"/>
      <c r="AI97" s="1320"/>
      <c r="AJ97" s="1321"/>
    </row>
    <row r="98" spans="2:36" s="11" customFormat="1" ht="13.5" customHeight="1">
      <c r="B98" s="1328"/>
      <c r="C98" s="1329"/>
      <c r="D98" s="1330"/>
      <c r="E98" s="1337"/>
      <c r="F98" s="1338"/>
      <c r="G98" s="1338"/>
      <c r="H98" s="1338"/>
      <c r="I98" s="1338"/>
      <c r="J98" s="1338"/>
      <c r="K98" s="1338"/>
      <c r="L98" s="1338"/>
      <c r="M98" s="1338"/>
      <c r="N98" s="1339"/>
      <c r="O98" s="298"/>
      <c r="P98" s="299"/>
      <c r="Q98" s="299"/>
      <c r="R98" s="299"/>
      <c r="S98" s="299"/>
      <c r="T98" s="299"/>
      <c r="U98" s="299"/>
      <c r="V98" s="299"/>
      <c r="W98" s="299"/>
      <c r="X98" s="300"/>
      <c r="Y98" s="1322"/>
      <c r="Z98" s="1323"/>
      <c r="AA98" s="1323"/>
      <c r="AB98" s="1324"/>
      <c r="AC98" s="1322"/>
      <c r="AD98" s="1323"/>
      <c r="AE98" s="1323"/>
      <c r="AF98" s="1324"/>
      <c r="AG98" s="1322"/>
      <c r="AH98" s="1323"/>
      <c r="AI98" s="1323"/>
      <c r="AJ98" s="1324"/>
    </row>
    <row r="99" spans="2:36" s="11" customFormat="1" ht="13.5" customHeight="1">
      <c r="B99" s="1328"/>
      <c r="C99" s="1329"/>
      <c r="D99" s="1330"/>
      <c r="E99" s="1334" t="str">
        <f>IF('（別添）計画書'!E98="","",'（別添）計画書'!E98)</f>
        <v/>
      </c>
      <c r="F99" s="1335"/>
      <c r="G99" s="1335"/>
      <c r="H99" s="1335"/>
      <c r="I99" s="1335"/>
      <c r="J99" s="1335"/>
      <c r="K99" s="1335"/>
      <c r="L99" s="1335"/>
      <c r="M99" s="1335"/>
      <c r="N99" s="1336"/>
      <c r="O99" s="295"/>
      <c r="P99" s="296"/>
      <c r="Q99" s="296"/>
      <c r="R99" s="296"/>
      <c r="S99" s="296"/>
      <c r="T99" s="296"/>
      <c r="U99" s="296"/>
      <c r="V99" s="296"/>
      <c r="W99" s="296"/>
      <c r="X99" s="297"/>
      <c r="Y99" s="1319" t="str">
        <f>IF('（別添）計画書'!Y98="","",'（別添）計画書'!Y98)</f>
        <v/>
      </c>
      <c r="Z99" s="1320"/>
      <c r="AA99" s="1320"/>
      <c r="AB99" s="1321"/>
      <c r="AC99" s="1319" t="str">
        <f>IF('（別添）計画書'!AC98="","",'（別添）計画書'!AC98)</f>
        <v/>
      </c>
      <c r="AD99" s="1320"/>
      <c r="AE99" s="1320"/>
      <c r="AF99" s="1321"/>
      <c r="AG99" s="1319" t="str">
        <f>IF('（別添）計画書'!AG98="","",'（別添）計画書'!AG98)</f>
        <v/>
      </c>
      <c r="AH99" s="1320"/>
      <c r="AI99" s="1320"/>
      <c r="AJ99" s="1321"/>
    </row>
    <row r="100" spans="2:36" s="11" customFormat="1" ht="13.5" customHeight="1">
      <c r="B100" s="1331"/>
      <c r="C100" s="1332"/>
      <c r="D100" s="1333"/>
      <c r="E100" s="1337"/>
      <c r="F100" s="1338"/>
      <c r="G100" s="1338"/>
      <c r="H100" s="1338"/>
      <c r="I100" s="1338"/>
      <c r="J100" s="1338"/>
      <c r="K100" s="1338"/>
      <c r="L100" s="1338"/>
      <c r="M100" s="1338"/>
      <c r="N100" s="1339"/>
      <c r="O100" s="298"/>
      <c r="P100" s="299"/>
      <c r="Q100" s="299"/>
      <c r="R100" s="299"/>
      <c r="S100" s="299"/>
      <c r="T100" s="299"/>
      <c r="U100" s="299"/>
      <c r="V100" s="299"/>
      <c r="W100" s="299"/>
      <c r="X100" s="300"/>
      <c r="Y100" s="1322"/>
      <c r="Z100" s="1323"/>
      <c r="AA100" s="1323"/>
      <c r="AB100" s="1324"/>
      <c r="AC100" s="1322"/>
      <c r="AD100" s="1323"/>
      <c r="AE100" s="1323"/>
      <c r="AF100" s="1324"/>
      <c r="AG100" s="1322"/>
      <c r="AH100" s="1323"/>
      <c r="AI100" s="1323"/>
      <c r="AJ100" s="1324"/>
    </row>
    <row r="101" spans="2:36" s="11" customFormat="1" ht="13.5" customHeight="1">
      <c r="B101" s="1325" t="str">
        <f>IF('（別添）計画書'!B100="","",'（別添）計画書'!B100)</f>
        <v/>
      </c>
      <c r="C101" s="1326"/>
      <c r="D101" s="1327"/>
      <c r="E101" s="1334" t="str">
        <f>IF('（別添）計画書'!E100="","",'（別添）計画書'!E100)</f>
        <v/>
      </c>
      <c r="F101" s="1335"/>
      <c r="G101" s="1335"/>
      <c r="H101" s="1335"/>
      <c r="I101" s="1335"/>
      <c r="J101" s="1335"/>
      <c r="K101" s="1335"/>
      <c r="L101" s="1335"/>
      <c r="M101" s="1335"/>
      <c r="N101" s="1336"/>
      <c r="O101" s="295"/>
      <c r="P101" s="296"/>
      <c r="Q101" s="296"/>
      <c r="R101" s="296"/>
      <c r="S101" s="296"/>
      <c r="T101" s="296"/>
      <c r="U101" s="296"/>
      <c r="V101" s="296"/>
      <c r="W101" s="296"/>
      <c r="X101" s="297"/>
      <c r="Y101" s="1319" t="str">
        <f>IF('（別添）計画書'!Y100="","",'（別添）計画書'!Y100)</f>
        <v/>
      </c>
      <c r="Z101" s="1320"/>
      <c r="AA101" s="1320"/>
      <c r="AB101" s="1321"/>
      <c r="AC101" s="1319" t="str">
        <f>IF('（別添）計画書'!AC100="","",'（別添）計画書'!AC100)</f>
        <v/>
      </c>
      <c r="AD101" s="1320"/>
      <c r="AE101" s="1320"/>
      <c r="AF101" s="1321"/>
      <c r="AG101" s="1319" t="str">
        <f>IF('（別添）計画書'!AG100="","",'（別添）計画書'!AG100)</f>
        <v/>
      </c>
      <c r="AH101" s="1320"/>
      <c r="AI101" s="1320"/>
      <c r="AJ101" s="1321"/>
    </row>
    <row r="102" spans="2:36" s="11" customFormat="1" ht="13.5" customHeight="1">
      <c r="B102" s="1328"/>
      <c r="C102" s="1329"/>
      <c r="D102" s="1330"/>
      <c r="E102" s="1337"/>
      <c r="F102" s="1338"/>
      <c r="G102" s="1338"/>
      <c r="H102" s="1338"/>
      <c r="I102" s="1338"/>
      <c r="J102" s="1338"/>
      <c r="K102" s="1338"/>
      <c r="L102" s="1338"/>
      <c r="M102" s="1338"/>
      <c r="N102" s="1339"/>
      <c r="O102" s="298"/>
      <c r="P102" s="299"/>
      <c r="Q102" s="299"/>
      <c r="R102" s="299"/>
      <c r="S102" s="299"/>
      <c r="T102" s="299"/>
      <c r="U102" s="299"/>
      <c r="V102" s="299"/>
      <c r="W102" s="299"/>
      <c r="X102" s="300"/>
      <c r="Y102" s="1322"/>
      <c r="Z102" s="1323"/>
      <c r="AA102" s="1323"/>
      <c r="AB102" s="1324"/>
      <c r="AC102" s="1322"/>
      <c r="AD102" s="1323"/>
      <c r="AE102" s="1323"/>
      <c r="AF102" s="1324"/>
      <c r="AG102" s="1322"/>
      <c r="AH102" s="1323"/>
      <c r="AI102" s="1323"/>
      <c r="AJ102" s="1324"/>
    </row>
    <row r="103" spans="2:36" s="11" customFormat="1" ht="13.5" customHeight="1">
      <c r="B103" s="1328"/>
      <c r="C103" s="1329"/>
      <c r="D103" s="1330"/>
      <c r="E103" s="1334" t="str">
        <f>IF('（別添）計画書'!E102="","",'（別添）計画書'!E102)</f>
        <v/>
      </c>
      <c r="F103" s="1335"/>
      <c r="G103" s="1335"/>
      <c r="H103" s="1335"/>
      <c r="I103" s="1335"/>
      <c r="J103" s="1335"/>
      <c r="K103" s="1335"/>
      <c r="L103" s="1335"/>
      <c r="M103" s="1335"/>
      <c r="N103" s="1336"/>
      <c r="O103" s="295"/>
      <c r="P103" s="296"/>
      <c r="Q103" s="296"/>
      <c r="R103" s="296"/>
      <c r="S103" s="296"/>
      <c r="T103" s="296"/>
      <c r="U103" s="296"/>
      <c r="V103" s="296"/>
      <c r="W103" s="296"/>
      <c r="X103" s="297"/>
      <c r="Y103" s="1319" t="str">
        <f>IF('（別添）計画書'!Y102="","",'（別添）計画書'!Y102)</f>
        <v/>
      </c>
      <c r="Z103" s="1320"/>
      <c r="AA103" s="1320"/>
      <c r="AB103" s="1321"/>
      <c r="AC103" s="1319" t="str">
        <f>IF('（別添）計画書'!AC102="","",'（別添）計画書'!AC102)</f>
        <v/>
      </c>
      <c r="AD103" s="1320"/>
      <c r="AE103" s="1320"/>
      <c r="AF103" s="1321"/>
      <c r="AG103" s="1319" t="str">
        <f>IF('（別添）計画書'!AG102="","",'（別添）計画書'!AG102)</f>
        <v/>
      </c>
      <c r="AH103" s="1320"/>
      <c r="AI103" s="1320"/>
      <c r="AJ103" s="1321"/>
    </row>
    <row r="104" spans="2:36" s="11" customFormat="1" ht="13.5" customHeight="1">
      <c r="B104" s="1328"/>
      <c r="C104" s="1329"/>
      <c r="D104" s="1330"/>
      <c r="E104" s="1337"/>
      <c r="F104" s="1338"/>
      <c r="G104" s="1338"/>
      <c r="H104" s="1338"/>
      <c r="I104" s="1338"/>
      <c r="J104" s="1338"/>
      <c r="K104" s="1338"/>
      <c r="L104" s="1338"/>
      <c r="M104" s="1338"/>
      <c r="N104" s="1339"/>
      <c r="O104" s="298"/>
      <c r="P104" s="299"/>
      <c r="Q104" s="299"/>
      <c r="R104" s="299"/>
      <c r="S104" s="299"/>
      <c r="T104" s="299"/>
      <c r="U104" s="299"/>
      <c r="V104" s="299"/>
      <c r="W104" s="299"/>
      <c r="X104" s="300"/>
      <c r="Y104" s="1322"/>
      <c r="Z104" s="1323"/>
      <c r="AA104" s="1323"/>
      <c r="AB104" s="1324"/>
      <c r="AC104" s="1322"/>
      <c r="AD104" s="1323"/>
      <c r="AE104" s="1323"/>
      <c r="AF104" s="1324"/>
      <c r="AG104" s="1322"/>
      <c r="AH104" s="1323"/>
      <c r="AI104" s="1323"/>
      <c r="AJ104" s="1324"/>
    </row>
    <row r="105" spans="2:36" s="11" customFormat="1" ht="13.5" customHeight="1">
      <c r="B105" s="1328"/>
      <c r="C105" s="1329"/>
      <c r="D105" s="1330"/>
      <c r="E105" s="1334" t="str">
        <f>IF('（別添）計画書'!E104="","",'（別添）計画書'!E104)</f>
        <v/>
      </c>
      <c r="F105" s="1335"/>
      <c r="G105" s="1335"/>
      <c r="H105" s="1335"/>
      <c r="I105" s="1335"/>
      <c r="J105" s="1335"/>
      <c r="K105" s="1335"/>
      <c r="L105" s="1335"/>
      <c r="M105" s="1335"/>
      <c r="N105" s="1336"/>
      <c r="O105" s="295"/>
      <c r="P105" s="296"/>
      <c r="Q105" s="296"/>
      <c r="R105" s="296"/>
      <c r="S105" s="296"/>
      <c r="T105" s="296"/>
      <c r="U105" s="296"/>
      <c r="V105" s="296"/>
      <c r="W105" s="296"/>
      <c r="X105" s="297"/>
      <c r="Y105" s="1319" t="str">
        <f>IF('（別添）計画書'!Y104="","",'（別添）計画書'!Y104)</f>
        <v/>
      </c>
      <c r="Z105" s="1320"/>
      <c r="AA105" s="1320"/>
      <c r="AB105" s="1321"/>
      <c r="AC105" s="1319" t="str">
        <f>IF('（別添）計画書'!AC104="","",'（別添）計画書'!AC104)</f>
        <v/>
      </c>
      <c r="AD105" s="1320"/>
      <c r="AE105" s="1320"/>
      <c r="AF105" s="1321"/>
      <c r="AG105" s="1319" t="str">
        <f>IF('（別添）計画書'!AG104="","",'（別添）計画書'!AG104)</f>
        <v/>
      </c>
      <c r="AH105" s="1320"/>
      <c r="AI105" s="1320"/>
      <c r="AJ105" s="1321"/>
    </row>
    <row r="106" spans="2:36" s="11" customFormat="1" ht="13.5" customHeight="1">
      <c r="B106" s="1328"/>
      <c r="C106" s="1329"/>
      <c r="D106" s="1330"/>
      <c r="E106" s="1337"/>
      <c r="F106" s="1338"/>
      <c r="G106" s="1338"/>
      <c r="H106" s="1338"/>
      <c r="I106" s="1338"/>
      <c r="J106" s="1338"/>
      <c r="K106" s="1338"/>
      <c r="L106" s="1338"/>
      <c r="M106" s="1338"/>
      <c r="N106" s="1339"/>
      <c r="O106" s="298"/>
      <c r="P106" s="299"/>
      <c r="Q106" s="299"/>
      <c r="R106" s="299"/>
      <c r="S106" s="299"/>
      <c r="T106" s="299"/>
      <c r="U106" s="299"/>
      <c r="V106" s="299"/>
      <c r="W106" s="299"/>
      <c r="X106" s="300"/>
      <c r="Y106" s="1322"/>
      <c r="Z106" s="1323"/>
      <c r="AA106" s="1323"/>
      <c r="AB106" s="1324"/>
      <c r="AC106" s="1322"/>
      <c r="AD106" s="1323"/>
      <c r="AE106" s="1323"/>
      <c r="AF106" s="1324"/>
      <c r="AG106" s="1322"/>
      <c r="AH106" s="1323"/>
      <c r="AI106" s="1323"/>
      <c r="AJ106" s="1324"/>
    </row>
    <row r="107" spans="2:36" s="11" customFormat="1">
      <c r="B107" s="1328"/>
      <c r="C107" s="1329"/>
      <c r="D107" s="1330"/>
      <c r="E107" s="1334" t="str">
        <f>IF('（別添）計画書'!E106="","",'（別添）計画書'!E106)</f>
        <v/>
      </c>
      <c r="F107" s="1335"/>
      <c r="G107" s="1335"/>
      <c r="H107" s="1335"/>
      <c r="I107" s="1335"/>
      <c r="J107" s="1335"/>
      <c r="K107" s="1335"/>
      <c r="L107" s="1335"/>
      <c r="M107" s="1335"/>
      <c r="N107" s="1336"/>
      <c r="O107" s="295"/>
      <c r="P107" s="296"/>
      <c r="Q107" s="296"/>
      <c r="R107" s="296"/>
      <c r="S107" s="296"/>
      <c r="T107" s="296"/>
      <c r="U107" s="296"/>
      <c r="V107" s="296"/>
      <c r="W107" s="296"/>
      <c r="X107" s="297"/>
      <c r="Y107" s="1319" t="str">
        <f>IF('（別添）計画書'!Y106="","",'（別添）計画書'!Y106)</f>
        <v/>
      </c>
      <c r="Z107" s="1320"/>
      <c r="AA107" s="1320"/>
      <c r="AB107" s="1321"/>
      <c r="AC107" s="1319" t="str">
        <f>IF('（別添）計画書'!AC106="","",'（別添）計画書'!AC106)</f>
        <v/>
      </c>
      <c r="AD107" s="1320"/>
      <c r="AE107" s="1320"/>
      <c r="AF107" s="1321"/>
      <c r="AG107" s="1319" t="str">
        <f>IF('（別添）計画書'!AG106="","",'（別添）計画書'!AG106)</f>
        <v/>
      </c>
      <c r="AH107" s="1320"/>
      <c r="AI107" s="1320"/>
      <c r="AJ107" s="1321"/>
    </row>
    <row r="108" spans="2:36" s="11" customFormat="1">
      <c r="B108" s="1331"/>
      <c r="C108" s="1332"/>
      <c r="D108" s="1333"/>
      <c r="E108" s="1337"/>
      <c r="F108" s="1338"/>
      <c r="G108" s="1338"/>
      <c r="H108" s="1338"/>
      <c r="I108" s="1338"/>
      <c r="J108" s="1338"/>
      <c r="K108" s="1338"/>
      <c r="L108" s="1338"/>
      <c r="M108" s="1338"/>
      <c r="N108" s="1339"/>
      <c r="O108" s="298"/>
      <c r="P108" s="299"/>
      <c r="Q108" s="299"/>
      <c r="R108" s="299"/>
      <c r="S108" s="299"/>
      <c r="T108" s="299"/>
      <c r="U108" s="299"/>
      <c r="V108" s="299"/>
      <c r="W108" s="299"/>
      <c r="X108" s="300"/>
      <c r="Y108" s="1322"/>
      <c r="Z108" s="1323"/>
      <c r="AA108" s="1323"/>
      <c r="AB108" s="1324"/>
      <c r="AC108" s="1322"/>
      <c r="AD108" s="1323"/>
      <c r="AE108" s="1323"/>
      <c r="AF108" s="1324"/>
      <c r="AG108" s="1322"/>
      <c r="AH108" s="1323"/>
      <c r="AI108" s="1323"/>
      <c r="AJ108" s="1324"/>
    </row>
    <row r="109" spans="2:36" s="11" customFormat="1" ht="13.5" customHeight="1">
      <c r="B109" s="1325" t="str">
        <f>IF('（別添）計画書'!B108="","",'（別添）計画書'!B108)</f>
        <v/>
      </c>
      <c r="C109" s="1326"/>
      <c r="D109" s="1327"/>
      <c r="E109" s="1334" t="str">
        <f>IF('（別添）計画書'!E108="","",'（別添）計画書'!E108)</f>
        <v/>
      </c>
      <c r="F109" s="1335"/>
      <c r="G109" s="1335"/>
      <c r="H109" s="1335"/>
      <c r="I109" s="1335"/>
      <c r="J109" s="1335"/>
      <c r="K109" s="1335"/>
      <c r="L109" s="1335"/>
      <c r="M109" s="1335"/>
      <c r="N109" s="1336"/>
      <c r="O109" s="295"/>
      <c r="P109" s="296"/>
      <c r="Q109" s="296"/>
      <c r="R109" s="296"/>
      <c r="S109" s="296"/>
      <c r="T109" s="296"/>
      <c r="U109" s="296"/>
      <c r="V109" s="296"/>
      <c r="W109" s="296"/>
      <c r="X109" s="297"/>
      <c r="Y109" s="1319" t="str">
        <f>IF('（別添）計画書'!Y108="","",'（別添）計画書'!Y108)</f>
        <v/>
      </c>
      <c r="Z109" s="1320"/>
      <c r="AA109" s="1320"/>
      <c r="AB109" s="1321"/>
      <c r="AC109" s="1319" t="str">
        <f>IF('（別添）計画書'!AC108="","",'（別添）計画書'!AC108)</f>
        <v/>
      </c>
      <c r="AD109" s="1320"/>
      <c r="AE109" s="1320"/>
      <c r="AF109" s="1321"/>
      <c r="AG109" s="1319" t="str">
        <f>IF('（別添）計画書'!AG108="","",'（別添）計画書'!AG108)</f>
        <v/>
      </c>
      <c r="AH109" s="1320"/>
      <c r="AI109" s="1320"/>
      <c r="AJ109" s="1321"/>
    </row>
    <row r="110" spans="2:36" s="11" customFormat="1">
      <c r="B110" s="1328"/>
      <c r="C110" s="1329"/>
      <c r="D110" s="1330"/>
      <c r="E110" s="1337"/>
      <c r="F110" s="1338"/>
      <c r="G110" s="1338"/>
      <c r="H110" s="1338"/>
      <c r="I110" s="1338"/>
      <c r="J110" s="1338"/>
      <c r="K110" s="1338"/>
      <c r="L110" s="1338"/>
      <c r="M110" s="1338"/>
      <c r="N110" s="1339"/>
      <c r="O110" s="298"/>
      <c r="P110" s="299"/>
      <c r="Q110" s="299"/>
      <c r="R110" s="299"/>
      <c r="S110" s="299"/>
      <c r="T110" s="299"/>
      <c r="U110" s="299"/>
      <c r="V110" s="299"/>
      <c r="W110" s="299"/>
      <c r="X110" s="300"/>
      <c r="Y110" s="1322"/>
      <c r="Z110" s="1323"/>
      <c r="AA110" s="1323"/>
      <c r="AB110" s="1324"/>
      <c r="AC110" s="1322"/>
      <c r="AD110" s="1323"/>
      <c r="AE110" s="1323"/>
      <c r="AF110" s="1324"/>
      <c r="AG110" s="1322"/>
      <c r="AH110" s="1323"/>
      <c r="AI110" s="1323"/>
      <c r="AJ110" s="1324"/>
    </row>
    <row r="111" spans="2:36" s="11" customFormat="1">
      <c r="B111" s="1328"/>
      <c r="C111" s="1329"/>
      <c r="D111" s="1330"/>
      <c r="E111" s="1334" t="str">
        <f>IF('（別添）計画書'!E110="","",'（別添）計画書'!E110)</f>
        <v/>
      </c>
      <c r="F111" s="1335"/>
      <c r="G111" s="1335"/>
      <c r="H111" s="1335"/>
      <c r="I111" s="1335"/>
      <c r="J111" s="1335"/>
      <c r="K111" s="1335"/>
      <c r="L111" s="1335"/>
      <c r="M111" s="1335"/>
      <c r="N111" s="1336"/>
      <c r="O111" s="295"/>
      <c r="P111" s="296"/>
      <c r="Q111" s="296"/>
      <c r="R111" s="296"/>
      <c r="S111" s="296"/>
      <c r="T111" s="296"/>
      <c r="U111" s="296"/>
      <c r="V111" s="296"/>
      <c r="W111" s="296"/>
      <c r="X111" s="297"/>
      <c r="Y111" s="1319" t="str">
        <f>IF('（別添）計画書'!Y110="","",'（別添）計画書'!Y110)</f>
        <v/>
      </c>
      <c r="Z111" s="1320"/>
      <c r="AA111" s="1320"/>
      <c r="AB111" s="1321"/>
      <c r="AC111" s="1319" t="str">
        <f>IF('（別添）計画書'!AC110="","",'（別添）計画書'!AC110)</f>
        <v/>
      </c>
      <c r="AD111" s="1320"/>
      <c r="AE111" s="1320"/>
      <c r="AF111" s="1321"/>
      <c r="AG111" s="1319" t="str">
        <f>IF('（別添）計画書'!AG110="","",'（別添）計画書'!AG110)</f>
        <v/>
      </c>
      <c r="AH111" s="1320"/>
      <c r="AI111" s="1320"/>
      <c r="AJ111" s="1321"/>
    </row>
    <row r="112" spans="2:36" s="11" customFormat="1">
      <c r="B112" s="1328"/>
      <c r="C112" s="1329"/>
      <c r="D112" s="1330"/>
      <c r="E112" s="1337"/>
      <c r="F112" s="1338"/>
      <c r="G112" s="1338"/>
      <c r="H112" s="1338"/>
      <c r="I112" s="1338"/>
      <c r="J112" s="1338"/>
      <c r="K112" s="1338"/>
      <c r="L112" s="1338"/>
      <c r="M112" s="1338"/>
      <c r="N112" s="1339"/>
      <c r="O112" s="298"/>
      <c r="P112" s="299"/>
      <c r="Q112" s="299"/>
      <c r="R112" s="299"/>
      <c r="S112" s="299"/>
      <c r="T112" s="299"/>
      <c r="U112" s="299"/>
      <c r="V112" s="299"/>
      <c r="W112" s="299"/>
      <c r="X112" s="300"/>
      <c r="Y112" s="1322"/>
      <c r="Z112" s="1323"/>
      <c r="AA112" s="1323"/>
      <c r="AB112" s="1324"/>
      <c r="AC112" s="1322"/>
      <c r="AD112" s="1323"/>
      <c r="AE112" s="1323"/>
      <c r="AF112" s="1324"/>
      <c r="AG112" s="1322"/>
      <c r="AH112" s="1323"/>
      <c r="AI112" s="1323"/>
      <c r="AJ112" s="1324"/>
    </row>
    <row r="113" spans="2:37" s="11" customFormat="1">
      <c r="B113" s="1328"/>
      <c r="C113" s="1329"/>
      <c r="D113" s="1330"/>
      <c r="E113" s="1334" t="str">
        <f>IF('（別添）計画書'!E112="","",'（別添）計画書'!E112)</f>
        <v/>
      </c>
      <c r="F113" s="1335"/>
      <c r="G113" s="1335"/>
      <c r="H113" s="1335"/>
      <c r="I113" s="1335"/>
      <c r="J113" s="1335"/>
      <c r="K113" s="1335"/>
      <c r="L113" s="1335"/>
      <c r="M113" s="1335"/>
      <c r="N113" s="1336"/>
      <c r="O113" s="295"/>
      <c r="P113" s="296"/>
      <c r="Q113" s="296"/>
      <c r="R113" s="296"/>
      <c r="S113" s="296"/>
      <c r="T113" s="296"/>
      <c r="U113" s="296"/>
      <c r="V113" s="296"/>
      <c r="W113" s="296"/>
      <c r="X113" s="297"/>
      <c r="Y113" s="1319" t="str">
        <f>IF('（別添）計画書'!Y112="","",'（別添）計画書'!Y112)</f>
        <v/>
      </c>
      <c r="Z113" s="1320"/>
      <c r="AA113" s="1320"/>
      <c r="AB113" s="1321"/>
      <c r="AC113" s="1319" t="str">
        <f>IF('（別添）計画書'!AC112="","",'（別添）計画書'!AC112)</f>
        <v/>
      </c>
      <c r="AD113" s="1320"/>
      <c r="AE113" s="1320"/>
      <c r="AF113" s="1321"/>
      <c r="AG113" s="1319" t="str">
        <f>IF('（別添）計画書'!AG112="","",'（別添）計画書'!AG112)</f>
        <v/>
      </c>
      <c r="AH113" s="1320"/>
      <c r="AI113" s="1320"/>
      <c r="AJ113" s="1321"/>
    </row>
    <row r="114" spans="2:37" s="11" customFormat="1">
      <c r="B114" s="1328"/>
      <c r="C114" s="1329"/>
      <c r="D114" s="1330"/>
      <c r="E114" s="1337"/>
      <c r="F114" s="1338"/>
      <c r="G114" s="1338"/>
      <c r="H114" s="1338"/>
      <c r="I114" s="1338"/>
      <c r="J114" s="1338"/>
      <c r="K114" s="1338"/>
      <c r="L114" s="1338"/>
      <c r="M114" s="1338"/>
      <c r="N114" s="1339"/>
      <c r="O114" s="298"/>
      <c r="P114" s="299"/>
      <c r="Q114" s="299"/>
      <c r="R114" s="299"/>
      <c r="S114" s="299"/>
      <c r="T114" s="299"/>
      <c r="U114" s="299"/>
      <c r="V114" s="299"/>
      <c r="W114" s="299"/>
      <c r="X114" s="300"/>
      <c r="Y114" s="1322"/>
      <c r="Z114" s="1323"/>
      <c r="AA114" s="1323"/>
      <c r="AB114" s="1324"/>
      <c r="AC114" s="1322"/>
      <c r="AD114" s="1323"/>
      <c r="AE114" s="1323"/>
      <c r="AF114" s="1324"/>
      <c r="AG114" s="1322"/>
      <c r="AH114" s="1323"/>
      <c r="AI114" s="1323"/>
      <c r="AJ114" s="1324"/>
    </row>
    <row r="115" spans="2:37" s="11" customFormat="1">
      <c r="B115" s="1328"/>
      <c r="C115" s="1329"/>
      <c r="D115" s="1330"/>
      <c r="E115" s="1334" t="str">
        <f>IF('（別添）計画書'!E114="","",'（別添）計画書'!E114)</f>
        <v/>
      </c>
      <c r="F115" s="1335"/>
      <c r="G115" s="1335"/>
      <c r="H115" s="1335"/>
      <c r="I115" s="1335"/>
      <c r="J115" s="1335"/>
      <c r="K115" s="1335"/>
      <c r="L115" s="1335"/>
      <c r="M115" s="1335"/>
      <c r="N115" s="1336"/>
      <c r="O115" s="295"/>
      <c r="P115" s="296"/>
      <c r="Q115" s="296"/>
      <c r="R115" s="296"/>
      <c r="S115" s="296"/>
      <c r="T115" s="296"/>
      <c r="U115" s="296"/>
      <c r="V115" s="296"/>
      <c r="W115" s="296"/>
      <c r="X115" s="297"/>
      <c r="Y115" s="1319" t="str">
        <f>IF('（別添）計画書'!Y114="","",'（別添）計画書'!Y114)</f>
        <v/>
      </c>
      <c r="Z115" s="1320"/>
      <c r="AA115" s="1320"/>
      <c r="AB115" s="1321"/>
      <c r="AC115" s="1319" t="str">
        <f>IF('（別添）計画書'!AC114="","",'（別添）計画書'!AC114)</f>
        <v/>
      </c>
      <c r="AD115" s="1320"/>
      <c r="AE115" s="1320"/>
      <c r="AF115" s="1321"/>
      <c r="AG115" s="1319" t="str">
        <f>IF('（別添）計画書'!AG114="","",'（別添）計画書'!AG114)</f>
        <v/>
      </c>
      <c r="AH115" s="1320"/>
      <c r="AI115" s="1320"/>
      <c r="AJ115" s="1321"/>
    </row>
    <row r="116" spans="2:37" s="11" customFormat="1">
      <c r="B116" s="1331"/>
      <c r="C116" s="1332"/>
      <c r="D116" s="1333"/>
      <c r="E116" s="1337"/>
      <c r="F116" s="1338"/>
      <c r="G116" s="1338"/>
      <c r="H116" s="1338"/>
      <c r="I116" s="1338"/>
      <c r="J116" s="1338"/>
      <c r="K116" s="1338"/>
      <c r="L116" s="1338"/>
      <c r="M116" s="1338"/>
      <c r="N116" s="1339"/>
      <c r="O116" s="298"/>
      <c r="P116" s="299"/>
      <c r="Q116" s="299"/>
      <c r="R116" s="299"/>
      <c r="S116" s="299"/>
      <c r="T116" s="299"/>
      <c r="U116" s="299"/>
      <c r="V116" s="299"/>
      <c r="W116" s="299"/>
      <c r="X116" s="300"/>
      <c r="Y116" s="1322"/>
      <c r="Z116" s="1323"/>
      <c r="AA116" s="1323"/>
      <c r="AB116" s="1324"/>
      <c r="AC116" s="1322"/>
      <c r="AD116" s="1323"/>
      <c r="AE116" s="1323"/>
      <c r="AF116" s="1324"/>
      <c r="AG116" s="1322"/>
      <c r="AH116" s="1323"/>
      <c r="AI116" s="1323"/>
      <c r="AJ116" s="1324"/>
    </row>
    <row r="117" spans="2:37" s="11" customFormat="1"/>
    <row r="118" spans="2:37" s="11" customFormat="1"/>
    <row r="119" spans="2:37" s="11" customFormat="1">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row>
    <row r="120" spans="2:37" s="11" customFormat="1">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row>
    <row r="121" spans="2:37" s="11" customFormat="1">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row>
    <row r="122" spans="2:37" s="11" customFormat="1">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row>
    <row r="123" spans="2:37">
      <c r="B123" s="398" t="s">
        <v>326</v>
      </c>
      <c r="C123" s="398"/>
      <c r="D123" s="398"/>
      <c r="E123" s="398"/>
      <c r="F123" s="398"/>
      <c r="G123" s="398"/>
      <c r="H123" s="398"/>
      <c r="I123" s="398"/>
      <c r="J123" s="398"/>
      <c r="K123" s="398"/>
      <c r="L123" s="398"/>
      <c r="M123" s="398"/>
      <c r="N123" s="398"/>
      <c r="O123" s="398"/>
      <c r="P123" s="398"/>
      <c r="Q123" s="398"/>
      <c r="R123" s="398"/>
      <c r="S123" s="398"/>
      <c r="T123" s="398"/>
      <c r="U123" s="398"/>
      <c r="V123" s="5"/>
      <c r="W123" s="5"/>
      <c r="X123" s="5"/>
      <c r="Y123" s="5"/>
      <c r="Z123" s="5"/>
      <c r="AA123" s="5"/>
      <c r="AB123" s="5"/>
      <c r="AC123" s="5"/>
      <c r="AD123" s="5"/>
      <c r="AE123" s="5"/>
      <c r="AF123" s="5"/>
      <c r="AG123" s="5"/>
      <c r="AH123" s="5"/>
      <c r="AI123" s="5"/>
      <c r="AJ123" s="5"/>
      <c r="AK123" s="5"/>
    </row>
    <row r="124" spans="2:37">
      <c r="B124" s="398"/>
      <c r="C124" s="398"/>
      <c r="D124" s="398"/>
      <c r="E124" s="398"/>
      <c r="F124" s="398"/>
      <c r="G124" s="398"/>
      <c r="H124" s="398"/>
      <c r="I124" s="398"/>
      <c r="J124" s="398"/>
      <c r="K124" s="398"/>
      <c r="L124" s="398"/>
      <c r="M124" s="398"/>
      <c r="N124" s="398"/>
      <c r="O124" s="398"/>
      <c r="P124" s="398"/>
      <c r="Q124" s="398"/>
      <c r="R124" s="398"/>
      <c r="S124" s="398"/>
      <c r="T124" s="398"/>
      <c r="U124" s="398"/>
      <c r="V124" s="5"/>
      <c r="W124" s="5"/>
      <c r="X124" s="5"/>
      <c r="Y124" s="5"/>
      <c r="Z124" s="5"/>
      <c r="AA124" s="5"/>
      <c r="AB124" s="5"/>
      <c r="AC124" s="5"/>
      <c r="AD124" s="5"/>
      <c r="AE124" s="5"/>
      <c r="AF124" s="5"/>
      <c r="AG124" s="5"/>
      <c r="AH124" s="5"/>
      <c r="AI124" s="5"/>
      <c r="AJ124" s="5"/>
      <c r="AK124" s="5"/>
    </row>
    <row r="125" spans="2:37">
      <c r="B125" s="371"/>
      <c r="C125" s="418"/>
      <c r="D125" s="418"/>
      <c r="E125" s="418"/>
      <c r="F125" s="418"/>
      <c r="G125" s="418"/>
      <c r="H125" s="418"/>
      <c r="I125" s="418"/>
      <c r="J125" s="418"/>
      <c r="K125" s="418"/>
      <c r="L125" s="418"/>
      <c r="M125" s="418"/>
      <c r="N125" s="418"/>
      <c r="O125" s="418"/>
      <c r="P125" s="418"/>
      <c r="Q125" s="418"/>
      <c r="R125" s="418"/>
      <c r="S125" s="418"/>
      <c r="T125" s="418"/>
      <c r="U125" s="418"/>
      <c r="V125" s="418"/>
      <c r="W125" s="418"/>
      <c r="X125" s="418"/>
      <c r="Y125" s="418"/>
      <c r="Z125" s="418"/>
      <c r="AA125" s="418"/>
      <c r="AB125" s="418"/>
      <c r="AC125" s="418"/>
      <c r="AD125" s="418"/>
      <c r="AE125" s="418"/>
      <c r="AF125" s="418"/>
      <c r="AG125" s="418"/>
      <c r="AH125" s="418"/>
      <c r="AI125" s="418"/>
      <c r="AJ125" s="419"/>
      <c r="AK125" s="5"/>
    </row>
    <row r="126" spans="2:37">
      <c r="B126" s="420"/>
      <c r="C126" s="421"/>
      <c r="D126" s="421"/>
      <c r="E126" s="421"/>
      <c r="F126" s="421"/>
      <c r="G126" s="421"/>
      <c r="H126" s="421"/>
      <c r="I126" s="421"/>
      <c r="J126" s="421"/>
      <c r="K126" s="421"/>
      <c r="L126" s="421"/>
      <c r="M126" s="421"/>
      <c r="N126" s="421"/>
      <c r="O126" s="421"/>
      <c r="P126" s="421"/>
      <c r="Q126" s="421"/>
      <c r="R126" s="421"/>
      <c r="S126" s="421"/>
      <c r="T126" s="421"/>
      <c r="U126" s="421"/>
      <c r="V126" s="421"/>
      <c r="W126" s="421"/>
      <c r="X126" s="421"/>
      <c r="Y126" s="421"/>
      <c r="Z126" s="421"/>
      <c r="AA126" s="421"/>
      <c r="AB126" s="421"/>
      <c r="AC126" s="421"/>
      <c r="AD126" s="421"/>
      <c r="AE126" s="421"/>
      <c r="AF126" s="421"/>
      <c r="AG126" s="421"/>
      <c r="AH126" s="421"/>
      <c r="AI126" s="421"/>
      <c r="AJ126" s="422"/>
      <c r="AK126" s="5"/>
    </row>
    <row r="127" spans="2:37">
      <c r="B127" s="420"/>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421"/>
      <c r="AE127" s="421"/>
      <c r="AF127" s="421"/>
      <c r="AG127" s="421"/>
      <c r="AH127" s="421"/>
      <c r="AI127" s="421"/>
      <c r="AJ127" s="422"/>
      <c r="AK127" s="5"/>
    </row>
    <row r="128" spans="2:37">
      <c r="B128" s="420"/>
      <c r="C128" s="421"/>
      <c r="D128" s="421"/>
      <c r="E128" s="421"/>
      <c r="F128" s="421"/>
      <c r="G128" s="421"/>
      <c r="H128" s="421"/>
      <c r="I128" s="421"/>
      <c r="J128" s="421"/>
      <c r="K128" s="421"/>
      <c r="L128" s="421"/>
      <c r="M128" s="421"/>
      <c r="N128" s="421"/>
      <c r="O128" s="421"/>
      <c r="P128" s="421"/>
      <c r="Q128" s="421"/>
      <c r="R128" s="421"/>
      <c r="S128" s="421"/>
      <c r="T128" s="421"/>
      <c r="U128" s="421"/>
      <c r="V128" s="421"/>
      <c r="W128" s="421"/>
      <c r="X128" s="421"/>
      <c r="Y128" s="421"/>
      <c r="Z128" s="421"/>
      <c r="AA128" s="421"/>
      <c r="AB128" s="421"/>
      <c r="AC128" s="421"/>
      <c r="AD128" s="421"/>
      <c r="AE128" s="421"/>
      <c r="AF128" s="421"/>
      <c r="AG128" s="421"/>
      <c r="AH128" s="421"/>
      <c r="AI128" s="421"/>
      <c r="AJ128" s="422"/>
      <c r="AK128" s="5"/>
    </row>
    <row r="129" spans="2:37">
      <c r="B129" s="420"/>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2"/>
      <c r="AK129" s="5"/>
    </row>
    <row r="130" spans="2:37">
      <c r="B130" s="420"/>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2"/>
      <c r="AK130" s="5"/>
    </row>
    <row r="131" spans="2:37">
      <c r="B131" s="423"/>
      <c r="C131" s="424"/>
      <c r="D131" s="424"/>
      <c r="E131" s="424"/>
      <c r="F131" s="424"/>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5"/>
      <c r="AK131" s="5"/>
    </row>
    <row r="132" spans="2:37">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5"/>
    </row>
    <row r="133" spans="2:37">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5"/>
    </row>
    <row r="134" spans="2:3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5"/>
    </row>
  </sheetData>
  <sheetProtection algorithmName="SHA-512" hashValue="kXaB3W/ej3h7hxePFqoRc0WFFoUnVDJlFRcI2NpoRUY3AAxIxkf0/wI8Nl5N0qCZp7YMCQerKmxRf/o49qw9Cg==" saltValue="wRAXsZJdxR2DPquIFdiicg==" spinCount="100000" sheet="1" formatCells="0" formatColumns="0" formatRows="0" insertHyperlinks="0"/>
  <mergeCells count="317">
    <mergeCell ref="AG115:AJ116"/>
    <mergeCell ref="O113:X114"/>
    <mergeCell ref="O115:X116"/>
    <mergeCell ref="O93:X94"/>
    <mergeCell ref="E89:N90"/>
    <mergeCell ref="E79:N80"/>
    <mergeCell ref="E71:N72"/>
    <mergeCell ref="O69:X70"/>
    <mergeCell ref="O71:X72"/>
    <mergeCell ref="E75:N76"/>
    <mergeCell ref="O73:X74"/>
    <mergeCell ref="O75:X76"/>
    <mergeCell ref="AG111:AJ112"/>
    <mergeCell ref="O109:X110"/>
    <mergeCell ref="O111:X112"/>
    <mergeCell ref="E83:N84"/>
    <mergeCell ref="E81:N82"/>
    <mergeCell ref="AG113:AJ114"/>
    <mergeCell ref="AG109:AJ110"/>
    <mergeCell ref="O97:X98"/>
    <mergeCell ref="O99:X100"/>
    <mergeCell ref="O101:X102"/>
    <mergeCell ref="AC97:AF98"/>
    <mergeCell ref="AG97:AJ98"/>
    <mergeCell ref="B109:D116"/>
    <mergeCell ref="E109:N110"/>
    <mergeCell ref="Y109:AB110"/>
    <mergeCell ref="AC109:AF110"/>
    <mergeCell ref="E113:N114"/>
    <mergeCell ref="Y113:AB114"/>
    <mergeCell ref="AC113:AF114"/>
    <mergeCell ref="E111:N112"/>
    <mergeCell ref="Y111:AB112"/>
    <mergeCell ref="AC111:AF112"/>
    <mergeCell ref="E115:N116"/>
    <mergeCell ref="Y115:AB116"/>
    <mergeCell ref="AC115:AF116"/>
    <mergeCell ref="AC105:AF106"/>
    <mergeCell ref="AG101:AJ102"/>
    <mergeCell ref="E103:N104"/>
    <mergeCell ref="Y103:AB104"/>
    <mergeCell ref="AC103:AF104"/>
    <mergeCell ref="AG103:AJ104"/>
    <mergeCell ref="O103:X104"/>
    <mergeCell ref="AG105:AJ106"/>
    <mergeCell ref="E107:N108"/>
    <mergeCell ref="Y107:AB108"/>
    <mergeCell ref="AC107:AF108"/>
    <mergeCell ref="AG107:AJ108"/>
    <mergeCell ref="O105:X106"/>
    <mergeCell ref="O107:X108"/>
    <mergeCell ref="E69:N70"/>
    <mergeCell ref="E73:N74"/>
    <mergeCell ref="M58:AJ59"/>
    <mergeCell ref="M60:AJ61"/>
    <mergeCell ref="AG89:AJ90"/>
    <mergeCell ref="M48:AJ49"/>
    <mergeCell ref="Y87:AB88"/>
    <mergeCell ref="AC87:AF88"/>
    <mergeCell ref="AG87:AJ88"/>
    <mergeCell ref="O85:X86"/>
    <mergeCell ref="O87:X88"/>
    <mergeCell ref="B65:P66"/>
    <mergeCell ref="O89:X90"/>
    <mergeCell ref="B69:D76"/>
    <mergeCell ref="E67:N68"/>
    <mergeCell ref="Y67:Z68"/>
    <mergeCell ref="B60:J61"/>
    <mergeCell ref="M50:AJ51"/>
    <mergeCell ref="B48:J49"/>
    <mergeCell ref="K60:L61"/>
    <mergeCell ref="B50:J51"/>
    <mergeCell ref="B52:J53"/>
    <mergeCell ref="B54:J55"/>
    <mergeCell ref="M52:AJ53"/>
    <mergeCell ref="B35:I37"/>
    <mergeCell ref="J35:M36"/>
    <mergeCell ref="N35:O36"/>
    <mergeCell ref="P35:S36"/>
    <mergeCell ref="T35:U36"/>
    <mergeCell ref="V35:V37"/>
    <mergeCell ref="W35:Z36"/>
    <mergeCell ref="AA35:AB36"/>
    <mergeCell ref="AC35:AC37"/>
    <mergeCell ref="J37:M37"/>
    <mergeCell ref="N37:O37"/>
    <mergeCell ref="P37:S37"/>
    <mergeCell ref="T37:U37"/>
    <mergeCell ref="W37:Z37"/>
    <mergeCell ref="AA37:AB37"/>
    <mergeCell ref="B32:I34"/>
    <mergeCell ref="J32:M33"/>
    <mergeCell ref="N32:O33"/>
    <mergeCell ref="P32:S33"/>
    <mergeCell ref="T32:U33"/>
    <mergeCell ref="V32:V34"/>
    <mergeCell ref="W32:Z33"/>
    <mergeCell ref="AA32:AB33"/>
    <mergeCell ref="AC32:AC34"/>
    <mergeCell ref="J34:M34"/>
    <mergeCell ref="N34:O34"/>
    <mergeCell ref="P34:S34"/>
    <mergeCell ref="T34:U34"/>
    <mergeCell ref="W34:Z34"/>
    <mergeCell ref="AA34:AB34"/>
    <mergeCell ref="B29:I31"/>
    <mergeCell ref="J29:M30"/>
    <mergeCell ref="N29:O30"/>
    <mergeCell ref="P29:S30"/>
    <mergeCell ref="T29:U30"/>
    <mergeCell ref="V29:V31"/>
    <mergeCell ref="W29:Z30"/>
    <mergeCell ref="AA29:AB30"/>
    <mergeCell ref="B20:I22"/>
    <mergeCell ref="W22:Z22"/>
    <mergeCell ref="T28:U28"/>
    <mergeCell ref="N26:O27"/>
    <mergeCell ref="AA20:AB21"/>
    <mergeCell ref="J22:M22"/>
    <mergeCell ref="J31:M31"/>
    <mergeCell ref="N31:O31"/>
    <mergeCell ref="P31:S31"/>
    <mergeCell ref="T31:U31"/>
    <mergeCell ref="W31:Z31"/>
    <mergeCell ref="AA31:AB31"/>
    <mergeCell ref="J20:M21"/>
    <mergeCell ref="W23:Z24"/>
    <mergeCell ref="V23:V25"/>
    <mergeCell ref="AA23:AB24"/>
    <mergeCell ref="J14:K14"/>
    <mergeCell ref="AD18:AG19"/>
    <mergeCell ref="AH18:AI19"/>
    <mergeCell ref="P17:V17"/>
    <mergeCell ref="N22:O22"/>
    <mergeCell ref="S16:T16"/>
    <mergeCell ref="W17:AC17"/>
    <mergeCell ref="V14:W14"/>
    <mergeCell ref="AA18:AB19"/>
    <mergeCell ref="AC20:AC22"/>
    <mergeCell ref="P18:S19"/>
    <mergeCell ref="T18:U19"/>
    <mergeCell ref="W18:Z19"/>
    <mergeCell ref="P22:S22"/>
    <mergeCell ref="T20:U21"/>
    <mergeCell ref="AD22:AG22"/>
    <mergeCell ref="V20:V22"/>
    <mergeCell ref="AA22:AB22"/>
    <mergeCell ref="T22:U22"/>
    <mergeCell ref="P20:S21"/>
    <mergeCell ref="W20:Z21"/>
    <mergeCell ref="B6:C6"/>
    <mergeCell ref="B16:C16"/>
    <mergeCell ref="B15:F15"/>
    <mergeCell ref="P16:Q16"/>
    <mergeCell ref="N14:O14"/>
    <mergeCell ref="AD17:AJ17"/>
    <mergeCell ref="B17:I19"/>
    <mergeCell ref="J17:M19"/>
    <mergeCell ref="AC18:AC19"/>
    <mergeCell ref="B11:T12"/>
    <mergeCell ref="P14:Q14"/>
    <mergeCell ref="S14:T14"/>
    <mergeCell ref="G16:H16"/>
    <mergeCell ref="J16:K16"/>
    <mergeCell ref="N17:O19"/>
    <mergeCell ref="AJ18:AJ19"/>
    <mergeCell ref="V16:W16"/>
    <mergeCell ref="V18:V19"/>
    <mergeCell ref="N16:O16"/>
    <mergeCell ref="D16:E16"/>
    <mergeCell ref="B13:F13"/>
    <mergeCell ref="B14:C14"/>
    <mergeCell ref="D14:E14"/>
    <mergeCell ref="G14:H14"/>
    <mergeCell ref="AJ20:AJ22"/>
    <mergeCell ref="AD20:AG21"/>
    <mergeCell ref="AH20:AI21"/>
    <mergeCell ref="AJ23:AJ25"/>
    <mergeCell ref="N25:O25"/>
    <mergeCell ref="P25:S25"/>
    <mergeCell ref="T25:U25"/>
    <mergeCell ref="W25:Z25"/>
    <mergeCell ref="T23:U24"/>
    <mergeCell ref="AC23:AC25"/>
    <mergeCell ref="P23:S24"/>
    <mergeCell ref="AH23:AI24"/>
    <mergeCell ref="AH22:AI22"/>
    <mergeCell ref="N20:O21"/>
    <mergeCell ref="AH26:AI27"/>
    <mergeCell ref="AJ26:AJ28"/>
    <mergeCell ref="J28:M28"/>
    <mergeCell ref="N28:O28"/>
    <mergeCell ref="K50:L51"/>
    <mergeCell ref="K52:L53"/>
    <mergeCell ref="P28:S28"/>
    <mergeCell ref="K56:L57"/>
    <mergeCell ref="K58:L59"/>
    <mergeCell ref="M54:AJ55"/>
    <mergeCell ref="P26:S27"/>
    <mergeCell ref="K48:L49"/>
    <mergeCell ref="AC29:AC31"/>
    <mergeCell ref="AJ29:AJ31"/>
    <mergeCell ref="AD31:AG31"/>
    <mergeCell ref="AH31:AI31"/>
    <mergeCell ref="AJ32:AJ34"/>
    <mergeCell ref="AD34:AG34"/>
    <mergeCell ref="AH34:AI34"/>
    <mergeCell ref="AJ35:AJ37"/>
    <mergeCell ref="AD37:AG37"/>
    <mergeCell ref="AH37:AI37"/>
    <mergeCell ref="K54:L55"/>
    <mergeCell ref="J26:M27"/>
    <mergeCell ref="B23:I25"/>
    <mergeCell ref="J23:M24"/>
    <mergeCell ref="N23:O24"/>
    <mergeCell ref="T26:U27"/>
    <mergeCell ref="V26:V28"/>
    <mergeCell ref="W26:Z27"/>
    <mergeCell ref="AA26:AB27"/>
    <mergeCell ref="AC26:AC28"/>
    <mergeCell ref="AD26:AG27"/>
    <mergeCell ref="J25:M25"/>
    <mergeCell ref="O67:X68"/>
    <mergeCell ref="AH25:AI25"/>
    <mergeCell ref="AD23:AG24"/>
    <mergeCell ref="W28:Z28"/>
    <mergeCell ref="AA28:AB28"/>
    <mergeCell ref="AD28:AG28"/>
    <mergeCell ref="AH28:AI28"/>
    <mergeCell ref="AD29:AG30"/>
    <mergeCell ref="AH29:AI30"/>
    <mergeCell ref="AD32:AG33"/>
    <mergeCell ref="AH32:AI33"/>
    <mergeCell ref="AD35:AG36"/>
    <mergeCell ref="AH35:AI36"/>
    <mergeCell ref="D39:AJ39"/>
    <mergeCell ref="D40:AJ43"/>
    <mergeCell ref="B46:S47"/>
    <mergeCell ref="B67:D68"/>
    <mergeCell ref="B26:I28"/>
    <mergeCell ref="M56:AJ57"/>
    <mergeCell ref="AE67:AF68"/>
    <mergeCell ref="B56:J57"/>
    <mergeCell ref="B58:J59"/>
    <mergeCell ref="AA25:AB25"/>
    <mergeCell ref="AD25:AG25"/>
    <mergeCell ref="B125:AJ131"/>
    <mergeCell ref="B85:D92"/>
    <mergeCell ref="E85:N86"/>
    <mergeCell ref="Y85:AB86"/>
    <mergeCell ref="AC85:AF86"/>
    <mergeCell ref="AG85:AJ86"/>
    <mergeCell ref="E87:N88"/>
    <mergeCell ref="E91:N92"/>
    <mergeCell ref="Y91:AB92"/>
    <mergeCell ref="AC91:AF92"/>
    <mergeCell ref="Y89:AB90"/>
    <mergeCell ref="AC89:AF90"/>
    <mergeCell ref="AG91:AJ92"/>
    <mergeCell ref="O91:X92"/>
    <mergeCell ref="B93:D100"/>
    <mergeCell ref="E93:N94"/>
    <mergeCell ref="Y93:AB94"/>
    <mergeCell ref="AC93:AF94"/>
    <mergeCell ref="E97:N98"/>
    <mergeCell ref="AG93:AJ94"/>
    <mergeCell ref="E95:N96"/>
    <mergeCell ref="Y95:AB96"/>
    <mergeCell ref="AC95:AF96"/>
    <mergeCell ref="AG95:AJ96"/>
    <mergeCell ref="B123:U124"/>
    <mergeCell ref="B77:D84"/>
    <mergeCell ref="AG77:AJ78"/>
    <mergeCell ref="AC79:AF80"/>
    <mergeCell ref="AG79:AJ80"/>
    <mergeCell ref="AG81:AJ82"/>
    <mergeCell ref="O77:X78"/>
    <mergeCell ref="E77:N78"/>
    <mergeCell ref="Y77:AB78"/>
    <mergeCell ref="Y83:AB84"/>
    <mergeCell ref="AC77:AF78"/>
    <mergeCell ref="Y79:AB80"/>
    <mergeCell ref="E99:N100"/>
    <mergeCell ref="Y99:AB100"/>
    <mergeCell ref="AC99:AF100"/>
    <mergeCell ref="AG99:AJ100"/>
    <mergeCell ref="Y97:AB98"/>
    <mergeCell ref="O95:X96"/>
    <mergeCell ref="B101:D108"/>
    <mergeCell ref="E101:N102"/>
    <mergeCell ref="Y101:AB102"/>
    <mergeCell ref="AC101:AF102"/>
    <mergeCell ref="E105:N106"/>
    <mergeCell ref="Y105:AB106"/>
    <mergeCell ref="AG83:AJ84"/>
    <mergeCell ref="AC83:AF84"/>
    <mergeCell ref="O79:X80"/>
    <mergeCell ref="O81:X82"/>
    <mergeCell ref="O83:X84"/>
    <mergeCell ref="Y81:AB82"/>
    <mergeCell ref="AC81:AF82"/>
    <mergeCell ref="AG73:AJ74"/>
    <mergeCell ref="Y75:AB76"/>
    <mergeCell ref="AC75:AF76"/>
    <mergeCell ref="AG75:AJ76"/>
    <mergeCell ref="Y73:AB74"/>
    <mergeCell ref="AC73:AF74"/>
    <mergeCell ref="AG71:AJ72"/>
    <mergeCell ref="AG67:AH68"/>
    <mergeCell ref="AI67:AJ68"/>
    <mergeCell ref="Y69:AB70"/>
    <mergeCell ref="AC69:AF70"/>
    <mergeCell ref="AG69:AJ70"/>
    <mergeCell ref="AC67:AD68"/>
    <mergeCell ref="Y71:AB72"/>
    <mergeCell ref="AC71:AF72"/>
    <mergeCell ref="AA67:AB68"/>
  </mergeCells>
  <phoneticPr fontId="34"/>
  <printOptions horizontalCentered="1" verticalCentered="1"/>
  <pageMargins left="0.70866141732283472" right="0.70866141732283472" top="0.74803149606299213" bottom="0.74803149606299213" header="0.31496062992125984" footer="0.31496062992125984"/>
  <pageSetup paperSize="9" orientation="portrait" r:id="rId1"/>
  <rowBreaks count="1" manualBreakCount="1">
    <brk id="122" min="1" max="35"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CC0000"/>
  </sheetPr>
  <dimension ref="B1:BK1251"/>
  <sheetViews>
    <sheetView showGridLines="0" view="pageBreakPreview" zoomScale="130" zoomScaleNormal="100" zoomScaleSheetLayoutView="130" workbookViewId="0">
      <pane xSplit="1" ySplit="4" topLeftCell="B48" activePane="bottomRight" state="frozen"/>
      <selection activeCell="S29" sqref="S29:V29"/>
      <selection pane="topRight" activeCell="S29" sqref="S29:V29"/>
      <selection pane="bottomLeft" activeCell="S29" sqref="S29:V29"/>
      <selection pane="bottomRight" activeCell="F63" sqref="F63:H64"/>
    </sheetView>
  </sheetViews>
  <sheetFormatPr defaultColWidth="2.5" defaultRowHeight="13.5"/>
  <cols>
    <col min="1" max="2" width="2.5" style="1" customWidth="1"/>
    <col min="3" max="3" width="2.5" style="1" bestFit="1" customWidth="1"/>
    <col min="4" max="18" width="2.5" style="1" customWidth="1"/>
    <col min="19" max="38" width="2.5" style="1"/>
    <col min="39" max="39" width="12.5" style="59" customWidth="1"/>
    <col min="40" max="40" width="43.5" style="59" customWidth="1"/>
    <col min="41" max="41" width="13.375" style="59" customWidth="1"/>
    <col min="42" max="42" width="4.375" style="76" customWidth="1"/>
    <col min="43" max="43" width="17.75" style="76" customWidth="1"/>
    <col min="44" max="44" width="10.125" style="76" customWidth="1"/>
    <col min="45" max="45" width="8.875" style="76" customWidth="1"/>
    <col min="46" max="16384" width="2.5" style="1"/>
  </cols>
  <sheetData>
    <row r="1" spans="2:45">
      <c r="AM1" s="621" t="s">
        <v>516</v>
      </c>
      <c r="AN1" s="621"/>
      <c r="AO1" s="621"/>
      <c r="AQ1" s="76" t="s">
        <v>1757</v>
      </c>
    </row>
    <row r="2" spans="2:45">
      <c r="AM2" s="621"/>
      <c r="AN2" s="621"/>
      <c r="AO2" s="621"/>
      <c r="AQ2" s="62" t="s">
        <v>1760</v>
      </c>
      <c r="AR2" s="62">
        <f>'（別紙１）原油換算シート【計画用】'!AR2</f>
        <v>5.3199999999999997E-2</v>
      </c>
      <c r="AS2" s="62" t="s">
        <v>1758</v>
      </c>
    </row>
    <row r="3" spans="2:45">
      <c r="AM3" s="617" t="s">
        <v>515</v>
      </c>
      <c r="AN3" s="619" t="s">
        <v>496</v>
      </c>
      <c r="AO3" s="617" t="s">
        <v>514</v>
      </c>
      <c r="AQ3" s="62" t="s">
        <v>1761</v>
      </c>
      <c r="AR3" s="62">
        <f>'（別紙１）原油換算シート【計画用】'!AR3</f>
        <v>5.3199999999999997E-2</v>
      </c>
      <c r="AS3" s="62" t="s">
        <v>1758</v>
      </c>
    </row>
    <row r="4" spans="2:45" ht="14.25" thickBot="1">
      <c r="AM4" s="618"/>
      <c r="AN4" s="620"/>
      <c r="AO4" s="618"/>
      <c r="AQ4" s="62" t="s">
        <v>1762</v>
      </c>
      <c r="AR4" s="62">
        <f>'（別紙１）原油換算シート【計画用】'!AR4</f>
        <v>5.3199999999999997E-2</v>
      </c>
      <c r="AS4" s="62" t="s">
        <v>1758</v>
      </c>
    </row>
    <row r="5" spans="2:45" ht="13.5" customHeight="1" thickTop="1">
      <c r="B5" s="1" t="s">
        <v>99</v>
      </c>
      <c r="AM5" s="54" t="s">
        <v>497</v>
      </c>
      <c r="AN5" s="61" t="s">
        <v>1779</v>
      </c>
      <c r="AO5" s="55"/>
      <c r="AQ5" s="62" t="s">
        <v>1759</v>
      </c>
      <c r="AR5" s="62">
        <f>'（別紙１）原油換算シート【計画用】'!AR5</f>
        <v>5.3199999999999997E-2</v>
      </c>
      <c r="AS5" s="62" t="s">
        <v>1758</v>
      </c>
    </row>
    <row r="6" spans="2:45">
      <c r="S6" s="28" t="s">
        <v>270</v>
      </c>
      <c r="AM6" s="56">
        <v>1</v>
      </c>
      <c r="AN6" s="57" t="s">
        <v>544</v>
      </c>
      <c r="AO6" s="58">
        <v>4.4099999999999999E-4</v>
      </c>
    </row>
    <row r="7" spans="2:45" ht="13.5" customHeight="1">
      <c r="AM7" s="56">
        <v>2</v>
      </c>
      <c r="AN7" s="57" t="s">
        <v>545</v>
      </c>
      <c r="AO7" s="58">
        <v>0</v>
      </c>
    </row>
    <row r="8" spans="2:45" ht="13.5" customHeight="1">
      <c r="B8" s="313" t="s">
        <v>223</v>
      </c>
      <c r="C8" s="313"/>
      <c r="D8" s="313"/>
      <c r="E8" s="313"/>
      <c r="F8" s="313"/>
      <c r="G8" s="11"/>
      <c r="H8" s="11"/>
      <c r="I8" s="11"/>
      <c r="J8" s="11"/>
      <c r="K8" s="11"/>
      <c r="L8" s="11"/>
      <c r="M8" s="11"/>
      <c r="N8" s="12"/>
      <c r="O8" s="11"/>
      <c r="P8" s="11"/>
      <c r="Q8" s="11"/>
      <c r="R8" s="11"/>
      <c r="S8" s="11"/>
      <c r="T8" s="11"/>
      <c r="U8" s="11"/>
      <c r="V8" s="11"/>
      <c r="W8" s="11"/>
      <c r="X8" s="11"/>
      <c r="Y8" s="11"/>
      <c r="Z8" s="11"/>
      <c r="AA8" s="11"/>
      <c r="AB8" s="11"/>
      <c r="AD8" s="11"/>
      <c r="AE8" s="11"/>
      <c r="AF8" s="11"/>
      <c r="AG8" s="11"/>
      <c r="AH8" s="11"/>
      <c r="AI8" s="11"/>
      <c r="AJ8" s="11"/>
      <c r="AM8" s="56">
        <v>3</v>
      </c>
      <c r="AN8" s="57" t="s">
        <v>546</v>
      </c>
      <c r="AO8" s="58">
        <v>0</v>
      </c>
    </row>
    <row r="9" spans="2:45" s="11" customFormat="1" ht="13.5" customHeight="1">
      <c r="B9" s="306"/>
      <c r="C9" s="306"/>
      <c r="D9" s="572">
        <f>IF(計画提出書!N47="","",計画提出書!N47)</f>
        <v>2024</v>
      </c>
      <c r="E9" s="572"/>
      <c r="F9" s="12" t="s">
        <v>4</v>
      </c>
      <c r="G9" s="572">
        <f>IF(計画提出書!S47="","",計画提出書!S47)</f>
        <v>4</v>
      </c>
      <c r="H9" s="572"/>
      <c r="I9" s="12" t="s">
        <v>5</v>
      </c>
      <c r="J9" s="572">
        <f>IF(計画提出書!V47="","",計画提出書!V47)</f>
        <v>1</v>
      </c>
      <c r="K9" s="572"/>
      <c r="L9" s="12" t="s">
        <v>6</v>
      </c>
      <c r="M9" s="12" t="s">
        <v>39</v>
      </c>
      <c r="N9" s="306"/>
      <c r="O9" s="306"/>
      <c r="P9" s="572">
        <f>IF(計画提出書!AA47="","",計画提出書!AA47)</f>
        <v>2027</v>
      </c>
      <c r="Q9" s="572"/>
      <c r="R9" s="12" t="s">
        <v>4</v>
      </c>
      <c r="S9" s="572">
        <f>IF(計画提出書!AD47="","",計画提出書!AD47)</f>
        <v>3</v>
      </c>
      <c r="T9" s="572"/>
      <c r="U9" s="12" t="s">
        <v>5</v>
      </c>
      <c r="V9" s="572">
        <f>IF(計画提出書!AG47="","",計画提出書!AG47)</f>
        <v>31</v>
      </c>
      <c r="W9" s="572"/>
      <c r="X9" s="12" t="s">
        <v>6</v>
      </c>
      <c r="AM9" s="56">
        <v>4</v>
      </c>
      <c r="AN9" s="57" t="s">
        <v>547</v>
      </c>
      <c r="AO9" s="58">
        <v>4.37E-4</v>
      </c>
      <c r="AP9" s="75"/>
      <c r="AQ9" s="75"/>
      <c r="AR9" s="75"/>
      <c r="AS9" s="75"/>
    </row>
    <row r="10" spans="2:45" s="11" customFormat="1" ht="13.5" customHeight="1">
      <c r="B10" s="313" t="s">
        <v>224</v>
      </c>
      <c r="C10" s="313"/>
      <c r="D10" s="313"/>
      <c r="E10" s="313"/>
      <c r="F10" s="313"/>
      <c r="G10" s="8"/>
      <c r="H10" s="8"/>
      <c r="J10" s="8"/>
      <c r="O10" s="8"/>
      <c r="P10" s="8"/>
      <c r="R10" s="8"/>
      <c r="S10" s="8"/>
      <c r="U10" s="8"/>
      <c r="V10" s="8"/>
      <c r="AM10" s="56">
        <v>5</v>
      </c>
      <c r="AN10" s="57" t="s">
        <v>548</v>
      </c>
      <c r="AO10" s="58">
        <v>4.9200000000000003E-4</v>
      </c>
      <c r="AP10" s="75"/>
      <c r="AQ10" s="75"/>
      <c r="AR10" s="75"/>
      <c r="AS10" s="75"/>
    </row>
    <row r="11" spans="2:45" s="11" customFormat="1" ht="13.5" customHeight="1" thickBot="1">
      <c r="B11" s="306"/>
      <c r="C11" s="306"/>
      <c r="D11" s="572">
        <f>IF(計画提出書!N47="","",計画提出書!N47)</f>
        <v>2024</v>
      </c>
      <c r="E11" s="572"/>
      <c r="F11" s="12" t="s">
        <v>4</v>
      </c>
      <c r="G11" s="572">
        <f>IF(計画提出書!N47="","",4)</f>
        <v>4</v>
      </c>
      <c r="H11" s="572"/>
      <c r="I11" s="12" t="s">
        <v>5</v>
      </c>
      <c r="J11" s="572">
        <f>IF(計画提出書!N47="","",1)</f>
        <v>1</v>
      </c>
      <c r="K11" s="572"/>
      <c r="L11" s="12" t="s">
        <v>6</v>
      </c>
      <c r="M11" s="12" t="s">
        <v>39</v>
      </c>
      <c r="N11" s="306"/>
      <c r="O11" s="306"/>
      <c r="P11" s="572">
        <f>IF(計画提出書!N47="","",計画提出書!N47+1)</f>
        <v>2025</v>
      </c>
      <c r="Q11" s="572"/>
      <c r="R11" s="12" t="s">
        <v>4</v>
      </c>
      <c r="S11" s="572">
        <f>IF(計画提出書!N47="","",3)</f>
        <v>3</v>
      </c>
      <c r="T11" s="572"/>
      <c r="U11" s="12" t="s">
        <v>5</v>
      </c>
      <c r="V11" s="572">
        <f>IF(計画提出書!N47="","",31)</f>
        <v>31</v>
      </c>
      <c r="W11" s="572"/>
      <c r="X11" s="12" t="s">
        <v>6</v>
      </c>
      <c r="AM11" s="56">
        <v>6</v>
      </c>
      <c r="AN11" s="57" t="s">
        <v>549</v>
      </c>
      <c r="AO11" s="58">
        <v>0</v>
      </c>
      <c r="AP11" s="75"/>
      <c r="AQ11" s="75"/>
      <c r="AR11" s="75"/>
      <c r="AS11" s="75"/>
    </row>
    <row r="12" spans="2:45" ht="13.5" customHeight="1">
      <c r="B12" s="622" t="s">
        <v>215</v>
      </c>
      <c r="C12" s="458"/>
      <c r="D12" s="458"/>
      <c r="E12" s="458"/>
      <c r="F12" s="458"/>
      <c r="G12" s="458"/>
      <c r="H12" s="629" t="str">
        <f>IF(D11="","",D11&amp;"年度の使用量")</f>
        <v>2024年度の使用量</v>
      </c>
      <c r="I12" s="630"/>
      <c r="J12" s="630"/>
      <c r="K12" s="630"/>
      <c r="L12" s="630"/>
      <c r="M12" s="630"/>
      <c r="N12" s="630"/>
      <c r="O12" s="630"/>
      <c r="P12" s="633" t="s">
        <v>368</v>
      </c>
      <c r="Q12" s="634"/>
      <c r="R12" s="634"/>
      <c r="S12" s="634"/>
      <c r="T12" s="634"/>
      <c r="U12" s="634"/>
      <c r="V12" s="635"/>
      <c r="W12" s="629" t="s">
        <v>410</v>
      </c>
      <c r="X12" s="630"/>
      <c r="Y12" s="630"/>
      <c r="Z12" s="630"/>
      <c r="AA12" s="630"/>
      <c r="AB12" s="630"/>
      <c r="AC12" s="630"/>
      <c r="AD12" s="638" t="s">
        <v>95</v>
      </c>
      <c r="AE12" s="639"/>
      <c r="AF12" s="639"/>
      <c r="AG12" s="639"/>
      <c r="AH12" s="639"/>
      <c r="AI12" s="639"/>
      <c r="AJ12" s="640"/>
      <c r="AM12" s="56">
        <v>7</v>
      </c>
      <c r="AN12" s="57" t="s">
        <v>550</v>
      </c>
      <c r="AO12" s="58">
        <v>4.4099999999999999E-4</v>
      </c>
    </row>
    <row r="13" spans="2:45" ht="13.5" customHeight="1">
      <c r="B13" s="628"/>
      <c r="C13" s="306"/>
      <c r="D13" s="306"/>
      <c r="E13" s="306"/>
      <c r="F13" s="306"/>
      <c r="G13" s="306"/>
      <c r="H13" s="631"/>
      <c r="I13" s="632"/>
      <c r="J13" s="632"/>
      <c r="K13" s="632"/>
      <c r="L13" s="632"/>
      <c r="M13" s="632"/>
      <c r="N13" s="632"/>
      <c r="O13" s="632"/>
      <c r="P13" s="636"/>
      <c r="Q13" s="636"/>
      <c r="R13" s="636"/>
      <c r="S13" s="636"/>
      <c r="T13" s="636"/>
      <c r="U13" s="636"/>
      <c r="V13" s="637"/>
      <c r="W13" s="631"/>
      <c r="X13" s="632"/>
      <c r="Y13" s="632"/>
      <c r="Z13" s="632"/>
      <c r="AA13" s="632"/>
      <c r="AB13" s="632"/>
      <c r="AC13" s="632"/>
      <c r="AD13" s="641"/>
      <c r="AE13" s="642"/>
      <c r="AF13" s="642"/>
      <c r="AG13" s="642"/>
      <c r="AH13" s="642"/>
      <c r="AI13" s="642"/>
      <c r="AJ13" s="643"/>
      <c r="AM13" s="56">
        <v>8</v>
      </c>
      <c r="AN13" s="57" t="s">
        <v>551</v>
      </c>
      <c r="AO13" s="58">
        <v>4.86E-4</v>
      </c>
    </row>
    <row r="14" spans="2:45" ht="13.5" customHeight="1" thickBot="1">
      <c r="B14" s="623"/>
      <c r="C14" s="462"/>
      <c r="D14" s="462"/>
      <c r="E14" s="462"/>
      <c r="F14" s="462"/>
      <c r="G14" s="462"/>
      <c r="H14" s="644" t="s">
        <v>243</v>
      </c>
      <c r="I14" s="645"/>
      <c r="J14" s="645"/>
      <c r="K14" s="645"/>
      <c r="L14" s="645"/>
      <c r="M14" s="645"/>
      <c r="N14" s="645"/>
      <c r="O14" s="646"/>
      <c r="P14" s="647" t="s">
        <v>244</v>
      </c>
      <c r="Q14" s="648"/>
      <c r="R14" s="648"/>
      <c r="S14" s="648"/>
      <c r="T14" s="648"/>
      <c r="U14" s="648"/>
      <c r="V14" s="648"/>
      <c r="W14" s="644" t="s">
        <v>370</v>
      </c>
      <c r="X14" s="645"/>
      <c r="Y14" s="645"/>
      <c r="Z14" s="645"/>
      <c r="AA14" s="645"/>
      <c r="AB14" s="645"/>
      <c r="AC14" s="645"/>
      <c r="AD14" s="649" t="s">
        <v>371</v>
      </c>
      <c r="AE14" s="645"/>
      <c r="AF14" s="645"/>
      <c r="AG14" s="645"/>
      <c r="AH14" s="645"/>
      <c r="AI14" s="645"/>
      <c r="AJ14" s="650"/>
      <c r="AM14" s="56">
        <v>9</v>
      </c>
      <c r="AN14" s="57" t="s">
        <v>552</v>
      </c>
      <c r="AO14" s="58">
        <v>3.7199999999999999E-4</v>
      </c>
    </row>
    <row r="15" spans="2:45" ht="13.5" customHeight="1">
      <c r="B15" s="451" t="s">
        <v>1766</v>
      </c>
      <c r="C15" s="452"/>
      <c r="D15" s="563" t="s">
        <v>57</v>
      </c>
      <c r="E15" s="564"/>
      <c r="F15" s="564"/>
      <c r="G15" s="564"/>
      <c r="H15" s="567"/>
      <c r="I15" s="567"/>
      <c r="J15" s="567"/>
      <c r="K15" s="567"/>
      <c r="L15" s="567"/>
      <c r="M15" s="464" t="s">
        <v>228</v>
      </c>
      <c r="N15" s="458"/>
      <c r="O15" s="458"/>
      <c r="P15" s="584">
        <f>'（別紙１）原油換算シート【計画用】'!P15</f>
        <v>36.5</v>
      </c>
      <c r="Q15" s="584"/>
      <c r="R15" s="585"/>
      <c r="S15" s="539" t="s">
        <v>360</v>
      </c>
      <c r="T15" s="540"/>
      <c r="U15" s="540"/>
      <c r="V15" s="541"/>
      <c r="W15" s="457">
        <f>'（別紙１）原油換算シート【計画用】'!W15</f>
        <v>2.58E-2</v>
      </c>
      <c r="X15" s="458"/>
      <c r="Y15" s="458"/>
      <c r="Z15" s="459"/>
      <c r="AA15" s="464" t="s">
        <v>372</v>
      </c>
      <c r="AB15" s="458"/>
      <c r="AC15" s="465"/>
      <c r="AD15" s="573" t="str">
        <f>IF(H15="","",H15*P15*W$15)</f>
        <v/>
      </c>
      <c r="AE15" s="574"/>
      <c r="AF15" s="574"/>
      <c r="AG15" s="574"/>
      <c r="AH15" s="575"/>
      <c r="AI15" s="464" t="s">
        <v>228</v>
      </c>
      <c r="AJ15" s="465"/>
      <c r="AM15" s="56">
        <v>10</v>
      </c>
      <c r="AN15" s="57" t="s">
        <v>553</v>
      </c>
      <c r="AO15" s="58">
        <v>4.26E-4</v>
      </c>
    </row>
    <row r="16" spans="2:45" ht="13.5" customHeight="1">
      <c r="B16" s="453"/>
      <c r="C16" s="454"/>
      <c r="D16" s="565"/>
      <c r="E16" s="566"/>
      <c r="F16" s="566"/>
      <c r="G16" s="566"/>
      <c r="H16" s="205"/>
      <c r="I16" s="205"/>
      <c r="J16" s="205"/>
      <c r="K16" s="205"/>
      <c r="L16" s="205"/>
      <c r="M16" s="466"/>
      <c r="N16" s="306"/>
      <c r="O16" s="306"/>
      <c r="P16" s="510"/>
      <c r="Q16" s="510"/>
      <c r="R16" s="511"/>
      <c r="S16" s="542"/>
      <c r="T16" s="543"/>
      <c r="U16" s="543"/>
      <c r="V16" s="544"/>
      <c r="W16" s="305"/>
      <c r="X16" s="306"/>
      <c r="Y16" s="306"/>
      <c r="Z16" s="460"/>
      <c r="AA16" s="466"/>
      <c r="AB16" s="306"/>
      <c r="AC16" s="467"/>
      <c r="AD16" s="497"/>
      <c r="AE16" s="498"/>
      <c r="AF16" s="498"/>
      <c r="AG16" s="498"/>
      <c r="AH16" s="499"/>
      <c r="AI16" s="466"/>
      <c r="AJ16" s="467"/>
      <c r="AM16" s="56">
        <v>11</v>
      </c>
      <c r="AN16" s="57" t="s">
        <v>554</v>
      </c>
      <c r="AO16" s="58">
        <v>0</v>
      </c>
    </row>
    <row r="17" spans="2:42" ht="13.5" customHeight="1">
      <c r="B17" s="453"/>
      <c r="C17" s="454"/>
      <c r="D17" s="576" t="s">
        <v>58</v>
      </c>
      <c r="E17" s="577"/>
      <c r="F17" s="577"/>
      <c r="G17" s="577"/>
      <c r="H17" s="507"/>
      <c r="I17" s="507"/>
      <c r="J17" s="507"/>
      <c r="K17" s="507"/>
      <c r="L17" s="507"/>
      <c r="M17" s="495" t="s">
        <v>228</v>
      </c>
      <c r="N17" s="508"/>
      <c r="O17" s="508"/>
      <c r="P17" s="584">
        <f>'（別紙１）原油換算シート【計画用】'!P17</f>
        <v>38.9</v>
      </c>
      <c r="Q17" s="584"/>
      <c r="R17" s="585"/>
      <c r="S17" s="539" t="s">
        <v>360</v>
      </c>
      <c r="T17" s="540"/>
      <c r="U17" s="540"/>
      <c r="V17" s="541"/>
      <c r="W17" s="305"/>
      <c r="X17" s="306"/>
      <c r="Y17" s="306"/>
      <c r="Z17" s="460"/>
      <c r="AA17" s="466"/>
      <c r="AB17" s="306"/>
      <c r="AC17" s="467"/>
      <c r="AD17" s="497" t="str">
        <f>IF(H17="","",H17*P17*W$15)</f>
        <v/>
      </c>
      <c r="AE17" s="498"/>
      <c r="AF17" s="498"/>
      <c r="AG17" s="498"/>
      <c r="AH17" s="499"/>
      <c r="AI17" s="495" t="s">
        <v>228</v>
      </c>
      <c r="AJ17" s="496"/>
      <c r="AM17" s="56">
        <v>12</v>
      </c>
      <c r="AN17" s="57" t="s">
        <v>555</v>
      </c>
      <c r="AO17" s="58">
        <v>0</v>
      </c>
    </row>
    <row r="18" spans="2:42" ht="13.5" customHeight="1">
      <c r="B18" s="453"/>
      <c r="C18" s="454"/>
      <c r="D18" s="576"/>
      <c r="E18" s="577"/>
      <c r="F18" s="577"/>
      <c r="G18" s="577"/>
      <c r="H18" s="507"/>
      <c r="I18" s="507"/>
      <c r="J18" s="507"/>
      <c r="K18" s="507"/>
      <c r="L18" s="507"/>
      <c r="M18" s="495"/>
      <c r="N18" s="508"/>
      <c r="O18" s="508"/>
      <c r="P18" s="510"/>
      <c r="Q18" s="510"/>
      <c r="R18" s="511"/>
      <c r="S18" s="542"/>
      <c r="T18" s="543"/>
      <c r="U18" s="543"/>
      <c r="V18" s="544"/>
      <c r="W18" s="305"/>
      <c r="X18" s="306"/>
      <c r="Y18" s="306"/>
      <c r="Z18" s="460"/>
      <c r="AA18" s="466"/>
      <c r="AB18" s="306"/>
      <c r="AC18" s="467"/>
      <c r="AD18" s="497"/>
      <c r="AE18" s="498"/>
      <c r="AF18" s="498"/>
      <c r="AG18" s="498"/>
      <c r="AH18" s="499"/>
      <c r="AI18" s="495"/>
      <c r="AJ18" s="496"/>
      <c r="AM18" s="56">
        <v>13</v>
      </c>
      <c r="AN18" s="57" t="s">
        <v>556</v>
      </c>
      <c r="AO18" s="58">
        <v>2.0000000000000001E-4</v>
      </c>
    </row>
    <row r="19" spans="2:42" ht="13.5" customHeight="1">
      <c r="B19" s="453"/>
      <c r="C19" s="454"/>
      <c r="D19" s="576" t="s">
        <v>59</v>
      </c>
      <c r="E19" s="577"/>
      <c r="F19" s="577"/>
      <c r="G19" s="577"/>
      <c r="H19" s="507"/>
      <c r="I19" s="507"/>
      <c r="J19" s="507"/>
      <c r="K19" s="507"/>
      <c r="L19" s="507"/>
      <c r="M19" s="495" t="s">
        <v>228</v>
      </c>
      <c r="N19" s="508"/>
      <c r="O19" s="508"/>
      <c r="P19" s="584">
        <f>'（別紙１）原油換算シート【計画用】'!P19</f>
        <v>41.8</v>
      </c>
      <c r="Q19" s="584"/>
      <c r="R19" s="585"/>
      <c r="S19" s="539" t="s">
        <v>360</v>
      </c>
      <c r="T19" s="540"/>
      <c r="U19" s="540"/>
      <c r="V19" s="541"/>
      <c r="W19" s="305"/>
      <c r="X19" s="306"/>
      <c r="Y19" s="306"/>
      <c r="Z19" s="460"/>
      <c r="AA19" s="466"/>
      <c r="AB19" s="306"/>
      <c r="AC19" s="467"/>
      <c r="AD19" s="497" t="str">
        <f>IF(H19="","",H19*P19*W$15)</f>
        <v/>
      </c>
      <c r="AE19" s="498"/>
      <c r="AF19" s="498"/>
      <c r="AG19" s="498"/>
      <c r="AH19" s="499"/>
      <c r="AI19" s="495" t="s">
        <v>228</v>
      </c>
      <c r="AJ19" s="496"/>
      <c r="AM19" s="56">
        <v>14</v>
      </c>
      <c r="AN19" s="57" t="s">
        <v>557</v>
      </c>
      <c r="AO19" s="58">
        <v>2.2000000000000001E-4</v>
      </c>
    </row>
    <row r="20" spans="2:42" ht="13.5" customHeight="1">
      <c r="B20" s="453"/>
      <c r="C20" s="454"/>
      <c r="D20" s="576"/>
      <c r="E20" s="577"/>
      <c r="F20" s="577"/>
      <c r="G20" s="577"/>
      <c r="H20" s="507"/>
      <c r="I20" s="507"/>
      <c r="J20" s="507"/>
      <c r="K20" s="507"/>
      <c r="L20" s="507"/>
      <c r="M20" s="495"/>
      <c r="N20" s="508"/>
      <c r="O20" s="508"/>
      <c r="P20" s="510"/>
      <c r="Q20" s="510"/>
      <c r="R20" s="511"/>
      <c r="S20" s="542"/>
      <c r="T20" s="543"/>
      <c r="U20" s="543"/>
      <c r="V20" s="544"/>
      <c r="W20" s="305"/>
      <c r="X20" s="306"/>
      <c r="Y20" s="306"/>
      <c r="Z20" s="460"/>
      <c r="AA20" s="466"/>
      <c r="AB20" s="306"/>
      <c r="AC20" s="467"/>
      <c r="AD20" s="497"/>
      <c r="AE20" s="498"/>
      <c r="AF20" s="498"/>
      <c r="AG20" s="498"/>
      <c r="AH20" s="499"/>
      <c r="AI20" s="495"/>
      <c r="AJ20" s="496"/>
      <c r="AM20" s="56">
        <v>15</v>
      </c>
      <c r="AN20" s="57" t="s">
        <v>558</v>
      </c>
      <c r="AO20" s="58">
        <v>2.9999999999999997E-4</v>
      </c>
    </row>
    <row r="21" spans="2:42" ht="13.5" customHeight="1">
      <c r="B21" s="453"/>
      <c r="C21" s="454"/>
      <c r="D21" s="576" t="s">
        <v>60</v>
      </c>
      <c r="E21" s="577"/>
      <c r="F21" s="577"/>
      <c r="G21" s="577"/>
      <c r="H21" s="507"/>
      <c r="I21" s="507"/>
      <c r="J21" s="507"/>
      <c r="K21" s="507"/>
      <c r="L21" s="507"/>
      <c r="M21" s="495" t="s">
        <v>228</v>
      </c>
      <c r="N21" s="508"/>
      <c r="O21" s="508"/>
      <c r="P21" s="584">
        <f>'（別紙１）原油換算シート【計画用】'!P21</f>
        <v>41.8</v>
      </c>
      <c r="Q21" s="584"/>
      <c r="R21" s="585"/>
      <c r="S21" s="539" t="s">
        <v>360</v>
      </c>
      <c r="T21" s="540"/>
      <c r="U21" s="540"/>
      <c r="V21" s="541"/>
      <c r="W21" s="305"/>
      <c r="X21" s="306"/>
      <c r="Y21" s="306"/>
      <c r="Z21" s="460"/>
      <c r="AA21" s="466"/>
      <c r="AB21" s="306"/>
      <c r="AC21" s="467"/>
      <c r="AD21" s="497" t="str">
        <f>IF(H21="","",H21*P21*W$15)</f>
        <v/>
      </c>
      <c r="AE21" s="498"/>
      <c r="AF21" s="498"/>
      <c r="AG21" s="498"/>
      <c r="AH21" s="499"/>
      <c r="AI21" s="495" t="s">
        <v>228</v>
      </c>
      <c r="AJ21" s="496"/>
      <c r="AM21" s="56">
        <v>16</v>
      </c>
      <c r="AN21" s="57" t="s">
        <v>559</v>
      </c>
      <c r="AO21" s="58">
        <v>3.4899999999999997E-4</v>
      </c>
    </row>
    <row r="22" spans="2:42" ht="13.5" customHeight="1">
      <c r="B22" s="453"/>
      <c r="C22" s="454"/>
      <c r="D22" s="576"/>
      <c r="E22" s="577"/>
      <c r="F22" s="577"/>
      <c r="G22" s="577"/>
      <c r="H22" s="507"/>
      <c r="I22" s="507"/>
      <c r="J22" s="507"/>
      <c r="K22" s="507"/>
      <c r="L22" s="507"/>
      <c r="M22" s="495"/>
      <c r="N22" s="508"/>
      <c r="O22" s="508"/>
      <c r="P22" s="510"/>
      <c r="Q22" s="510"/>
      <c r="R22" s="511"/>
      <c r="S22" s="542"/>
      <c r="T22" s="543"/>
      <c r="U22" s="543"/>
      <c r="V22" s="544"/>
      <c r="W22" s="305"/>
      <c r="X22" s="306"/>
      <c r="Y22" s="306"/>
      <c r="Z22" s="460"/>
      <c r="AA22" s="466"/>
      <c r="AB22" s="306"/>
      <c r="AC22" s="467"/>
      <c r="AD22" s="497"/>
      <c r="AE22" s="498"/>
      <c r="AF22" s="498"/>
      <c r="AG22" s="498"/>
      <c r="AH22" s="499"/>
      <c r="AI22" s="495"/>
      <c r="AJ22" s="496"/>
      <c r="AM22" s="56">
        <v>17</v>
      </c>
      <c r="AN22" s="57" t="s">
        <v>560</v>
      </c>
      <c r="AO22" s="58">
        <v>3.6999999999999999E-4</v>
      </c>
    </row>
    <row r="23" spans="2:42" ht="13.5" customHeight="1">
      <c r="B23" s="453"/>
      <c r="C23" s="454"/>
      <c r="D23" s="570" t="s">
        <v>379</v>
      </c>
      <c r="E23" s="571"/>
      <c r="F23" s="571"/>
      <c r="G23" s="571"/>
      <c r="H23" s="507"/>
      <c r="I23" s="507"/>
      <c r="J23" s="507"/>
      <c r="K23" s="507"/>
      <c r="L23" s="507"/>
      <c r="M23" s="495" t="s">
        <v>229</v>
      </c>
      <c r="N23" s="508"/>
      <c r="O23" s="508"/>
      <c r="P23" s="584">
        <f>'（別紙１）原油換算シート【計画用】'!P23</f>
        <v>50.1</v>
      </c>
      <c r="Q23" s="584"/>
      <c r="R23" s="585"/>
      <c r="S23" s="542" t="s">
        <v>361</v>
      </c>
      <c r="T23" s="543"/>
      <c r="U23" s="543"/>
      <c r="V23" s="544"/>
      <c r="W23" s="305"/>
      <c r="X23" s="306"/>
      <c r="Y23" s="306"/>
      <c r="Z23" s="460"/>
      <c r="AA23" s="466"/>
      <c r="AB23" s="306"/>
      <c r="AC23" s="467"/>
      <c r="AD23" s="497" t="str">
        <f>IF(H23="","",H23*P23*W$15)</f>
        <v/>
      </c>
      <c r="AE23" s="498"/>
      <c r="AF23" s="498"/>
      <c r="AG23" s="498"/>
      <c r="AH23" s="499"/>
      <c r="AI23" s="495" t="s">
        <v>228</v>
      </c>
      <c r="AJ23" s="496"/>
      <c r="AM23" s="56">
        <v>18</v>
      </c>
      <c r="AN23" s="57" t="s">
        <v>561</v>
      </c>
      <c r="AO23" s="58">
        <v>4.0000000000000002E-4</v>
      </c>
    </row>
    <row r="24" spans="2:42" ht="13.5" customHeight="1">
      <c r="B24" s="453"/>
      <c r="C24" s="454"/>
      <c r="D24" s="570"/>
      <c r="E24" s="571"/>
      <c r="F24" s="571"/>
      <c r="G24" s="571"/>
      <c r="H24" s="507"/>
      <c r="I24" s="507"/>
      <c r="J24" s="507"/>
      <c r="K24" s="507"/>
      <c r="L24" s="507"/>
      <c r="M24" s="495"/>
      <c r="N24" s="508"/>
      <c r="O24" s="508"/>
      <c r="P24" s="510"/>
      <c r="Q24" s="510"/>
      <c r="R24" s="511"/>
      <c r="S24" s="542"/>
      <c r="T24" s="543"/>
      <c r="U24" s="543"/>
      <c r="V24" s="544"/>
      <c r="W24" s="305"/>
      <c r="X24" s="306"/>
      <c r="Y24" s="306"/>
      <c r="Z24" s="460"/>
      <c r="AA24" s="466"/>
      <c r="AB24" s="306"/>
      <c r="AC24" s="467"/>
      <c r="AD24" s="497"/>
      <c r="AE24" s="498"/>
      <c r="AF24" s="498"/>
      <c r="AG24" s="498"/>
      <c r="AH24" s="499"/>
      <c r="AI24" s="495"/>
      <c r="AJ24" s="496"/>
      <c r="AM24" s="56">
        <v>19</v>
      </c>
      <c r="AN24" s="57" t="s">
        <v>562</v>
      </c>
      <c r="AO24" s="58">
        <v>3.6699999999999998E-4</v>
      </c>
    </row>
    <row r="25" spans="2:42" ht="13.5" customHeight="1">
      <c r="B25" s="453"/>
      <c r="C25" s="454"/>
      <c r="D25" s="568" t="s">
        <v>385</v>
      </c>
      <c r="E25" s="569"/>
      <c r="F25" s="569"/>
      <c r="G25" s="569"/>
      <c r="H25" s="507"/>
      <c r="I25" s="507"/>
      <c r="J25" s="507"/>
      <c r="K25" s="507"/>
      <c r="L25" s="507"/>
      <c r="M25" s="495" t="s">
        <v>344</v>
      </c>
      <c r="N25" s="508"/>
      <c r="O25" s="508"/>
      <c r="P25" s="584">
        <f>'（別紙１）原油換算シート【計画用】'!P25</f>
        <v>45</v>
      </c>
      <c r="Q25" s="584"/>
      <c r="R25" s="585"/>
      <c r="S25" s="542" t="s">
        <v>362</v>
      </c>
      <c r="T25" s="543"/>
      <c r="U25" s="543"/>
      <c r="V25" s="544"/>
      <c r="W25" s="305"/>
      <c r="X25" s="306"/>
      <c r="Y25" s="306"/>
      <c r="Z25" s="460"/>
      <c r="AA25" s="466"/>
      <c r="AB25" s="306"/>
      <c r="AC25" s="467"/>
      <c r="AD25" s="497" t="str">
        <f>IF(H25="","",H25*P25*W$15)</f>
        <v/>
      </c>
      <c r="AE25" s="498"/>
      <c r="AF25" s="498"/>
      <c r="AG25" s="498"/>
      <c r="AH25" s="499"/>
      <c r="AI25" s="495" t="s">
        <v>228</v>
      </c>
      <c r="AJ25" s="496"/>
      <c r="AM25" s="56">
        <v>20</v>
      </c>
      <c r="AN25" s="57" t="s">
        <v>563</v>
      </c>
      <c r="AO25" s="58">
        <v>3.6200000000000002E-4</v>
      </c>
    </row>
    <row r="26" spans="2:42" ht="13.5" customHeight="1">
      <c r="B26" s="453"/>
      <c r="C26" s="454"/>
      <c r="D26" s="568"/>
      <c r="E26" s="569"/>
      <c r="F26" s="569"/>
      <c r="G26" s="569"/>
      <c r="H26" s="507"/>
      <c r="I26" s="507"/>
      <c r="J26" s="507"/>
      <c r="K26" s="507"/>
      <c r="L26" s="507"/>
      <c r="M26" s="495"/>
      <c r="N26" s="508"/>
      <c r="O26" s="508"/>
      <c r="P26" s="510"/>
      <c r="Q26" s="510"/>
      <c r="R26" s="511"/>
      <c r="S26" s="542"/>
      <c r="T26" s="543"/>
      <c r="U26" s="543"/>
      <c r="V26" s="544"/>
      <c r="W26" s="305"/>
      <c r="X26" s="306"/>
      <c r="Y26" s="306"/>
      <c r="Z26" s="460"/>
      <c r="AA26" s="466"/>
      <c r="AB26" s="306"/>
      <c r="AC26" s="467"/>
      <c r="AD26" s="497"/>
      <c r="AE26" s="498"/>
      <c r="AF26" s="498"/>
      <c r="AG26" s="498"/>
      <c r="AH26" s="499"/>
      <c r="AI26" s="495"/>
      <c r="AJ26" s="496"/>
      <c r="AM26" s="56">
        <v>21</v>
      </c>
      <c r="AN26" s="57" t="s">
        <v>564</v>
      </c>
      <c r="AO26" s="58">
        <v>0</v>
      </c>
    </row>
    <row r="27" spans="2:42" ht="18.75" customHeight="1">
      <c r="B27" s="453"/>
      <c r="C27" s="454"/>
      <c r="D27" s="470" t="s">
        <v>503</v>
      </c>
      <c r="E27" s="471"/>
      <c r="F27" s="968" t="s">
        <v>504</v>
      </c>
      <c r="G27" s="969"/>
      <c r="H27" s="478"/>
      <c r="I27" s="479"/>
      <c r="J27" s="479"/>
      <c r="K27" s="479"/>
      <c r="L27" s="480"/>
      <c r="M27" s="50" t="s">
        <v>363</v>
      </c>
      <c r="N27" s="51"/>
      <c r="O27" s="52"/>
      <c r="P27" s="436">
        <f>'（別紙１）原油換算シート【計画用】'!P27</f>
        <v>8.64</v>
      </c>
      <c r="Q27" s="437"/>
      <c r="R27" s="438"/>
      <c r="S27" s="481" t="s">
        <v>505</v>
      </c>
      <c r="T27" s="482"/>
      <c r="U27" s="482"/>
      <c r="V27" s="483"/>
      <c r="W27" s="305"/>
      <c r="X27" s="306"/>
      <c r="Y27" s="306"/>
      <c r="Z27" s="460"/>
      <c r="AA27" s="466"/>
      <c r="AB27" s="306"/>
      <c r="AC27" s="467"/>
      <c r="AD27" s="497" t="str">
        <f>IF(H27="","",H27*P27*W$15)</f>
        <v/>
      </c>
      <c r="AE27" s="498"/>
      <c r="AF27" s="498"/>
      <c r="AG27" s="498"/>
      <c r="AH27" s="499"/>
      <c r="AI27" s="495" t="s">
        <v>228</v>
      </c>
      <c r="AJ27" s="496"/>
      <c r="AM27" s="56">
        <v>22</v>
      </c>
      <c r="AN27" s="57" t="s">
        <v>565</v>
      </c>
      <c r="AO27" s="58">
        <v>4.1800000000000002E-4</v>
      </c>
    </row>
    <row r="28" spans="2:42" ht="11.25" customHeight="1">
      <c r="B28" s="453"/>
      <c r="C28" s="454"/>
      <c r="D28" s="472"/>
      <c r="E28" s="473"/>
      <c r="F28" s="484">
        <f>'（別紙１）原油換算シート【計画用】'!F28</f>
        <v>618</v>
      </c>
      <c r="G28" s="485"/>
      <c r="H28" s="594" t="str">
        <f>VLOOKUP(F28,AM:AO,2,FALSE)</f>
        <v>北海道電力(株)　メニューC(残差)</v>
      </c>
      <c r="I28" s="595"/>
      <c r="J28" s="595"/>
      <c r="K28" s="595"/>
      <c r="L28" s="595"/>
      <c r="M28" s="595"/>
      <c r="N28" s="595"/>
      <c r="O28" s="595"/>
      <c r="P28" s="595"/>
      <c r="Q28" s="595"/>
      <c r="R28" s="595"/>
      <c r="S28" s="596">
        <f>VLOOKUP(F28,AM:AO,3,FALSE)*1000</f>
        <v>0.54100000000000004</v>
      </c>
      <c r="T28" s="596"/>
      <c r="U28" s="596"/>
      <c r="V28" s="597"/>
      <c r="W28" s="305"/>
      <c r="X28" s="306"/>
      <c r="Y28" s="306"/>
      <c r="Z28" s="460"/>
      <c r="AA28" s="466"/>
      <c r="AB28" s="306"/>
      <c r="AC28" s="467"/>
      <c r="AD28" s="497"/>
      <c r="AE28" s="498"/>
      <c r="AF28" s="498"/>
      <c r="AG28" s="498"/>
      <c r="AH28" s="499"/>
      <c r="AI28" s="495"/>
      <c r="AJ28" s="496"/>
      <c r="AM28" s="56">
        <v>23</v>
      </c>
      <c r="AN28" s="57" t="s">
        <v>566</v>
      </c>
      <c r="AO28" s="58">
        <v>4.28E-4</v>
      </c>
      <c r="AP28" s="60"/>
    </row>
    <row r="29" spans="2:42" ht="18.75" customHeight="1">
      <c r="B29" s="453"/>
      <c r="C29" s="454"/>
      <c r="D29" s="472"/>
      <c r="E29" s="473"/>
      <c r="F29" s="968" t="s">
        <v>504</v>
      </c>
      <c r="G29" s="969"/>
      <c r="H29" s="478"/>
      <c r="I29" s="479"/>
      <c r="J29" s="479"/>
      <c r="K29" s="479"/>
      <c r="L29" s="480"/>
      <c r="M29" s="50" t="s">
        <v>363</v>
      </c>
      <c r="N29" s="51"/>
      <c r="O29" s="52"/>
      <c r="P29" s="436">
        <f>'（別紙１）原油換算シート【計画用】'!P29</f>
        <v>8.64</v>
      </c>
      <c r="Q29" s="437"/>
      <c r="R29" s="438"/>
      <c r="S29" s="481" t="s">
        <v>505</v>
      </c>
      <c r="T29" s="482"/>
      <c r="U29" s="482"/>
      <c r="V29" s="483"/>
      <c r="W29" s="305"/>
      <c r="X29" s="306"/>
      <c r="Y29" s="306"/>
      <c r="Z29" s="460"/>
      <c r="AA29" s="466"/>
      <c r="AB29" s="306"/>
      <c r="AC29" s="467"/>
      <c r="AD29" s="497" t="str">
        <f>IF(H29="","",H29*P29*W$15)</f>
        <v/>
      </c>
      <c r="AE29" s="498"/>
      <c r="AF29" s="498"/>
      <c r="AG29" s="498"/>
      <c r="AH29" s="499"/>
      <c r="AI29" s="495" t="s">
        <v>228</v>
      </c>
      <c r="AJ29" s="496"/>
      <c r="AM29" s="56">
        <v>24</v>
      </c>
      <c r="AN29" s="57" t="s">
        <v>567</v>
      </c>
      <c r="AO29" s="58">
        <v>0</v>
      </c>
    </row>
    <row r="30" spans="2:42" ht="11.25" customHeight="1">
      <c r="B30" s="453"/>
      <c r="C30" s="454"/>
      <c r="D30" s="472"/>
      <c r="E30" s="473"/>
      <c r="F30" s="484">
        <f>'（別紙１）原油換算シート【計画用】'!F30</f>
        <v>128</v>
      </c>
      <c r="G30" s="485"/>
      <c r="H30" s="594" t="str">
        <f>VLOOKUP(F30,AM:AO,2,FALSE)</f>
        <v>北海道瓦斯(株)　メニューB(残差)</v>
      </c>
      <c r="I30" s="595"/>
      <c r="J30" s="595"/>
      <c r="K30" s="595"/>
      <c r="L30" s="595"/>
      <c r="M30" s="595"/>
      <c r="N30" s="595"/>
      <c r="O30" s="595"/>
      <c r="P30" s="595"/>
      <c r="Q30" s="595"/>
      <c r="R30" s="595"/>
      <c r="S30" s="596">
        <f>VLOOKUP(F30,AM:AO,3,FALSE)*1000</f>
        <v>0.47399999999999998</v>
      </c>
      <c r="T30" s="596"/>
      <c r="U30" s="596"/>
      <c r="V30" s="597"/>
      <c r="W30" s="305"/>
      <c r="X30" s="306"/>
      <c r="Y30" s="306"/>
      <c r="Z30" s="460"/>
      <c r="AA30" s="466"/>
      <c r="AB30" s="306"/>
      <c r="AC30" s="467"/>
      <c r="AD30" s="497"/>
      <c r="AE30" s="498"/>
      <c r="AF30" s="498"/>
      <c r="AG30" s="498"/>
      <c r="AH30" s="499"/>
      <c r="AI30" s="495"/>
      <c r="AJ30" s="496"/>
      <c r="AM30" s="56">
        <v>25</v>
      </c>
      <c r="AN30" s="57" t="s">
        <v>568</v>
      </c>
      <c r="AO30" s="58">
        <v>2.0000000000000001E-4</v>
      </c>
    </row>
    <row r="31" spans="2:42" ht="18.75" customHeight="1">
      <c r="B31" s="453"/>
      <c r="C31" s="454"/>
      <c r="D31" s="472"/>
      <c r="E31" s="473"/>
      <c r="F31" s="1403" t="s">
        <v>504</v>
      </c>
      <c r="G31" s="1404"/>
      <c r="H31" s="478"/>
      <c r="I31" s="479"/>
      <c r="J31" s="479"/>
      <c r="K31" s="479"/>
      <c r="L31" s="480"/>
      <c r="M31" s="50" t="s">
        <v>363</v>
      </c>
      <c r="N31" s="51"/>
      <c r="O31" s="52"/>
      <c r="P31" s="436">
        <f>'（別紙１）原油換算シート【計画用】'!P31</f>
        <v>8.64</v>
      </c>
      <c r="Q31" s="437"/>
      <c r="R31" s="438"/>
      <c r="S31" s="481" t="s">
        <v>505</v>
      </c>
      <c r="T31" s="482"/>
      <c r="U31" s="482"/>
      <c r="V31" s="483"/>
      <c r="W31" s="305"/>
      <c r="X31" s="306"/>
      <c r="Y31" s="306"/>
      <c r="Z31" s="460"/>
      <c r="AA31" s="466"/>
      <c r="AB31" s="306"/>
      <c r="AC31" s="467"/>
      <c r="AD31" s="497" t="str">
        <f>IF(H31="","",H31*P31*W$15)</f>
        <v/>
      </c>
      <c r="AE31" s="498"/>
      <c r="AF31" s="498"/>
      <c r="AG31" s="498"/>
      <c r="AH31" s="499"/>
      <c r="AI31" s="495" t="s">
        <v>228</v>
      </c>
      <c r="AJ31" s="496"/>
      <c r="AM31" s="56">
        <v>26</v>
      </c>
      <c r="AN31" s="57" t="s">
        <v>569</v>
      </c>
      <c r="AO31" s="58">
        <v>4.7600000000000002E-4</v>
      </c>
    </row>
    <row r="32" spans="2:42" ht="11.25" customHeight="1">
      <c r="B32" s="453"/>
      <c r="C32" s="454"/>
      <c r="D32" s="474"/>
      <c r="E32" s="475"/>
      <c r="F32" s="484">
        <f>'（別紙１）原油換算シート【計画用】'!F32</f>
        <v>1241</v>
      </c>
      <c r="G32" s="485"/>
      <c r="H32" s="594" t="str">
        <f>VLOOKUP(F32,AM:AO,2,FALSE)</f>
        <v>北海道電力ネットワーク(株)　</v>
      </c>
      <c r="I32" s="595"/>
      <c r="J32" s="595"/>
      <c r="K32" s="595"/>
      <c r="L32" s="595"/>
      <c r="M32" s="595"/>
      <c r="N32" s="595"/>
      <c r="O32" s="595"/>
      <c r="P32" s="595"/>
      <c r="Q32" s="595"/>
      <c r="R32" s="595"/>
      <c r="S32" s="596">
        <f>VLOOKUP(F32,AM:AO,3,FALSE)*1000</f>
        <v>0.438</v>
      </c>
      <c r="T32" s="596"/>
      <c r="U32" s="596"/>
      <c r="V32" s="597"/>
      <c r="W32" s="305"/>
      <c r="X32" s="306"/>
      <c r="Y32" s="306"/>
      <c r="Z32" s="460"/>
      <c r="AA32" s="466"/>
      <c r="AB32" s="306"/>
      <c r="AC32" s="467"/>
      <c r="AD32" s="603"/>
      <c r="AE32" s="604"/>
      <c r="AF32" s="604"/>
      <c r="AG32" s="604"/>
      <c r="AH32" s="605"/>
      <c r="AI32" s="495"/>
      <c r="AJ32" s="496"/>
      <c r="AM32" s="56">
        <v>27</v>
      </c>
      <c r="AN32" s="57" t="s">
        <v>570</v>
      </c>
      <c r="AO32" s="58">
        <v>5.1599999999999997E-4</v>
      </c>
    </row>
    <row r="33" spans="2:63" s="48" customFormat="1">
      <c r="B33" s="453"/>
      <c r="C33" s="454"/>
      <c r="D33" s="606" t="s">
        <v>506</v>
      </c>
      <c r="E33" s="607"/>
      <c r="F33" s="607"/>
      <c r="G33" s="608"/>
      <c r="H33" s="478"/>
      <c r="I33" s="479"/>
      <c r="J33" s="479"/>
      <c r="K33" s="479"/>
      <c r="L33" s="480"/>
      <c r="M33" s="558" t="s">
        <v>363</v>
      </c>
      <c r="N33" s="559"/>
      <c r="O33" s="560"/>
      <c r="P33" s="561">
        <f>'（別紙１）原油換算シート【計画用】'!P33</f>
        <v>3.6</v>
      </c>
      <c r="Q33" s="561"/>
      <c r="R33" s="562"/>
      <c r="S33" s="448" t="s">
        <v>505</v>
      </c>
      <c r="T33" s="449"/>
      <c r="U33" s="449"/>
      <c r="V33" s="450"/>
      <c r="W33" s="305"/>
      <c r="X33" s="306"/>
      <c r="Y33" s="306"/>
      <c r="Z33" s="460"/>
      <c r="AA33" s="466"/>
      <c r="AB33" s="306"/>
      <c r="AC33" s="467"/>
      <c r="AD33" s="497" t="str">
        <f>IF(H33="","",H33*P33*W$15)</f>
        <v/>
      </c>
      <c r="AE33" s="498"/>
      <c r="AF33" s="498"/>
      <c r="AG33" s="498"/>
      <c r="AH33" s="499"/>
      <c r="AI33" s="495" t="s">
        <v>228</v>
      </c>
      <c r="AJ33" s="496"/>
      <c r="AM33" s="56">
        <v>28</v>
      </c>
      <c r="AN33" s="57" t="s">
        <v>571</v>
      </c>
      <c r="AO33" s="58">
        <v>0</v>
      </c>
      <c r="AP33" s="76"/>
      <c r="AQ33" s="76"/>
      <c r="AR33" s="76"/>
      <c r="AS33" s="76"/>
    </row>
    <row r="34" spans="2:63" s="48" customFormat="1">
      <c r="B34" s="453"/>
      <c r="C34" s="454"/>
      <c r="D34" s="609"/>
      <c r="E34" s="610"/>
      <c r="F34" s="610"/>
      <c r="G34" s="611"/>
      <c r="H34" s="486"/>
      <c r="I34" s="487"/>
      <c r="J34" s="487"/>
      <c r="K34" s="487"/>
      <c r="L34" s="488"/>
      <c r="M34" s="558"/>
      <c r="N34" s="559"/>
      <c r="O34" s="560"/>
      <c r="P34" s="561"/>
      <c r="Q34" s="561"/>
      <c r="R34" s="562"/>
      <c r="S34" s="448"/>
      <c r="T34" s="449"/>
      <c r="U34" s="449"/>
      <c r="V34" s="450"/>
      <c r="W34" s="305"/>
      <c r="X34" s="306"/>
      <c r="Y34" s="306"/>
      <c r="Z34" s="460"/>
      <c r="AA34" s="466"/>
      <c r="AB34" s="306"/>
      <c r="AC34" s="467"/>
      <c r="AD34" s="497"/>
      <c r="AE34" s="498"/>
      <c r="AF34" s="498"/>
      <c r="AG34" s="498"/>
      <c r="AH34" s="499"/>
      <c r="AI34" s="495"/>
      <c r="AJ34" s="496"/>
      <c r="AM34" s="56">
        <v>29</v>
      </c>
      <c r="AN34" s="57" t="s">
        <v>572</v>
      </c>
      <c r="AO34" s="58">
        <v>4.3100000000000001E-4</v>
      </c>
      <c r="AP34" s="76"/>
      <c r="AQ34" s="76"/>
      <c r="AR34" s="76"/>
      <c r="AS34" s="76"/>
    </row>
    <row r="35" spans="2:63" s="48" customFormat="1" ht="21.75" customHeight="1">
      <c r="B35" s="453"/>
      <c r="C35" s="454"/>
      <c r="D35" s="598" t="s">
        <v>403</v>
      </c>
      <c r="E35" s="599"/>
      <c r="F35" s="599"/>
      <c r="G35" s="600"/>
      <c r="H35" s="478"/>
      <c r="I35" s="479"/>
      <c r="J35" s="479"/>
      <c r="K35" s="479"/>
      <c r="L35" s="480"/>
      <c r="M35" s="535" t="s">
        <v>365</v>
      </c>
      <c r="N35" s="536"/>
      <c r="O35" s="537"/>
      <c r="P35" s="436">
        <f>'（別紙１）原油換算シート【計画用】'!P35</f>
        <v>1.19</v>
      </c>
      <c r="Q35" s="437"/>
      <c r="R35" s="438"/>
      <c r="S35" s="439" t="s">
        <v>507</v>
      </c>
      <c r="T35" s="440"/>
      <c r="U35" s="440"/>
      <c r="V35" s="441"/>
      <c r="W35" s="305"/>
      <c r="X35" s="306"/>
      <c r="Y35" s="306"/>
      <c r="Z35" s="460"/>
      <c r="AA35" s="466"/>
      <c r="AB35" s="306"/>
      <c r="AC35" s="467"/>
      <c r="AD35" s="489" t="str">
        <f>IF(H35="","",H35*P35*W$15)</f>
        <v/>
      </c>
      <c r="AE35" s="490"/>
      <c r="AF35" s="490"/>
      <c r="AG35" s="490"/>
      <c r="AH35" s="491"/>
      <c r="AI35" s="495" t="s">
        <v>228</v>
      </c>
      <c r="AJ35" s="496"/>
      <c r="AM35" s="56">
        <v>30</v>
      </c>
      <c r="AN35" s="57" t="s">
        <v>573</v>
      </c>
      <c r="AO35" s="58">
        <v>5.0600000000000005E-4</v>
      </c>
      <c r="AP35" s="76"/>
      <c r="AQ35" s="76"/>
      <c r="AR35" s="76"/>
      <c r="AS35" s="76"/>
    </row>
    <row r="36" spans="2:63" s="48" customFormat="1" ht="11.25" customHeight="1" thickBot="1">
      <c r="B36" s="455"/>
      <c r="C36" s="1174"/>
      <c r="D36" s="578" t="str">
        <f>'（別紙１）原油換算シート【計画用】'!D36</f>
        <v>（代替値）</v>
      </c>
      <c r="E36" s="579"/>
      <c r="F36" s="579"/>
      <c r="G36" s="580"/>
      <c r="H36" s="1405" t="str">
        <f>D36</f>
        <v>（代替値）</v>
      </c>
      <c r="I36" s="1406"/>
      <c r="J36" s="1406"/>
      <c r="K36" s="1406"/>
      <c r="L36" s="1406"/>
      <c r="M36" s="1406"/>
      <c r="N36" s="1406"/>
      <c r="O36" s="1406"/>
      <c r="P36" s="1406"/>
      <c r="Q36" s="1406"/>
      <c r="R36" s="1406"/>
      <c r="S36" s="442">
        <f>VLOOKUP(D36,AQ2:AS5,2,FALSE)</f>
        <v>5.3199999999999997E-2</v>
      </c>
      <c r="T36" s="442"/>
      <c r="U36" s="442"/>
      <c r="V36" s="443"/>
      <c r="W36" s="461"/>
      <c r="X36" s="462"/>
      <c r="Y36" s="462"/>
      <c r="Z36" s="463"/>
      <c r="AA36" s="468"/>
      <c r="AB36" s="462"/>
      <c r="AC36" s="469"/>
      <c r="AD36" s="492"/>
      <c r="AE36" s="493"/>
      <c r="AF36" s="493"/>
      <c r="AG36" s="493"/>
      <c r="AH36" s="494"/>
      <c r="AI36" s="495"/>
      <c r="AJ36" s="496"/>
      <c r="AM36" s="56">
        <v>31</v>
      </c>
      <c r="AN36" s="57" t="s">
        <v>574</v>
      </c>
      <c r="AO36" s="58">
        <v>0</v>
      </c>
      <c r="AP36" s="76"/>
      <c r="AQ36" s="76"/>
      <c r="AR36" s="76"/>
      <c r="AS36" s="76"/>
    </row>
    <row r="37" spans="2:63" ht="13.5" customHeight="1" thickBot="1">
      <c r="B37" s="531" t="s">
        <v>63</v>
      </c>
      <c r="C37" s="532"/>
      <c r="D37" s="545" t="s">
        <v>235</v>
      </c>
      <c r="E37" s="545"/>
      <c r="F37" s="545"/>
      <c r="G37" s="545"/>
      <c r="H37" s="546"/>
      <c r="I37" s="547"/>
      <c r="J37" s="547"/>
      <c r="K37" s="547"/>
      <c r="L37" s="547"/>
      <c r="M37" s="548" t="s">
        <v>228</v>
      </c>
      <c r="N37" s="549"/>
      <c r="O37" s="549"/>
      <c r="P37" s="550">
        <f>'（別紙１）原油換算シート【計画用】'!P37</f>
        <v>33.4</v>
      </c>
      <c r="Q37" s="550"/>
      <c r="R37" s="551"/>
      <c r="S37" s="552" t="s">
        <v>366</v>
      </c>
      <c r="T37" s="553"/>
      <c r="U37" s="553"/>
      <c r="V37" s="554"/>
      <c r="W37" s="457">
        <f>'（別紙１）原油換算シート【計画用】'!W37</f>
        <v>2.58E-2</v>
      </c>
      <c r="X37" s="458"/>
      <c r="Y37" s="458"/>
      <c r="Z37" s="458"/>
      <c r="AA37" s="514" t="s">
        <v>372</v>
      </c>
      <c r="AB37" s="515"/>
      <c r="AC37" s="515"/>
      <c r="AD37" s="489" t="str">
        <f>IF(H37="","",H37*P37*W$15)</f>
        <v/>
      </c>
      <c r="AE37" s="490"/>
      <c r="AF37" s="490"/>
      <c r="AG37" s="490"/>
      <c r="AH37" s="491"/>
      <c r="AI37" s="548" t="s">
        <v>387</v>
      </c>
      <c r="AJ37" s="557"/>
      <c r="AM37" s="56">
        <v>32</v>
      </c>
      <c r="AN37" s="57" t="s">
        <v>575</v>
      </c>
      <c r="AO37" s="58">
        <v>5.0299999999999997E-4</v>
      </c>
    </row>
    <row r="38" spans="2:63" ht="13.5" customHeight="1" thickBot="1">
      <c r="B38" s="533"/>
      <c r="C38" s="534"/>
      <c r="D38" s="538"/>
      <c r="E38" s="538"/>
      <c r="F38" s="538"/>
      <c r="G38" s="538"/>
      <c r="H38" s="506"/>
      <c r="I38" s="507"/>
      <c r="J38" s="507"/>
      <c r="K38" s="507"/>
      <c r="L38" s="507"/>
      <c r="M38" s="495"/>
      <c r="N38" s="508"/>
      <c r="O38" s="508"/>
      <c r="P38" s="510"/>
      <c r="Q38" s="510"/>
      <c r="R38" s="511"/>
      <c r="S38" s="555"/>
      <c r="T38" s="407"/>
      <c r="U38" s="407"/>
      <c r="V38" s="556"/>
      <c r="W38" s="305"/>
      <c r="X38" s="306"/>
      <c r="Y38" s="306"/>
      <c r="Z38" s="306"/>
      <c r="AA38" s="514"/>
      <c r="AB38" s="515"/>
      <c r="AC38" s="515"/>
      <c r="AD38" s="497"/>
      <c r="AE38" s="498"/>
      <c r="AF38" s="498"/>
      <c r="AG38" s="498"/>
      <c r="AH38" s="499"/>
      <c r="AI38" s="495"/>
      <c r="AJ38" s="496"/>
      <c r="AM38" s="56">
        <v>33</v>
      </c>
      <c r="AN38" s="57" t="s">
        <v>576</v>
      </c>
      <c r="AO38" s="58">
        <v>5.3399999999999997E-4</v>
      </c>
    </row>
    <row r="39" spans="2:63" ht="13.5" customHeight="1" thickBot="1">
      <c r="B39" s="533"/>
      <c r="C39" s="534"/>
      <c r="D39" s="538"/>
      <c r="E39" s="538"/>
      <c r="F39" s="538"/>
      <c r="G39" s="538"/>
      <c r="H39" s="506"/>
      <c r="I39" s="507"/>
      <c r="J39" s="507"/>
      <c r="K39" s="507"/>
      <c r="L39" s="507"/>
      <c r="M39" s="495"/>
      <c r="N39" s="508"/>
      <c r="O39" s="508"/>
      <c r="P39" s="510"/>
      <c r="Q39" s="510"/>
      <c r="R39" s="511"/>
      <c r="S39" s="555"/>
      <c r="T39" s="407"/>
      <c r="U39" s="407"/>
      <c r="V39" s="556"/>
      <c r="W39" s="305"/>
      <c r="X39" s="306"/>
      <c r="Y39" s="306"/>
      <c r="Z39" s="306"/>
      <c r="AA39" s="514"/>
      <c r="AB39" s="515"/>
      <c r="AC39" s="515"/>
      <c r="AD39" s="497"/>
      <c r="AE39" s="498"/>
      <c r="AF39" s="498"/>
      <c r="AG39" s="498"/>
      <c r="AH39" s="499"/>
      <c r="AI39" s="495"/>
      <c r="AJ39" s="496"/>
      <c r="AM39" s="56">
        <v>34</v>
      </c>
      <c r="AN39" s="57" t="s">
        <v>577</v>
      </c>
      <c r="AO39" s="58">
        <v>0</v>
      </c>
    </row>
    <row r="40" spans="2:63" ht="13.5" customHeight="1" thickBot="1">
      <c r="B40" s="533"/>
      <c r="C40" s="534"/>
      <c r="D40" s="538" t="s">
        <v>61</v>
      </c>
      <c r="E40" s="538"/>
      <c r="F40" s="538"/>
      <c r="G40" s="538"/>
      <c r="H40" s="506"/>
      <c r="I40" s="507"/>
      <c r="J40" s="507"/>
      <c r="K40" s="507"/>
      <c r="L40" s="507"/>
      <c r="M40" s="495" t="s">
        <v>228</v>
      </c>
      <c r="N40" s="508"/>
      <c r="O40" s="508"/>
      <c r="P40" s="510">
        <f>'（別紙１）原油換算シート【計画用】'!P40</f>
        <v>38</v>
      </c>
      <c r="Q40" s="510"/>
      <c r="R40" s="511"/>
      <c r="S40" s="525" t="s">
        <v>366</v>
      </c>
      <c r="T40" s="526"/>
      <c r="U40" s="526"/>
      <c r="V40" s="527"/>
      <c r="W40" s="305"/>
      <c r="X40" s="306"/>
      <c r="Y40" s="306"/>
      <c r="Z40" s="306"/>
      <c r="AA40" s="514"/>
      <c r="AB40" s="515"/>
      <c r="AC40" s="515"/>
      <c r="AD40" s="497" t="str">
        <f>IF(H40="","",H40*P40*W$15)</f>
        <v/>
      </c>
      <c r="AE40" s="498"/>
      <c r="AF40" s="498"/>
      <c r="AG40" s="498"/>
      <c r="AH40" s="499"/>
      <c r="AI40" s="495" t="s">
        <v>228</v>
      </c>
      <c r="AJ40" s="496"/>
      <c r="AM40" s="56">
        <v>35</v>
      </c>
      <c r="AN40" s="57" t="s">
        <v>578</v>
      </c>
      <c r="AO40" s="58">
        <v>4.1399999999999998E-4</v>
      </c>
    </row>
    <row r="41" spans="2:63" ht="13.5" customHeight="1" thickBot="1">
      <c r="B41" s="533"/>
      <c r="C41" s="534"/>
      <c r="D41" s="538"/>
      <c r="E41" s="538"/>
      <c r="F41" s="538"/>
      <c r="G41" s="538"/>
      <c r="H41" s="506"/>
      <c r="I41" s="507"/>
      <c r="J41" s="507"/>
      <c r="K41" s="507"/>
      <c r="L41" s="507"/>
      <c r="M41" s="495"/>
      <c r="N41" s="508"/>
      <c r="O41" s="508"/>
      <c r="P41" s="510"/>
      <c r="Q41" s="510"/>
      <c r="R41" s="511"/>
      <c r="S41" s="525"/>
      <c r="T41" s="526"/>
      <c r="U41" s="526"/>
      <c r="V41" s="527"/>
      <c r="W41" s="305"/>
      <c r="X41" s="306"/>
      <c r="Y41" s="306"/>
      <c r="Z41" s="306"/>
      <c r="AA41" s="514"/>
      <c r="AB41" s="515"/>
      <c r="AC41" s="515"/>
      <c r="AD41" s="497"/>
      <c r="AE41" s="498"/>
      <c r="AF41" s="498"/>
      <c r="AG41" s="498"/>
      <c r="AH41" s="499"/>
      <c r="AI41" s="495"/>
      <c r="AJ41" s="496"/>
      <c r="AM41" s="56">
        <v>36</v>
      </c>
      <c r="AN41" s="57" t="s">
        <v>579</v>
      </c>
      <c r="AO41" s="58">
        <v>4.4700000000000002E-4</v>
      </c>
    </row>
    <row r="42" spans="2:63" ht="13.5" customHeight="1" thickBot="1">
      <c r="B42" s="533"/>
      <c r="C42" s="534"/>
      <c r="D42" s="538" t="s">
        <v>62</v>
      </c>
      <c r="E42" s="538"/>
      <c r="F42" s="538"/>
      <c r="G42" s="538"/>
      <c r="H42" s="506"/>
      <c r="I42" s="507"/>
      <c r="J42" s="507"/>
      <c r="K42" s="507"/>
      <c r="L42" s="507"/>
      <c r="M42" s="495" t="s">
        <v>344</v>
      </c>
      <c r="N42" s="508"/>
      <c r="O42" s="508"/>
      <c r="P42" s="510">
        <f>'（別紙１）原油換算シート【計画用】'!P42</f>
        <v>38.4</v>
      </c>
      <c r="Q42" s="510"/>
      <c r="R42" s="511"/>
      <c r="S42" s="525" t="s">
        <v>362</v>
      </c>
      <c r="T42" s="526"/>
      <c r="U42" s="526"/>
      <c r="V42" s="527"/>
      <c r="W42" s="305"/>
      <c r="X42" s="306"/>
      <c r="Y42" s="306"/>
      <c r="Z42" s="306"/>
      <c r="AA42" s="514"/>
      <c r="AB42" s="515"/>
      <c r="AC42" s="515"/>
      <c r="AD42" s="497" t="str">
        <f>IF(H42="","",H42*P42*W$15)</f>
        <v/>
      </c>
      <c r="AE42" s="498"/>
      <c r="AF42" s="498"/>
      <c r="AG42" s="498"/>
      <c r="AH42" s="499"/>
      <c r="AI42" s="495" t="s">
        <v>228</v>
      </c>
      <c r="AJ42" s="496"/>
      <c r="AM42" s="56">
        <v>37</v>
      </c>
      <c r="AN42" s="57" t="s">
        <v>580</v>
      </c>
      <c r="AO42" s="58">
        <v>0</v>
      </c>
    </row>
    <row r="43" spans="2:63" ht="13.5" customHeight="1" thickBot="1">
      <c r="B43" s="533"/>
      <c r="C43" s="534"/>
      <c r="D43" s="538"/>
      <c r="E43" s="538"/>
      <c r="F43" s="538"/>
      <c r="G43" s="538"/>
      <c r="H43" s="506"/>
      <c r="I43" s="507"/>
      <c r="J43" s="507"/>
      <c r="K43" s="507"/>
      <c r="L43" s="507"/>
      <c r="M43" s="495"/>
      <c r="N43" s="508"/>
      <c r="O43" s="508"/>
      <c r="P43" s="510"/>
      <c r="Q43" s="510"/>
      <c r="R43" s="511"/>
      <c r="S43" s="525"/>
      <c r="T43" s="526"/>
      <c r="U43" s="526"/>
      <c r="V43" s="527"/>
      <c r="W43" s="305"/>
      <c r="X43" s="306"/>
      <c r="Y43" s="306"/>
      <c r="Z43" s="306"/>
      <c r="AA43" s="514"/>
      <c r="AB43" s="515"/>
      <c r="AC43" s="515"/>
      <c r="AD43" s="497"/>
      <c r="AE43" s="498"/>
      <c r="AF43" s="498"/>
      <c r="AG43" s="498"/>
      <c r="AH43" s="499"/>
      <c r="AI43" s="495"/>
      <c r="AJ43" s="496"/>
      <c r="AM43" s="56">
        <v>38</v>
      </c>
      <c r="AN43" s="57" t="s">
        <v>581</v>
      </c>
      <c r="AO43" s="58">
        <v>2.0000000000000001E-4</v>
      </c>
    </row>
    <row r="44" spans="2:63" ht="13.5" customHeight="1" thickBot="1">
      <c r="B44" s="533"/>
      <c r="C44" s="534"/>
      <c r="D44" s="504" t="s">
        <v>378</v>
      </c>
      <c r="E44" s="504"/>
      <c r="F44" s="504"/>
      <c r="G44" s="504"/>
      <c r="H44" s="506"/>
      <c r="I44" s="507"/>
      <c r="J44" s="507"/>
      <c r="K44" s="507"/>
      <c r="L44" s="507"/>
      <c r="M44" s="495" t="s">
        <v>229</v>
      </c>
      <c r="N44" s="508"/>
      <c r="O44" s="508"/>
      <c r="P44" s="510">
        <f>'（別紙１）原油換算シート【計画用】'!P44</f>
        <v>50.1</v>
      </c>
      <c r="Q44" s="510"/>
      <c r="R44" s="511"/>
      <c r="S44" s="525" t="s">
        <v>367</v>
      </c>
      <c r="T44" s="526"/>
      <c r="U44" s="526"/>
      <c r="V44" s="527"/>
      <c r="W44" s="305"/>
      <c r="X44" s="306"/>
      <c r="Y44" s="306"/>
      <c r="Z44" s="306"/>
      <c r="AA44" s="514"/>
      <c r="AB44" s="515"/>
      <c r="AC44" s="515"/>
      <c r="AD44" s="497" t="str">
        <f>IF(H44="","",H44*P44*W$15)</f>
        <v/>
      </c>
      <c r="AE44" s="498"/>
      <c r="AF44" s="498"/>
      <c r="AG44" s="498"/>
      <c r="AH44" s="499"/>
      <c r="AI44" s="495" t="s">
        <v>228</v>
      </c>
      <c r="AJ44" s="496"/>
      <c r="AM44" s="56">
        <v>39</v>
      </c>
      <c r="AN44" s="57" t="s">
        <v>582</v>
      </c>
      <c r="AO44" s="58">
        <v>0</v>
      </c>
    </row>
    <row r="45" spans="2:63" ht="13.5" customHeight="1" thickBot="1">
      <c r="B45" s="533"/>
      <c r="C45" s="534"/>
      <c r="D45" s="505"/>
      <c r="E45" s="505"/>
      <c r="F45" s="505"/>
      <c r="G45" s="505"/>
      <c r="H45" s="201"/>
      <c r="I45" s="202"/>
      <c r="J45" s="202"/>
      <c r="K45" s="202"/>
      <c r="L45" s="202"/>
      <c r="M45" s="509"/>
      <c r="N45" s="303"/>
      <c r="O45" s="303"/>
      <c r="P45" s="510"/>
      <c r="Q45" s="510"/>
      <c r="R45" s="511"/>
      <c r="S45" s="528"/>
      <c r="T45" s="529"/>
      <c r="U45" s="529"/>
      <c r="V45" s="530"/>
      <c r="W45" s="461"/>
      <c r="X45" s="462"/>
      <c r="Y45" s="462"/>
      <c r="Z45" s="462"/>
      <c r="AA45" s="514"/>
      <c r="AB45" s="515"/>
      <c r="AC45" s="515"/>
      <c r="AD45" s="497"/>
      <c r="AE45" s="498"/>
      <c r="AF45" s="498"/>
      <c r="AG45" s="498"/>
      <c r="AH45" s="499"/>
      <c r="AI45" s="509"/>
      <c r="AJ45" s="516"/>
      <c r="AM45" s="56">
        <v>40</v>
      </c>
      <c r="AN45" s="57" t="s">
        <v>583</v>
      </c>
      <c r="AO45" s="58">
        <v>0</v>
      </c>
    </row>
    <row r="46" spans="2:63" ht="13.5" customHeight="1">
      <c r="B46" s="521" t="s">
        <v>66</v>
      </c>
      <c r="C46" s="522"/>
      <c r="D46" s="522"/>
      <c r="E46" s="522"/>
      <c r="F46" s="522"/>
      <c r="G46" s="522"/>
      <c r="H46" s="522"/>
      <c r="I46" s="522"/>
      <c r="J46" s="522"/>
      <c r="K46" s="522"/>
      <c r="L46" s="522"/>
      <c r="M46" s="522"/>
      <c r="N46" s="522"/>
      <c r="O46" s="522"/>
      <c r="P46" s="522"/>
      <c r="Q46" s="522"/>
      <c r="R46" s="522"/>
      <c r="S46" s="522"/>
      <c r="T46" s="522"/>
      <c r="U46" s="522"/>
      <c r="V46" s="522"/>
      <c r="W46" s="522"/>
      <c r="X46" s="522"/>
      <c r="Y46" s="522"/>
      <c r="Z46" s="522"/>
      <c r="AA46" s="522"/>
      <c r="AB46" s="522"/>
      <c r="AC46" s="522"/>
      <c r="AD46" s="517" t="str">
        <f>IF(SUM(AD15:AH45)=0,"",SUM(AD15:AH45))</f>
        <v/>
      </c>
      <c r="AE46" s="518"/>
      <c r="AF46" s="518"/>
      <c r="AG46" s="518"/>
      <c r="AH46" s="518"/>
      <c r="AI46" s="500" t="s">
        <v>228</v>
      </c>
      <c r="AJ46" s="501"/>
      <c r="AM46" s="56">
        <v>41</v>
      </c>
      <c r="AN46" s="57" t="s">
        <v>584</v>
      </c>
      <c r="AO46" s="58">
        <v>2.4800000000000001E-4</v>
      </c>
    </row>
    <row r="47" spans="2:63" ht="13.5" customHeight="1" thickBot="1">
      <c r="B47" s="523"/>
      <c r="C47" s="524"/>
      <c r="D47" s="524"/>
      <c r="E47" s="524"/>
      <c r="F47" s="524"/>
      <c r="G47" s="524"/>
      <c r="H47" s="524"/>
      <c r="I47" s="524"/>
      <c r="J47" s="524"/>
      <c r="K47" s="524"/>
      <c r="L47" s="524"/>
      <c r="M47" s="524"/>
      <c r="N47" s="524"/>
      <c r="O47" s="524"/>
      <c r="P47" s="524"/>
      <c r="Q47" s="524"/>
      <c r="R47" s="524"/>
      <c r="S47" s="524"/>
      <c r="T47" s="524"/>
      <c r="U47" s="524"/>
      <c r="V47" s="524"/>
      <c r="W47" s="524"/>
      <c r="X47" s="524"/>
      <c r="Y47" s="524"/>
      <c r="Z47" s="524"/>
      <c r="AA47" s="524"/>
      <c r="AB47" s="524"/>
      <c r="AC47" s="524"/>
      <c r="AD47" s="519"/>
      <c r="AE47" s="520"/>
      <c r="AF47" s="520"/>
      <c r="AG47" s="520"/>
      <c r="AH47" s="520"/>
      <c r="AI47" s="502"/>
      <c r="AJ47" s="503"/>
      <c r="AM47" s="56">
        <v>42</v>
      </c>
      <c r="AN47" s="57" t="s">
        <v>585</v>
      </c>
      <c r="AO47" s="58">
        <v>0</v>
      </c>
    </row>
    <row r="48" spans="2:63" ht="13.5" customHeight="1">
      <c r="B48" s="11"/>
      <c r="C48" s="11"/>
      <c r="D48" s="11"/>
      <c r="E48" s="11"/>
      <c r="F48" s="11"/>
      <c r="G48" s="11"/>
      <c r="H48" s="11"/>
      <c r="I48" s="11"/>
      <c r="J48" s="11"/>
      <c r="K48" s="11"/>
      <c r="L48" s="11"/>
      <c r="M48" s="11"/>
      <c r="N48" s="11"/>
      <c r="O48" s="11"/>
      <c r="P48" s="11"/>
      <c r="Q48" s="11"/>
      <c r="R48" s="14"/>
      <c r="S48" s="14"/>
      <c r="T48" s="14"/>
      <c r="U48" s="14"/>
      <c r="V48" s="14"/>
      <c r="W48" s="14"/>
      <c r="X48" s="11"/>
      <c r="Y48" s="11"/>
      <c r="Z48" s="11"/>
      <c r="AA48" s="14"/>
      <c r="AB48" s="14"/>
      <c r="AC48" s="14"/>
      <c r="AD48" s="14"/>
      <c r="AE48" s="14"/>
      <c r="AF48" s="14"/>
      <c r="AG48" s="14"/>
      <c r="AH48" s="8"/>
      <c r="AI48" s="8"/>
      <c r="AJ48" s="8"/>
      <c r="AK48" s="11"/>
      <c r="AL48" s="11"/>
      <c r="AM48" s="56">
        <v>43</v>
      </c>
      <c r="AN48" s="57" t="s">
        <v>586</v>
      </c>
      <c r="AO48" s="58">
        <v>0</v>
      </c>
      <c r="AP48" s="75"/>
      <c r="AQ48" s="75"/>
      <c r="AR48" s="75"/>
      <c r="AS48" s="75"/>
      <c r="AT48" s="11"/>
      <c r="AU48" s="11"/>
      <c r="AV48" s="11"/>
      <c r="AW48" s="11"/>
      <c r="AX48" s="11"/>
      <c r="AY48" s="11"/>
      <c r="AZ48" s="11"/>
      <c r="BA48" s="11"/>
      <c r="BB48" s="11"/>
      <c r="BC48" s="11"/>
      <c r="BD48" s="11"/>
      <c r="BE48" s="11"/>
      <c r="BF48" s="11"/>
      <c r="BG48" s="11"/>
      <c r="BH48" s="11"/>
      <c r="BI48" s="11"/>
      <c r="BJ48" s="11"/>
      <c r="BK48" s="11"/>
    </row>
    <row r="49" spans="2:63" ht="13.5" customHeight="1">
      <c r="B49" s="11" t="s">
        <v>220</v>
      </c>
      <c r="C49" s="11">
        <v>1</v>
      </c>
      <c r="D49" s="313" t="s">
        <v>271</v>
      </c>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11"/>
      <c r="AL49" s="11"/>
      <c r="AM49" s="56">
        <v>44</v>
      </c>
      <c r="AN49" s="57" t="s">
        <v>587</v>
      </c>
      <c r="AO49" s="58">
        <v>0</v>
      </c>
      <c r="AP49" s="75"/>
      <c r="AQ49" s="75"/>
      <c r="AR49" s="75"/>
      <c r="AS49" s="75"/>
      <c r="AT49" s="11"/>
      <c r="AU49" s="11"/>
      <c r="AV49" s="11"/>
      <c r="AW49" s="11"/>
      <c r="AX49" s="11"/>
      <c r="AY49" s="11"/>
      <c r="AZ49" s="11"/>
      <c r="BA49" s="11"/>
      <c r="BB49" s="11"/>
      <c r="BC49" s="11"/>
      <c r="BD49" s="11"/>
      <c r="BE49" s="11"/>
      <c r="BF49" s="11"/>
      <c r="BG49" s="11"/>
      <c r="BH49" s="11"/>
      <c r="BI49" s="11"/>
      <c r="BJ49" s="11"/>
      <c r="BK49" s="11"/>
    </row>
    <row r="50" spans="2:63" ht="13.5" customHeight="1">
      <c r="B50" s="11"/>
      <c r="C50" s="11">
        <v>2</v>
      </c>
      <c r="D50" s="313" t="s">
        <v>221</v>
      </c>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11"/>
      <c r="AL50" s="11"/>
      <c r="AM50" s="56">
        <v>45</v>
      </c>
      <c r="AN50" s="57" t="s">
        <v>588</v>
      </c>
      <c r="AO50" s="58">
        <v>2.4800000000000001E-4</v>
      </c>
      <c r="AP50" s="75"/>
      <c r="AQ50" s="75"/>
      <c r="AR50" s="75"/>
      <c r="AS50" s="75"/>
      <c r="AT50" s="11"/>
      <c r="AU50" s="11"/>
      <c r="AV50" s="11"/>
      <c r="AW50" s="11"/>
      <c r="AX50" s="11"/>
      <c r="AY50" s="11"/>
      <c r="AZ50" s="11"/>
      <c r="BA50" s="11"/>
      <c r="BB50" s="11"/>
      <c r="BC50" s="11"/>
      <c r="BD50" s="11"/>
      <c r="BE50" s="11"/>
      <c r="BF50" s="11"/>
      <c r="BG50" s="11"/>
      <c r="BH50" s="11"/>
      <c r="BI50" s="11"/>
      <c r="BJ50" s="11"/>
      <c r="BK50" s="11"/>
    </row>
    <row r="51" spans="2:63" ht="13.5" customHeight="1">
      <c r="B51" s="11"/>
      <c r="C51" s="1">
        <v>3</v>
      </c>
      <c r="D51" s="587" t="s">
        <v>392</v>
      </c>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11"/>
      <c r="AL51" s="11"/>
      <c r="AM51" s="56">
        <v>46</v>
      </c>
      <c r="AN51" s="57" t="s">
        <v>589</v>
      </c>
      <c r="AO51" s="58">
        <v>1.6100000000000001E-4</v>
      </c>
      <c r="AP51" s="75"/>
      <c r="AQ51" s="75"/>
      <c r="AR51" s="75"/>
      <c r="AS51" s="75"/>
      <c r="AT51" s="11"/>
      <c r="AU51" s="11"/>
      <c r="AV51" s="11"/>
      <c r="AW51" s="11"/>
      <c r="AX51" s="11"/>
      <c r="AY51" s="11"/>
      <c r="AZ51" s="11"/>
      <c r="BA51" s="11"/>
      <c r="BB51" s="11"/>
      <c r="BC51" s="11"/>
      <c r="BD51" s="11"/>
      <c r="BE51" s="11"/>
      <c r="BF51" s="11"/>
      <c r="BG51" s="11"/>
      <c r="BH51" s="11"/>
      <c r="BI51" s="11"/>
      <c r="BJ51" s="11"/>
      <c r="BK51" s="11"/>
    </row>
    <row r="52" spans="2:63" ht="13.5" customHeight="1">
      <c r="B52" s="11"/>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11"/>
      <c r="AL52" s="11"/>
      <c r="AM52" s="56">
        <v>47</v>
      </c>
      <c r="AN52" s="57" t="s">
        <v>590</v>
      </c>
      <c r="AO52" s="58">
        <v>3.8900000000000002E-4</v>
      </c>
      <c r="AP52" s="75"/>
      <c r="AQ52" s="75"/>
      <c r="AR52" s="75"/>
      <c r="AS52" s="75"/>
      <c r="AT52" s="11"/>
      <c r="AU52" s="11"/>
      <c r="AV52" s="11"/>
      <c r="AW52" s="11"/>
      <c r="AX52" s="11"/>
      <c r="AY52" s="11"/>
      <c r="AZ52" s="11"/>
      <c r="BA52" s="11"/>
      <c r="BB52" s="11"/>
      <c r="BC52" s="11"/>
      <c r="BD52" s="11"/>
      <c r="BE52" s="11"/>
      <c r="BF52" s="11"/>
      <c r="BG52" s="11"/>
      <c r="BH52" s="11"/>
      <c r="BI52" s="11"/>
      <c r="BJ52" s="11"/>
      <c r="BK52" s="11"/>
    </row>
    <row r="53" spans="2:63" ht="13.5" customHeight="1">
      <c r="B53" s="11"/>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11"/>
      <c r="AL53" s="11"/>
      <c r="AM53" s="56">
        <v>48</v>
      </c>
      <c r="AN53" s="57" t="s">
        <v>591</v>
      </c>
      <c r="AO53" s="58">
        <v>3.9500000000000001E-4</v>
      </c>
      <c r="AP53" s="75"/>
      <c r="AQ53" s="75"/>
      <c r="AR53" s="75"/>
      <c r="AS53" s="75"/>
      <c r="AT53" s="11"/>
      <c r="AU53" s="11"/>
      <c r="AV53" s="11"/>
      <c r="AW53" s="11"/>
      <c r="AX53" s="11"/>
      <c r="AY53" s="11"/>
      <c r="AZ53" s="11"/>
      <c r="BA53" s="11"/>
      <c r="BB53" s="11"/>
      <c r="BC53" s="11"/>
      <c r="BD53" s="11"/>
      <c r="BE53" s="11"/>
      <c r="BF53" s="11"/>
      <c r="BG53" s="11"/>
      <c r="BH53" s="11"/>
      <c r="BI53" s="11"/>
      <c r="BJ53" s="11"/>
      <c r="BK53" s="11"/>
    </row>
    <row r="54" spans="2:63" ht="13.5" customHeight="1">
      <c r="B54" s="11"/>
      <c r="H54" s="586" t="s">
        <v>393</v>
      </c>
      <c r="I54" s="586"/>
      <c r="J54" s="586"/>
      <c r="K54" s="586"/>
      <c r="L54" s="586"/>
      <c r="M54" s="586"/>
      <c r="N54" s="586"/>
      <c r="O54" s="586"/>
      <c r="P54" s="586"/>
      <c r="Q54" s="586" t="s">
        <v>397</v>
      </c>
      <c r="R54" s="586"/>
      <c r="S54" s="586"/>
      <c r="T54" s="586"/>
      <c r="U54" s="586"/>
      <c r="V54" s="586"/>
      <c r="W54" s="586"/>
      <c r="X54" s="586"/>
      <c r="Y54" s="586"/>
      <c r="Z54" s="586"/>
      <c r="AA54" s="586"/>
      <c r="AB54" s="586"/>
      <c r="AC54" s="586"/>
      <c r="AD54" s="586"/>
      <c r="AK54" s="11"/>
      <c r="AL54" s="11"/>
      <c r="AM54" s="56">
        <v>49</v>
      </c>
      <c r="AN54" s="57" t="s">
        <v>592</v>
      </c>
      <c r="AO54" s="58">
        <v>5.0000000000000001E-4</v>
      </c>
      <c r="AT54" s="11"/>
      <c r="AU54" s="11"/>
      <c r="AV54" s="11"/>
      <c r="AW54" s="11"/>
      <c r="AX54" s="11"/>
      <c r="AY54" s="11"/>
      <c r="AZ54" s="11"/>
      <c r="BA54" s="11"/>
      <c r="BB54" s="11"/>
      <c r="BC54" s="11"/>
      <c r="BD54" s="11"/>
      <c r="BE54" s="11"/>
      <c r="BF54" s="11"/>
      <c r="BG54" s="11"/>
      <c r="BH54" s="11"/>
      <c r="BI54" s="11"/>
      <c r="BJ54" s="11"/>
      <c r="BK54" s="11"/>
    </row>
    <row r="55" spans="2:63" ht="13.5" customHeight="1">
      <c r="B55" s="11"/>
      <c r="H55" s="586" t="s">
        <v>394</v>
      </c>
      <c r="I55" s="586"/>
      <c r="J55" s="586"/>
      <c r="K55" s="586"/>
      <c r="L55" s="586"/>
      <c r="M55" s="586"/>
      <c r="N55" s="586"/>
      <c r="O55" s="586"/>
      <c r="P55" s="586"/>
      <c r="Q55" s="586" t="s">
        <v>398</v>
      </c>
      <c r="R55" s="586"/>
      <c r="S55" s="586"/>
      <c r="T55" s="586"/>
      <c r="U55" s="586"/>
      <c r="V55" s="586"/>
      <c r="W55" s="586"/>
      <c r="X55" s="586"/>
      <c r="Y55" s="586"/>
      <c r="Z55" s="586"/>
      <c r="AA55" s="586"/>
      <c r="AB55" s="586"/>
      <c r="AC55" s="586"/>
      <c r="AD55" s="586"/>
      <c r="AK55" s="11"/>
      <c r="AL55" s="11"/>
      <c r="AM55" s="56">
        <v>50</v>
      </c>
      <c r="AN55" s="57" t="s">
        <v>593</v>
      </c>
      <c r="AO55" s="58">
        <v>0</v>
      </c>
      <c r="AT55" s="11"/>
      <c r="AU55" s="11"/>
      <c r="AV55" s="11"/>
      <c r="AW55" s="11"/>
      <c r="AX55" s="11"/>
      <c r="AY55" s="11"/>
      <c r="AZ55" s="11"/>
      <c r="BA55" s="11"/>
      <c r="BB55" s="11"/>
      <c r="BC55" s="11"/>
      <c r="BD55" s="11"/>
      <c r="BE55" s="11"/>
      <c r="BF55" s="11"/>
      <c r="BG55" s="11"/>
      <c r="BH55" s="11"/>
      <c r="BI55" s="11"/>
      <c r="BJ55" s="11"/>
      <c r="BK55" s="11"/>
    </row>
    <row r="56" spans="2:63" ht="13.5" customHeight="1">
      <c r="B56" s="11"/>
      <c r="H56" s="586" t="s">
        <v>395</v>
      </c>
      <c r="I56" s="586"/>
      <c r="J56" s="586"/>
      <c r="K56" s="586"/>
      <c r="L56" s="586"/>
      <c r="M56" s="586"/>
      <c r="N56" s="586"/>
      <c r="O56" s="586"/>
      <c r="P56" s="586"/>
      <c r="Q56" s="586" t="s">
        <v>399</v>
      </c>
      <c r="R56" s="586"/>
      <c r="S56" s="586"/>
      <c r="T56" s="586"/>
      <c r="U56" s="586"/>
      <c r="V56" s="586"/>
      <c r="W56" s="586"/>
      <c r="X56" s="586"/>
      <c r="Y56" s="586"/>
      <c r="Z56" s="586"/>
      <c r="AA56" s="586"/>
      <c r="AB56" s="586"/>
      <c r="AC56" s="586"/>
      <c r="AD56" s="586"/>
      <c r="AK56" s="11"/>
      <c r="AL56" s="11"/>
      <c r="AM56" s="56">
        <v>51</v>
      </c>
      <c r="AN56" s="57" t="s">
        <v>594</v>
      </c>
      <c r="AO56" s="58">
        <v>4.2299999999999998E-4</v>
      </c>
      <c r="AT56" s="11"/>
      <c r="AU56" s="11"/>
      <c r="AV56" s="11"/>
      <c r="AW56" s="11"/>
      <c r="AX56" s="11"/>
      <c r="AY56" s="11"/>
      <c r="AZ56" s="11"/>
      <c r="BA56" s="11"/>
      <c r="BB56" s="11"/>
      <c r="BC56" s="11"/>
      <c r="BD56" s="11"/>
      <c r="BE56" s="11"/>
      <c r="BF56" s="11"/>
      <c r="BG56" s="11"/>
      <c r="BH56" s="11"/>
      <c r="BI56" s="11"/>
      <c r="BJ56" s="11"/>
      <c r="BK56" s="11"/>
    </row>
    <row r="57" spans="2:63" ht="13.5" customHeight="1">
      <c r="B57" s="11"/>
      <c r="H57" s="586" t="s">
        <v>396</v>
      </c>
      <c r="I57" s="586"/>
      <c r="J57" s="586"/>
      <c r="K57" s="586"/>
      <c r="L57" s="586"/>
      <c r="M57" s="586"/>
      <c r="N57" s="586"/>
      <c r="O57" s="586"/>
      <c r="P57" s="586"/>
      <c r="Q57" s="586" t="s">
        <v>400</v>
      </c>
      <c r="R57" s="586"/>
      <c r="S57" s="586"/>
      <c r="T57" s="586"/>
      <c r="U57" s="586"/>
      <c r="V57" s="586"/>
      <c r="W57" s="586"/>
      <c r="X57" s="586"/>
      <c r="Y57" s="586"/>
      <c r="Z57" s="586"/>
      <c r="AA57" s="586"/>
      <c r="AB57" s="586"/>
      <c r="AC57" s="586"/>
      <c r="AD57" s="586"/>
      <c r="AK57" s="11"/>
      <c r="AL57" s="11"/>
      <c r="AM57" s="56">
        <v>52</v>
      </c>
      <c r="AN57" s="57" t="s">
        <v>595</v>
      </c>
      <c r="AO57" s="58">
        <v>4.0299999999999998E-4</v>
      </c>
      <c r="AT57" s="11"/>
      <c r="AU57" s="11"/>
      <c r="AV57" s="11"/>
      <c r="AW57" s="11"/>
      <c r="AX57" s="11"/>
      <c r="AY57" s="11"/>
      <c r="AZ57" s="11"/>
      <c r="BA57" s="11"/>
      <c r="BB57" s="11"/>
      <c r="BC57" s="11"/>
      <c r="BD57" s="11"/>
      <c r="BE57" s="11"/>
      <c r="BF57" s="11"/>
      <c r="BG57" s="11"/>
      <c r="BH57" s="11"/>
      <c r="BI57" s="11"/>
      <c r="BJ57" s="11"/>
      <c r="BK57" s="11"/>
    </row>
    <row r="58" spans="2:63" ht="13.5" customHeight="1">
      <c r="B58" s="11"/>
      <c r="D58" s="602" t="s">
        <v>402</v>
      </c>
      <c r="E58" s="602"/>
      <c r="F58" s="602"/>
      <c r="G58" s="602"/>
      <c r="H58" s="602"/>
      <c r="I58" s="602"/>
      <c r="J58" s="602"/>
      <c r="K58" s="602"/>
      <c r="L58" s="602"/>
      <c r="M58" s="602"/>
      <c r="N58" s="602"/>
      <c r="O58" s="602"/>
      <c r="P58" s="602"/>
      <c r="Q58" s="602"/>
      <c r="R58" s="602"/>
      <c r="S58" s="602"/>
      <c r="T58" s="602"/>
      <c r="U58" s="602"/>
      <c r="V58" s="602"/>
      <c r="W58" s="602"/>
      <c r="X58" s="602"/>
      <c r="Y58" s="602"/>
      <c r="Z58" s="602"/>
      <c r="AA58" s="602"/>
      <c r="AB58" s="602"/>
      <c r="AC58" s="602"/>
      <c r="AD58" s="602"/>
      <c r="AE58" s="602"/>
      <c r="AF58" s="602"/>
      <c r="AG58" s="602"/>
      <c r="AH58" s="602"/>
      <c r="AI58" s="602"/>
      <c r="AJ58" s="602"/>
      <c r="AK58" s="11"/>
      <c r="AL58" s="11"/>
      <c r="AM58" s="56">
        <v>53</v>
      </c>
      <c r="AN58" s="57" t="s">
        <v>596</v>
      </c>
      <c r="AO58" s="58">
        <v>0</v>
      </c>
      <c r="AT58" s="11"/>
      <c r="AU58" s="11"/>
      <c r="AV58" s="11"/>
      <c r="AW58" s="11"/>
      <c r="AX58" s="11"/>
      <c r="AY58" s="11"/>
      <c r="AZ58" s="11"/>
      <c r="BA58" s="11"/>
      <c r="BB58" s="11"/>
      <c r="BC58" s="11"/>
      <c r="BD58" s="11"/>
      <c r="BE58" s="11"/>
      <c r="BF58" s="11"/>
      <c r="BG58" s="11"/>
      <c r="BH58" s="11"/>
      <c r="BI58" s="11"/>
      <c r="BJ58" s="11"/>
      <c r="BK58" s="11"/>
    </row>
    <row r="59" spans="2:63" ht="13.5" customHeight="1">
      <c r="B59" s="11"/>
      <c r="C59" s="11">
        <v>4</v>
      </c>
      <c r="D59" s="406" t="s">
        <v>359</v>
      </c>
      <c r="E59" s="406"/>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406"/>
      <c r="AJ59" s="406"/>
      <c r="AK59" s="11"/>
      <c r="AL59" s="11"/>
      <c r="AM59" s="56">
        <v>54</v>
      </c>
      <c r="AN59" s="57" t="s">
        <v>597</v>
      </c>
      <c r="AO59" s="58">
        <v>4.6500000000000003E-4</v>
      </c>
      <c r="AP59" s="75"/>
      <c r="AQ59" s="75"/>
      <c r="AR59" s="75"/>
      <c r="AS59" s="75"/>
      <c r="AT59" s="11"/>
      <c r="AU59" s="11"/>
      <c r="AV59" s="11"/>
      <c r="AW59" s="11"/>
      <c r="AX59" s="11"/>
      <c r="AY59" s="11"/>
      <c r="AZ59" s="11"/>
      <c r="BA59" s="11"/>
      <c r="BB59" s="11"/>
      <c r="BC59" s="11"/>
      <c r="BD59" s="11"/>
      <c r="BE59" s="11"/>
      <c r="BF59" s="11"/>
      <c r="BG59" s="11"/>
      <c r="BH59" s="11"/>
      <c r="BI59" s="11"/>
      <c r="BJ59" s="11"/>
      <c r="BK59" s="11"/>
    </row>
    <row r="60" spans="2:63" ht="13.5" customHeight="1">
      <c r="B60" s="11"/>
      <c r="C60" s="11"/>
      <c r="D60" s="406"/>
      <c r="E60" s="406"/>
      <c r="F60" s="406"/>
      <c r="G60" s="406"/>
      <c r="H60" s="406"/>
      <c r="I60" s="406"/>
      <c r="J60" s="406"/>
      <c r="K60" s="406"/>
      <c r="L60" s="406"/>
      <c r="M60" s="406"/>
      <c r="N60" s="406"/>
      <c r="O60" s="406"/>
      <c r="P60" s="406"/>
      <c r="Q60" s="406"/>
      <c r="R60" s="406"/>
      <c r="S60" s="406"/>
      <c r="T60" s="406"/>
      <c r="U60" s="406"/>
      <c r="V60" s="406"/>
      <c r="W60" s="406"/>
      <c r="X60" s="406"/>
      <c r="Y60" s="406"/>
      <c r="Z60" s="406"/>
      <c r="AA60" s="406"/>
      <c r="AB60" s="406"/>
      <c r="AC60" s="406"/>
      <c r="AD60" s="406"/>
      <c r="AE60" s="406"/>
      <c r="AF60" s="406"/>
      <c r="AG60" s="406"/>
      <c r="AH60" s="406"/>
      <c r="AI60" s="406"/>
      <c r="AJ60" s="406"/>
      <c r="AM60" s="56">
        <v>55</v>
      </c>
      <c r="AN60" s="57" t="s">
        <v>598</v>
      </c>
      <c r="AO60" s="58">
        <v>4.84E-4</v>
      </c>
      <c r="AP60" s="75"/>
      <c r="AQ60" s="75"/>
      <c r="AR60" s="75"/>
      <c r="AS60" s="75"/>
    </row>
    <row r="61" spans="2:63" ht="13.5" customHeight="1">
      <c r="B61" s="11"/>
      <c r="AI61" s="8"/>
      <c r="AJ61" s="8"/>
      <c r="AM61" s="56">
        <v>56</v>
      </c>
      <c r="AN61" s="57" t="s">
        <v>599</v>
      </c>
      <c r="AO61" s="58">
        <v>0</v>
      </c>
      <c r="AP61" s="75"/>
      <c r="AQ61" s="75"/>
      <c r="AR61" s="75"/>
      <c r="AS61" s="75"/>
    </row>
    <row r="62" spans="2:63" ht="14.25" thickBot="1">
      <c r="B62" s="11" t="s">
        <v>312</v>
      </c>
      <c r="C62" s="11"/>
      <c r="D62" s="11"/>
      <c r="E62" s="11"/>
      <c r="F62" s="11"/>
      <c r="G62" s="11"/>
      <c r="H62" s="11"/>
      <c r="I62" s="11"/>
      <c r="J62" s="11"/>
      <c r="K62" s="601" t="s">
        <v>280</v>
      </c>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M62" s="56">
        <v>57</v>
      </c>
      <c r="AN62" s="57" t="s">
        <v>600</v>
      </c>
      <c r="AO62" s="58">
        <v>4.9799999999999996E-4</v>
      </c>
      <c r="AP62" s="75"/>
      <c r="AQ62" s="75"/>
      <c r="AR62" s="75"/>
      <c r="AS62" s="75"/>
    </row>
    <row r="63" spans="2:63" ht="16.5" customHeight="1">
      <c r="B63" s="622" t="s">
        <v>265</v>
      </c>
      <c r="C63" s="458"/>
      <c r="D63" s="458"/>
      <c r="E63" s="465"/>
      <c r="F63" s="624" t="str">
        <f>IF(報告提出書【1年目】!AB32="","",報告提出書【1年目】!AB32)</f>
        <v/>
      </c>
      <c r="G63" s="625"/>
      <c r="H63" s="625"/>
      <c r="I63" s="458" t="s">
        <v>264</v>
      </c>
      <c r="J63" s="588"/>
      <c r="K63" s="457" t="s">
        <v>401</v>
      </c>
      <c r="L63" s="458"/>
      <c r="M63" s="458"/>
      <c r="N63" s="458"/>
      <c r="O63" s="458"/>
      <c r="P63" s="458"/>
      <c r="Q63" s="458"/>
      <c r="R63" s="458"/>
      <c r="S63" s="593"/>
      <c r="T63" s="590"/>
      <c r="U63" s="591"/>
      <c r="V63" s="592"/>
      <c r="W63" s="35" t="s">
        <v>264</v>
      </c>
      <c r="X63" s="35"/>
      <c r="Y63" s="35"/>
      <c r="Z63" s="35"/>
      <c r="AA63" s="35"/>
      <c r="AB63" s="35"/>
      <c r="AC63" s="35"/>
      <c r="AD63" s="35"/>
      <c r="AE63" s="35"/>
      <c r="AF63" s="35"/>
      <c r="AG63" s="35"/>
      <c r="AH63" s="35"/>
      <c r="AI63" s="35"/>
      <c r="AJ63" s="36"/>
      <c r="AM63" s="56">
        <v>58</v>
      </c>
      <c r="AN63" s="57" t="s">
        <v>601</v>
      </c>
      <c r="AO63" s="58">
        <v>5.0600000000000005E-4</v>
      </c>
    </row>
    <row r="64" spans="2:63" ht="16.5" customHeight="1" thickBot="1">
      <c r="B64" s="623"/>
      <c r="C64" s="462"/>
      <c r="D64" s="462"/>
      <c r="E64" s="469"/>
      <c r="F64" s="626"/>
      <c r="G64" s="627"/>
      <c r="H64" s="627"/>
      <c r="I64" s="462"/>
      <c r="J64" s="589"/>
      <c r="K64" s="446" t="s">
        <v>1763</v>
      </c>
      <c r="L64" s="447"/>
      <c r="M64" s="447"/>
      <c r="N64" s="447"/>
      <c r="O64" s="447"/>
      <c r="P64" s="64"/>
      <c r="Q64" s="64" t="s">
        <v>1764</v>
      </c>
      <c r="R64" s="612"/>
      <c r="S64" s="613"/>
      <c r="T64" s="66" t="s">
        <v>509</v>
      </c>
      <c r="U64" s="70"/>
      <c r="V64" s="65" t="s">
        <v>511</v>
      </c>
      <c r="W64" s="614"/>
      <c r="X64" s="613"/>
      <c r="Y64" s="66" t="s">
        <v>509</v>
      </c>
      <c r="Z64" s="70"/>
      <c r="AA64" s="65" t="s">
        <v>510</v>
      </c>
      <c r="AB64" s="614"/>
      <c r="AC64" s="613"/>
      <c r="AD64" s="66" t="s">
        <v>509</v>
      </c>
      <c r="AE64" s="66"/>
      <c r="AF64" s="67" t="s">
        <v>508</v>
      </c>
      <c r="AG64" s="614"/>
      <c r="AH64" s="613"/>
      <c r="AI64" s="53" t="s">
        <v>509</v>
      </c>
      <c r="AJ64" s="68" t="s">
        <v>513</v>
      </c>
      <c r="AM64" s="56">
        <v>59</v>
      </c>
      <c r="AN64" s="57" t="s">
        <v>602</v>
      </c>
      <c r="AO64" s="58">
        <v>0</v>
      </c>
      <c r="AP64" s="75"/>
      <c r="AQ64" s="75"/>
      <c r="AR64" s="75"/>
      <c r="AS64" s="75"/>
    </row>
    <row r="65" spans="2:41" ht="3.75" customHeight="1">
      <c r="B65" s="615" t="s">
        <v>1765</v>
      </c>
      <c r="C65" s="615"/>
      <c r="D65" s="615"/>
      <c r="E65" s="615"/>
      <c r="F65" s="615"/>
      <c r="G65" s="615"/>
      <c r="H65" s="615"/>
      <c r="I65" s="615"/>
      <c r="J65" s="615"/>
      <c r="K65" s="615"/>
      <c r="L65" s="615"/>
      <c r="M65" s="615"/>
      <c r="N65" s="615"/>
      <c r="O65" s="615"/>
      <c r="P65" s="615"/>
      <c r="Q65" s="615"/>
      <c r="R65" s="615"/>
      <c r="S65" s="615"/>
      <c r="T65" s="615"/>
      <c r="U65" s="615"/>
      <c r="V65" s="615"/>
      <c r="W65" s="615"/>
      <c r="X65" s="615"/>
      <c r="Y65" s="615"/>
      <c r="Z65" s="615"/>
      <c r="AA65" s="615"/>
      <c r="AB65" s="615"/>
      <c r="AC65" s="615"/>
      <c r="AD65" s="615"/>
      <c r="AE65" s="615"/>
      <c r="AF65" s="615"/>
      <c r="AG65" s="615"/>
      <c r="AH65" s="615"/>
      <c r="AI65" s="615"/>
      <c r="AJ65" s="615"/>
      <c r="AM65" s="56">
        <v>60</v>
      </c>
      <c r="AN65" s="57" t="s">
        <v>603</v>
      </c>
      <c r="AO65" s="58">
        <v>2.1699999999999999E-4</v>
      </c>
    </row>
    <row r="66" spans="2:41">
      <c r="B66" s="616"/>
      <c r="C66" s="616"/>
      <c r="D66" s="616"/>
      <c r="E66" s="616"/>
      <c r="F66" s="616"/>
      <c r="G66" s="616"/>
      <c r="H66" s="616"/>
      <c r="I66" s="616"/>
      <c r="J66" s="616"/>
      <c r="K66" s="616"/>
      <c r="L66" s="616"/>
      <c r="M66" s="616"/>
      <c r="N66" s="616"/>
      <c r="O66" s="616"/>
      <c r="P66" s="616"/>
      <c r="Q66" s="616"/>
      <c r="R66" s="616"/>
      <c r="S66" s="616"/>
      <c r="T66" s="616"/>
      <c r="U66" s="616"/>
      <c r="V66" s="616"/>
      <c r="W66" s="616"/>
      <c r="X66" s="616"/>
      <c r="Y66" s="616"/>
      <c r="Z66" s="616"/>
      <c r="AA66" s="616"/>
      <c r="AB66" s="616"/>
      <c r="AC66" s="616"/>
      <c r="AD66" s="616"/>
      <c r="AE66" s="616"/>
      <c r="AF66" s="616"/>
      <c r="AG66" s="616"/>
      <c r="AH66" s="616"/>
      <c r="AI66" s="616"/>
      <c r="AJ66" s="616"/>
      <c r="AM66" s="56">
        <v>61</v>
      </c>
      <c r="AN66" s="57" t="s">
        <v>604</v>
      </c>
      <c r="AO66" s="58">
        <v>2.8200000000000002E-4</v>
      </c>
    </row>
    <row r="67" spans="2:41">
      <c r="B67" s="616"/>
      <c r="C67" s="616"/>
      <c r="D67" s="616"/>
      <c r="E67" s="616"/>
      <c r="F67" s="616"/>
      <c r="G67" s="616"/>
      <c r="H67" s="616"/>
      <c r="I67" s="616"/>
      <c r="J67" s="616"/>
      <c r="K67" s="616"/>
      <c r="L67" s="616"/>
      <c r="M67" s="616"/>
      <c r="N67" s="616"/>
      <c r="O67" s="616"/>
      <c r="P67" s="616"/>
      <c r="Q67" s="616"/>
      <c r="R67" s="616"/>
      <c r="S67" s="616"/>
      <c r="T67" s="616"/>
      <c r="U67" s="616"/>
      <c r="V67" s="616"/>
      <c r="W67" s="616"/>
      <c r="X67" s="616"/>
      <c r="Y67" s="616"/>
      <c r="Z67" s="616"/>
      <c r="AA67" s="616"/>
      <c r="AB67" s="616"/>
      <c r="AC67" s="616"/>
      <c r="AD67" s="616"/>
      <c r="AE67" s="616"/>
      <c r="AF67" s="616"/>
      <c r="AG67" s="616"/>
      <c r="AH67" s="616"/>
      <c r="AI67" s="616"/>
      <c r="AJ67" s="616"/>
      <c r="AM67" s="56">
        <v>62</v>
      </c>
      <c r="AN67" s="57" t="s">
        <v>605</v>
      </c>
      <c r="AO67" s="58">
        <v>3.0400000000000002E-4</v>
      </c>
    </row>
    <row r="68" spans="2:41">
      <c r="AM68" s="56">
        <v>63</v>
      </c>
      <c r="AN68" s="57" t="s">
        <v>606</v>
      </c>
      <c r="AO68" s="58">
        <v>5.62E-4</v>
      </c>
    </row>
    <row r="69" spans="2:41">
      <c r="AM69" s="56">
        <v>64</v>
      </c>
      <c r="AN69" s="57" t="s">
        <v>607</v>
      </c>
      <c r="AO69" s="58">
        <v>4.8200000000000001E-4</v>
      </c>
    </row>
    <row r="70" spans="2:41">
      <c r="AM70" s="56">
        <v>65</v>
      </c>
      <c r="AN70" s="57" t="s">
        <v>608</v>
      </c>
      <c r="AO70" s="58">
        <v>4.3999999999999999E-5</v>
      </c>
    </row>
    <row r="71" spans="2:41">
      <c r="AM71" s="56">
        <v>66</v>
      </c>
      <c r="AN71" s="57" t="s">
        <v>609</v>
      </c>
      <c r="AO71" s="58">
        <v>2.1000000000000001E-4</v>
      </c>
    </row>
    <row r="72" spans="2:41">
      <c r="AM72" s="56">
        <v>67</v>
      </c>
      <c r="AN72" s="57" t="s">
        <v>610</v>
      </c>
      <c r="AO72" s="58">
        <v>6.02E-4</v>
      </c>
    </row>
    <row r="73" spans="2:41">
      <c r="AM73" s="56">
        <v>68</v>
      </c>
      <c r="AN73" s="57" t="s">
        <v>611</v>
      </c>
      <c r="AO73" s="58">
        <v>2.3900000000000001E-4</v>
      </c>
    </row>
    <row r="74" spans="2:41">
      <c r="AM74" s="56">
        <v>69</v>
      </c>
      <c r="AN74" s="57" t="s">
        <v>612</v>
      </c>
      <c r="AO74" s="58">
        <v>0</v>
      </c>
    </row>
    <row r="75" spans="2:41">
      <c r="AM75" s="56">
        <v>70</v>
      </c>
      <c r="AN75" s="57" t="s">
        <v>613</v>
      </c>
      <c r="AO75" s="58">
        <v>3.9100000000000002E-4</v>
      </c>
    </row>
    <row r="76" spans="2:41">
      <c r="AM76" s="56">
        <v>71</v>
      </c>
      <c r="AN76" s="57" t="s">
        <v>614</v>
      </c>
      <c r="AO76" s="58">
        <v>4.84E-4</v>
      </c>
    </row>
    <row r="77" spans="2:41">
      <c r="AM77" s="56">
        <v>72</v>
      </c>
      <c r="AN77" s="57" t="s">
        <v>615</v>
      </c>
      <c r="AO77" s="58">
        <v>3.3700000000000001E-4</v>
      </c>
    </row>
    <row r="78" spans="2:41">
      <c r="AM78" s="56">
        <v>73</v>
      </c>
      <c r="AN78" s="57" t="s">
        <v>616</v>
      </c>
      <c r="AO78" s="58">
        <v>0</v>
      </c>
    </row>
    <row r="79" spans="2:41">
      <c r="AM79" s="56">
        <v>74</v>
      </c>
      <c r="AN79" s="57" t="s">
        <v>617</v>
      </c>
      <c r="AO79" s="58">
        <v>0</v>
      </c>
    </row>
    <row r="80" spans="2:41">
      <c r="AM80" s="56">
        <v>75</v>
      </c>
      <c r="AN80" s="57" t="s">
        <v>618</v>
      </c>
      <c r="AO80" s="58">
        <v>2.5900000000000001E-4</v>
      </c>
    </row>
    <row r="81" spans="39:41">
      <c r="AM81" s="56">
        <v>76</v>
      </c>
      <c r="AN81" s="57" t="s">
        <v>619</v>
      </c>
      <c r="AO81" s="58">
        <v>2.5999999999999998E-4</v>
      </c>
    </row>
    <row r="82" spans="39:41">
      <c r="AM82" s="56">
        <v>77</v>
      </c>
      <c r="AN82" s="57" t="s">
        <v>620</v>
      </c>
      <c r="AO82" s="58">
        <v>2.2599999999999999E-4</v>
      </c>
    </row>
    <row r="83" spans="39:41">
      <c r="AM83" s="56">
        <v>78</v>
      </c>
      <c r="AN83" s="57" t="s">
        <v>621</v>
      </c>
      <c r="AO83" s="58">
        <v>2.1800000000000001E-4</v>
      </c>
    </row>
    <row r="84" spans="39:41">
      <c r="AM84" s="56">
        <v>79</v>
      </c>
      <c r="AN84" s="57" t="s">
        <v>622</v>
      </c>
      <c r="AO84" s="58">
        <v>3.2000000000000003E-4</v>
      </c>
    </row>
    <row r="85" spans="39:41">
      <c r="AM85" s="56">
        <v>80</v>
      </c>
      <c r="AN85" s="57" t="s">
        <v>623</v>
      </c>
      <c r="AO85" s="58">
        <v>3.7800000000000003E-4</v>
      </c>
    </row>
    <row r="86" spans="39:41">
      <c r="AM86" s="56">
        <v>81</v>
      </c>
      <c r="AN86" s="57" t="s">
        <v>624</v>
      </c>
      <c r="AO86" s="58">
        <v>2.5000000000000001E-4</v>
      </c>
    </row>
    <row r="87" spans="39:41">
      <c r="AM87" s="56">
        <v>82</v>
      </c>
      <c r="AN87" s="57" t="s">
        <v>625</v>
      </c>
      <c r="AO87" s="58">
        <v>3.5E-4</v>
      </c>
    </row>
    <row r="88" spans="39:41">
      <c r="AM88" s="56">
        <v>83</v>
      </c>
      <c r="AN88" s="57" t="s">
        <v>626</v>
      </c>
      <c r="AO88" s="58">
        <v>1.8100000000000001E-4</v>
      </c>
    </row>
    <row r="89" spans="39:41">
      <c r="AM89" s="56">
        <v>84</v>
      </c>
      <c r="AN89" s="57" t="s">
        <v>627</v>
      </c>
      <c r="AO89" s="58">
        <v>2.34E-4</v>
      </c>
    </row>
    <row r="90" spans="39:41">
      <c r="AM90" s="56">
        <v>85</v>
      </c>
      <c r="AN90" s="57" t="s">
        <v>628</v>
      </c>
      <c r="AO90" s="58">
        <v>3.8699999999999997E-4</v>
      </c>
    </row>
    <row r="91" spans="39:41">
      <c r="AM91" s="56">
        <v>86</v>
      </c>
      <c r="AN91" s="57" t="s">
        <v>629</v>
      </c>
      <c r="AO91" s="58">
        <v>6.7999999999999999E-5</v>
      </c>
    </row>
    <row r="92" spans="39:41">
      <c r="AM92" s="56">
        <v>87</v>
      </c>
      <c r="AN92" s="57" t="s">
        <v>630</v>
      </c>
      <c r="AO92" s="58">
        <v>2.12E-4</v>
      </c>
    </row>
    <row r="93" spans="39:41">
      <c r="AM93" s="56">
        <v>88</v>
      </c>
      <c r="AN93" s="57" t="s">
        <v>631</v>
      </c>
      <c r="AO93" s="58">
        <v>1.85E-4</v>
      </c>
    </row>
    <row r="94" spans="39:41">
      <c r="AM94" s="56">
        <v>89</v>
      </c>
      <c r="AN94" s="57" t="s">
        <v>632</v>
      </c>
      <c r="AO94" s="58">
        <v>2.43E-4</v>
      </c>
    </row>
    <row r="95" spans="39:41">
      <c r="AM95" s="56">
        <v>90</v>
      </c>
      <c r="AN95" s="57" t="s">
        <v>633</v>
      </c>
      <c r="AO95" s="58">
        <v>0</v>
      </c>
    </row>
    <row r="96" spans="39:41">
      <c r="AM96" s="56">
        <v>91</v>
      </c>
      <c r="AN96" s="57" t="s">
        <v>634</v>
      </c>
      <c r="AO96" s="58">
        <v>0</v>
      </c>
    </row>
    <row r="97" spans="39:41">
      <c r="AM97" s="56">
        <v>92</v>
      </c>
      <c r="AN97" s="57" t="s">
        <v>635</v>
      </c>
      <c r="AO97" s="58">
        <v>8.0000000000000007E-5</v>
      </c>
    </row>
    <row r="98" spans="39:41">
      <c r="AM98" s="56">
        <v>93</v>
      </c>
      <c r="AN98" s="57" t="s">
        <v>636</v>
      </c>
      <c r="AO98" s="58">
        <v>0</v>
      </c>
    </row>
    <row r="99" spans="39:41">
      <c r="AM99" s="56">
        <v>94</v>
      </c>
      <c r="AN99" s="57" t="s">
        <v>637</v>
      </c>
      <c r="AO99" s="58">
        <v>0</v>
      </c>
    </row>
    <row r="100" spans="39:41">
      <c r="AM100" s="56">
        <v>95</v>
      </c>
      <c r="AN100" s="57" t="s">
        <v>638</v>
      </c>
      <c r="AO100" s="58">
        <v>3.6200000000000002E-4</v>
      </c>
    </row>
    <row r="101" spans="39:41">
      <c r="AM101" s="56">
        <v>96</v>
      </c>
      <c r="AN101" s="57" t="s">
        <v>639</v>
      </c>
      <c r="AO101" s="58">
        <v>1.76E-4</v>
      </c>
    </row>
    <row r="102" spans="39:41">
      <c r="AM102" s="56">
        <v>97</v>
      </c>
      <c r="AN102" s="57" t="s">
        <v>640</v>
      </c>
      <c r="AO102" s="58">
        <v>0</v>
      </c>
    </row>
    <row r="103" spans="39:41">
      <c r="AM103" s="56">
        <v>98</v>
      </c>
      <c r="AN103" s="57" t="s">
        <v>641</v>
      </c>
      <c r="AO103" s="58">
        <v>4.1300000000000001E-4</v>
      </c>
    </row>
    <row r="104" spans="39:41">
      <c r="AM104" s="56">
        <v>99</v>
      </c>
      <c r="AN104" s="57" t="s">
        <v>642</v>
      </c>
      <c r="AO104" s="58">
        <v>1.1919999999999999E-3</v>
      </c>
    </row>
    <row r="105" spans="39:41">
      <c r="AM105" s="56">
        <v>100</v>
      </c>
      <c r="AN105" s="57" t="s">
        <v>643</v>
      </c>
      <c r="AO105" s="58">
        <v>0</v>
      </c>
    </row>
    <row r="106" spans="39:41">
      <c r="AM106" s="56">
        <v>101</v>
      </c>
      <c r="AN106" s="57" t="s">
        <v>644</v>
      </c>
      <c r="AO106" s="58">
        <v>0</v>
      </c>
    </row>
    <row r="107" spans="39:41">
      <c r="AM107" s="56">
        <v>102</v>
      </c>
      <c r="AN107" s="57" t="s">
        <v>645</v>
      </c>
      <c r="AO107" s="58">
        <v>2.0000000000000001E-4</v>
      </c>
    </row>
    <row r="108" spans="39:41">
      <c r="AM108" s="56">
        <v>103</v>
      </c>
      <c r="AN108" s="57" t="s">
        <v>646</v>
      </c>
      <c r="AO108" s="58">
        <v>4.95E-4</v>
      </c>
    </row>
    <row r="109" spans="39:41">
      <c r="AM109" s="56">
        <v>104</v>
      </c>
      <c r="AN109" s="57" t="s">
        <v>647</v>
      </c>
      <c r="AO109" s="58">
        <v>3.1599999999999998E-4</v>
      </c>
    </row>
    <row r="110" spans="39:41">
      <c r="AM110" s="56">
        <v>105</v>
      </c>
      <c r="AN110" s="57" t="s">
        <v>648</v>
      </c>
      <c r="AO110" s="58">
        <v>0</v>
      </c>
    </row>
    <row r="111" spans="39:41">
      <c r="AM111" s="56">
        <v>106</v>
      </c>
      <c r="AN111" s="57" t="s">
        <v>649</v>
      </c>
      <c r="AO111" s="58">
        <v>0</v>
      </c>
    </row>
    <row r="112" spans="39:41">
      <c r="AM112" s="56">
        <v>107</v>
      </c>
      <c r="AN112" s="57" t="s">
        <v>650</v>
      </c>
      <c r="AO112" s="58">
        <v>2.6400000000000002E-4</v>
      </c>
    </row>
    <row r="113" spans="39:41">
      <c r="AM113" s="56">
        <v>108</v>
      </c>
      <c r="AN113" s="57" t="s">
        <v>651</v>
      </c>
      <c r="AO113" s="58">
        <v>1.75E-4</v>
      </c>
    </row>
    <row r="114" spans="39:41">
      <c r="AM114" s="56">
        <v>109</v>
      </c>
      <c r="AN114" s="57" t="s">
        <v>652</v>
      </c>
      <c r="AO114" s="58">
        <v>0</v>
      </c>
    </row>
    <row r="115" spans="39:41">
      <c r="AM115" s="56">
        <v>110</v>
      </c>
      <c r="AN115" s="57" t="s">
        <v>653</v>
      </c>
      <c r="AO115" s="58">
        <v>6.4999999999999994E-5</v>
      </c>
    </row>
    <row r="116" spans="39:41">
      <c r="AM116" s="56">
        <v>111</v>
      </c>
      <c r="AN116" s="57" t="s">
        <v>654</v>
      </c>
      <c r="AO116" s="58">
        <v>0</v>
      </c>
    </row>
    <row r="117" spans="39:41">
      <c r="AM117" s="56">
        <v>112</v>
      </c>
      <c r="AN117" s="57" t="s">
        <v>655</v>
      </c>
      <c r="AO117" s="58">
        <v>0</v>
      </c>
    </row>
    <row r="118" spans="39:41">
      <c r="AM118" s="56">
        <v>113</v>
      </c>
      <c r="AN118" s="57" t="s">
        <v>656</v>
      </c>
      <c r="AO118" s="58">
        <v>0</v>
      </c>
    </row>
    <row r="119" spans="39:41">
      <c r="AM119" s="56">
        <v>114</v>
      </c>
      <c r="AN119" s="57" t="s">
        <v>657</v>
      </c>
      <c r="AO119" s="58">
        <v>0</v>
      </c>
    </row>
    <row r="120" spans="39:41">
      <c r="AM120" s="56">
        <v>115</v>
      </c>
      <c r="AN120" s="57" t="s">
        <v>658</v>
      </c>
      <c r="AO120" s="58">
        <v>4.28E-4</v>
      </c>
    </row>
    <row r="121" spans="39:41">
      <c r="AM121" s="56">
        <v>116</v>
      </c>
      <c r="AN121" s="57" t="s">
        <v>659</v>
      </c>
      <c r="AO121" s="58">
        <v>4.95E-4</v>
      </c>
    </row>
    <row r="122" spans="39:41">
      <c r="AM122" s="56">
        <v>117</v>
      </c>
      <c r="AN122" s="57" t="s">
        <v>660</v>
      </c>
      <c r="AO122" s="58">
        <v>4.3399999999999998E-4</v>
      </c>
    </row>
    <row r="123" spans="39:41">
      <c r="AM123" s="56">
        <v>118</v>
      </c>
      <c r="AN123" s="57" t="s">
        <v>517</v>
      </c>
      <c r="AO123" s="58">
        <v>3.9500000000000001E-4</v>
      </c>
    </row>
    <row r="124" spans="39:41">
      <c r="AM124" s="56">
        <v>119</v>
      </c>
      <c r="AN124" s="57" t="s">
        <v>661</v>
      </c>
      <c r="AO124" s="58">
        <v>0</v>
      </c>
    </row>
    <row r="125" spans="39:41">
      <c r="AM125" s="56">
        <v>120</v>
      </c>
      <c r="AN125" s="57" t="s">
        <v>662</v>
      </c>
      <c r="AO125" s="58">
        <v>1.8900000000000001E-4</v>
      </c>
    </row>
    <row r="126" spans="39:41">
      <c r="AM126" s="56">
        <v>121</v>
      </c>
      <c r="AN126" s="57" t="s">
        <v>663</v>
      </c>
      <c r="AO126" s="58">
        <v>1.2179999999999999E-3</v>
      </c>
    </row>
    <row r="127" spans="39:41">
      <c r="AM127" s="56">
        <v>122</v>
      </c>
      <c r="AN127" s="57" t="s">
        <v>664</v>
      </c>
      <c r="AO127" s="58">
        <v>5.5599999999999996E-4</v>
      </c>
    </row>
    <row r="128" spans="39:41">
      <c r="AM128" s="56">
        <v>123</v>
      </c>
      <c r="AN128" s="57" t="s">
        <v>665</v>
      </c>
      <c r="AO128" s="58">
        <v>4.4700000000000002E-4</v>
      </c>
    </row>
    <row r="129" spans="39:41">
      <c r="AM129" s="56">
        <v>124</v>
      </c>
      <c r="AN129" s="57" t="s">
        <v>666</v>
      </c>
      <c r="AO129" s="58">
        <v>3.8900000000000002E-4</v>
      </c>
    </row>
    <row r="130" spans="39:41">
      <c r="AM130" s="56">
        <v>125</v>
      </c>
      <c r="AN130" s="57" t="s">
        <v>667</v>
      </c>
      <c r="AO130" s="58">
        <v>3.6200000000000002E-4</v>
      </c>
    </row>
    <row r="131" spans="39:41">
      <c r="AM131" s="56">
        <v>126</v>
      </c>
      <c r="AN131" s="57" t="s">
        <v>668</v>
      </c>
      <c r="AO131" s="58">
        <v>3.0600000000000001E-4</v>
      </c>
    </row>
    <row r="132" spans="39:41">
      <c r="AM132" s="56">
        <v>127</v>
      </c>
      <c r="AN132" s="57" t="s">
        <v>669</v>
      </c>
      <c r="AO132" s="58">
        <v>0</v>
      </c>
    </row>
    <row r="133" spans="39:41">
      <c r="AM133" s="56">
        <v>128</v>
      </c>
      <c r="AN133" s="57" t="s">
        <v>670</v>
      </c>
      <c r="AO133" s="58">
        <v>4.7399999999999997E-4</v>
      </c>
    </row>
    <row r="134" spans="39:41">
      <c r="AM134" s="56">
        <v>129</v>
      </c>
      <c r="AN134" s="57" t="s">
        <v>671</v>
      </c>
      <c r="AO134" s="58">
        <v>4.7199999999999998E-4</v>
      </c>
    </row>
    <row r="135" spans="39:41">
      <c r="AM135" s="56">
        <v>130</v>
      </c>
      <c r="AN135" s="57" t="s">
        <v>672</v>
      </c>
      <c r="AO135" s="58">
        <v>4.66E-4</v>
      </c>
    </row>
    <row r="136" spans="39:41">
      <c r="AM136" s="56">
        <v>131</v>
      </c>
      <c r="AN136" s="57" t="s">
        <v>673</v>
      </c>
      <c r="AO136" s="58">
        <v>4.73E-4</v>
      </c>
    </row>
    <row r="137" spans="39:41">
      <c r="AM137" s="56">
        <v>132</v>
      </c>
      <c r="AN137" s="57" t="s">
        <v>674</v>
      </c>
      <c r="AO137" s="58">
        <v>0</v>
      </c>
    </row>
    <row r="138" spans="39:41">
      <c r="AM138" s="56">
        <v>133</v>
      </c>
      <c r="AN138" s="57" t="s">
        <v>675</v>
      </c>
      <c r="AO138" s="58">
        <v>4.5399999999999998E-4</v>
      </c>
    </row>
    <row r="139" spans="39:41">
      <c r="AM139" s="56">
        <v>134</v>
      </c>
      <c r="AN139" s="57" t="s">
        <v>676</v>
      </c>
      <c r="AO139" s="58">
        <v>4.0000000000000002E-4</v>
      </c>
    </row>
    <row r="140" spans="39:41">
      <c r="AM140" s="56">
        <v>135</v>
      </c>
      <c r="AN140" s="57" t="s">
        <v>677</v>
      </c>
      <c r="AO140" s="58">
        <v>2.9599999999999998E-4</v>
      </c>
    </row>
    <row r="141" spans="39:41">
      <c r="AM141" s="56">
        <v>136</v>
      </c>
      <c r="AN141" s="57" t="s">
        <v>678</v>
      </c>
      <c r="AO141" s="58">
        <v>4.4999999999999999E-4</v>
      </c>
    </row>
    <row r="142" spans="39:41">
      <c r="AM142" s="56">
        <v>137</v>
      </c>
      <c r="AN142" s="57" t="s">
        <v>679</v>
      </c>
      <c r="AO142" s="58">
        <v>3.6600000000000001E-4</v>
      </c>
    </row>
    <row r="143" spans="39:41">
      <c r="AM143" s="56">
        <v>138</v>
      </c>
      <c r="AN143" s="57" t="s">
        <v>680</v>
      </c>
      <c r="AO143" s="58">
        <v>0</v>
      </c>
    </row>
    <row r="144" spans="39:41">
      <c r="AM144" s="56">
        <v>139</v>
      </c>
      <c r="AN144" s="57" t="s">
        <v>681</v>
      </c>
      <c r="AO144" s="58">
        <v>0</v>
      </c>
    </row>
    <row r="145" spans="39:41">
      <c r="AM145" s="56">
        <v>140</v>
      </c>
      <c r="AN145" s="57" t="s">
        <v>682</v>
      </c>
      <c r="AO145" s="58">
        <v>4.6999999999999999E-4</v>
      </c>
    </row>
    <row r="146" spans="39:41">
      <c r="AM146" s="56">
        <v>141</v>
      </c>
      <c r="AN146" s="57" t="s">
        <v>683</v>
      </c>
      <c r="AO146" s="58">
        <v>4.6299999999999998E-4</v>
      </c>
    </row>
    <row r="147" spans="39:41">
      <c r="AM147" s="56">
        <v>142</v>
      </c>
      <c r="AN147" s="57" t="s">
        <v>684</v>
      </c>
      <c r="AO147" s="58">
        <v>0</v>
      </c>
    </row>
    <row r="148" spans="39:41">
      <c r="AM148" s="56">
        <v>143</v>
      </c>
      <c r="AN148" s="57" t="s">
        <v>685</v>
      </c>
      <c r="AO148" s="58">
        <v>3.7800000000000003E-4</v>
      </c>
    </row>
    <row r="149" spans="39:41">
      <c r="AM149" s="56">
        <v>144</v>
      </c>
      <c r="AN149" s="57" t="s">
        <v>686</v>
      </c>
      <c r="AO149" s="58">
        <v>2.7399999999999999E-4</v>
      </c>
    </row>
    <row r="150" spans="39:41">
      <c r="AM150" s="56">
        <v>145</v>
      </c>
      <c r="AN150" s="57" t="s">
        <v>687</v>
      </c>
      <c r="AO150" s="58">
        <v>0</v>
      </c>
    </row>
    <row r="151" spans="39:41">
      <c r="AM151" s="56">
        <v>146</v>
      </c>
      <c r="AN151" s="57" t="s">
        <v>688</v>
      </c>
      <c r="AO151" s="58">
        <v>0</v>
      </c>
    </row>
    <row r="152" spans="39:41">
      <c r="AM152" s="56">
        <v>147</v>
      </c>
      <c r="AN152" s="57" t="s">
        <v>689</v>
      </c>
      <c r="AO152" s="58">
        <v>3.59E-4</v>
      </c>
    </row>
    <row r="153" spans="39:41">
      <c r="AM153" s="56">
        <v>148</v>
      </c>
      <c r="AN153" s="57" t="s">
        <v>690</v>
      </c>
      <c r="AO153" s="58">
        <v>4.5600000000000003E-4</v>
      </c>
    </row>
    <row r="154" spans="39:41">
      <c r="AM154" s="56">
        <v>149</v>
      </c>
      <c r="AN154" s="57" t="s">
        <v>691</v>
      </c>
      <c r="AO154" s="58">
        <v>4.55E-4</v>
      </c>
    </row>
    <row r="155" spans="39:41">
      <c r="AM155" s="56">
        <v>150</v>
      </c>
      <c r="AN155" s="57" t="s">
        <v>692</v>
      </c>
      <c r="AO155" s="58">
        <v>2.2699999999999999E-4</v>
      </c>
    </row>
    <row r="156" spans="39:41">
      <c r="AM156" s="56">
        <v>151</v>
      </c>
      <c r="AN156" s="57" t="s">
        <v>693</v>
      </c>
      <c r="AO156" s="58">
        <v>0</v>
      </c>
    </row>
    <row r="157" spans="39:41">
      <c r="AM157" s="56">
        <v>152</v>
      </c>
      <c r="AN157" s="57" t="s">
        <v>694</v>
      </c>
      <c r="AO157" s="58">
        <v>4.4999999999999999E-4</v>
      </c>
    </row>
    <row r="158" spans="39:41">
      <c r="AM158" s="56">
        <v>153</v>
      </c>
      <c r="AN158" s="57" t="s">
        <v>695</v>
      </c>
      <c r="AO158" s="58">
        <v>5.1900000000000004E-4</v>
      </c>
    </row>
    <row r="159" spans="39:41">
      <c r="AM159" s="56">
        <v>154</v>
      </c>
      <c r="AN159" s="57" t="s">
        <v>696</v>
      </c>
      <c r="AO159" s="58">
        <v>0</v>
      </c>
    </row>
    <row r="160" spans="39:41">
      <c r="AM160" s="56">
        <v>155</v>
      </c>
      <c r="AN160" s="57" t="s">
        <v>697</v>
      </c>
      <c r="AO160" s="58">
        <v>0</v>
      </c>
    </row>
    <row r="161" spans="39:41">
      <c r="AM161" s="56">
        <v>156</v>
      </c>
      <c r="AN161" s="57" t="s">
        <v>698</v>
      </c>
      <c r="AO161" s="58">
        <v>0</v>
      </c>
    </row>
    <row r="162" spans="39:41">
      <c r="AM162" s="56">
        <v>157</v>
      </c>
      <c r="AN162" s="57" t="s">
        <v>699</v>
      </c>
      <c r="AO162" s="58">
        <v>0</v>
      </c>
    </row>
    <row r="163" spans="39:41">
      <c r="AM163" s="56">
        <v>158</v>
      </c>
      <c r="AN163" s="57" t="s">
        <v>700</v>
      </c>
      <c r="AO163" s="58">
        <v>4.5899999999999999E-4</v>
      </c>
    </row>
    <row r="164" spans="39:41">
      <c r="AM164" s="56">
        <v>159</v>
      </c>
      <c r="AN164" s="57" t="s">
        <v>701</v>
      </c>
      <c r="AO164" s="58">
        <v>4.4099999999999999E-4</v>
      </c>
    </row>
    <row r="165" spans="39:41">
      <c r="AM165" s="56">
        <v>160</v>
      </c>
      <c r="AN165" s="57" t="s">
        <v>702</v>
      </c>
      <c r="AO165" s="58">
        <v>7.2599999999999997E-4</v>
      </c>
    </row>
    <row r="166" spans="39:41">
      <c r="AM166" s="56">
        <v>161</v>
      </c>
      <c r="AN166" s="57" t="s">
        <v>703</v>
      </c>
      <c r="AO166" s="58">
        <v>0</v>
      </c>
    </row>
    <row r="167" spans="39:41">
      <c r="AM167" s="56">
        <v>162</v>
      </c>
      <c r="AN167" s="57" t="s">
        <v>704</v>
      </c>
      <c r="AO167" s="58">
        <v>1.2799999999999999E-4</v>
      </c>
    </row>
    <row r="168" spans="39:41">
      <c r="AM168" s="56">
        <v>163</v>
      </c>
      <c r="AN168" s="57" t="s">
        <v>705</v>
      </c>
      <c r="AO168" s="58">
        <v>8.5599999999999999E-4</v>
      </c>
    </row>
    <row r="169" spans="39:41">
      <c r="AM169" s="56">
        <v>164</v>
      </c>
      <c r="AN169" s="57" t="s">
        <v>706</v>
      </c>
      <c r="AO169" s="58">
        <v>5.1099999999999995E-4</v>
      </c>
    </row>
    <row r="170" spans="39:41">
      <c r="AM170" s="56">
        <v>165</v>
      </c>
      <c r="AN170" s="57" t="s">
        <v>707</v>
      </c>
      <c r="AO170" s="58">
        <v>3.9899999999999999E-4</v>
      </c>
    </row>
    <row r="171" spans="39:41">
      <c r="AM171" s="56">
        <v>166</v>
      </c>
      <c r="AN171" s="57" t="s">
        <v>708</v>
      </c>
      <c r="AO171" s="58">
        <v>2.99E-4</v>
      </c>
    </row>
    <row r="172" spans="39:41">
      <c r="AM172" s="56">
        <v>167</v>
      </c>
      <c r="AN172" s="57" t="s">
        <v>709</v>
      </c>
      <c r="AO172" s="58">
        <v>1.9900000000000001E-4</v>
      </c>
    </row>
    <row r="173" spans="39:41">
      <c r="AM173" s="56">
        <v>168</v>
      </c>
      <c r="AN173" s="57" t="s">
        <v>710</v>
      </c>
      <c r="AO173" s="58">
        <v>0</v>
      </c>
    </row>
    <row r="174" spans="39:41">
      <c r="AM174" s="56">
        <v>169</v>
      </c>
      <c r="AN174" s="57" t="s">
        <v>711</v>
      </c>
      <c r="AO174" s="58">
        <v>4.4999999999999999E-4</v>
      </c>
    </row>
    <row r="175" spans="39:41">
      <c r="AM175" s="56">
        <v>170</v>
      </c>
      <c r="AN175" s="57" t="s">
        <v>712</v>
      </c>
      <c r="AO175" s="58">
        <v>3.1500000000000001E-4</v>
      </c>
    </row>
    <row r="176" spans="39:41">
      <c r="AM176" s="56">
        <v>171</v>
      </c>
      <c r="AN176" s="57" t="s">
        <v>713</v>
      </c>
      <c r="AO176" s="58">
        <v>2.3499999999999999E-4</v>
      </c>
    </row>
    <row r="177" spans="39:41">
      <c r="AM177" s="56">
        <v>172</v>
      </c>
      <c r="AN177" s="57" t="s">
        <v>714</v>
      </c>
      <c r="AO177" s="58">
        <v>5.8500000000000002E-4</v>
      </c>
    </row>
    <row r="178" spans="39:41">
      <c r="AM178" s="56">
        <v>173</v>
      </c>
      <c r="AN178" s="57" t="s">
        <v>715</v>
      </c>
      <c r="AO178" s="58">
        <v>6.8199999999999999E-4</v>
      </c>
    </row>
    <row r="179" spans="39:41">
      <c r="AM179" s="56">
        <v>174</v>
      </c>
      <c r="AN179" s="57" t="s">
        <v>716</v>
      </c>
      <c r="AO179" s="58">
        <v>4.2900000000000002E-4</v>
      </c>
    </row>
    <row r="180" spans="39:41">
      <c r="AM180" s="56">
        <v>175</v>
      </c>
      <c r="AN180" s="57" t="s">
        <v>717</v>
      </c>
      <c r="AO180" s="58">
        <v>0</v>
      </c>
    </row>
    <row r="181" spans="39:41">
      <c r="AM181" s="56">
        <v>176</v>
      </c>
      <c r="AN181" s="57" t="s">
        <v>718</v>
      </c>
      <c r="AO181" s="58">
        <v>3.5300000000000002E-4</v>
      </c>
    </row>
    <row r="182" spans="39:41">
      <c r="AM182" s="56">
        <v>177</v>
      </c>
      <c r="AN182" s="57" t="s">
        <v>719</v>
      </c>
      <c r="AO182" s="58">
        <v>1.9100000000000001E-4</v>
      </c>
    </row>
    <row r="183" spans="39:41">
      <c r="AM183" s="56">
        <v>178</v>
      </c>
      <c r="AN183" s="57" t="s">
        <v>720</v>
      </c>
      <c r="AO183" s="58">
        <v>0</v>
      </c>
    </row>
    <row r="184" spans="39:41">
      <c r="AM184" s="56">
        <v>179</v>
      </c>
      <c r="AN184" s="57" t="s">
        <v>721</v>
      </c>
      <c r="AO184" s="58">
        <v>4.7899999999999999E-4</v>
      </c>
    </row>
    <row r="185" spans="39:41">
      <c r="AM185" s="56">
        <v>180</v>
      </c>
      <c r="AN185" s="57" t="s">
        <v>722</v>
      </c>
      <c r="AO185" s="58">
        <v>4.35E-4</v>
      </c>
    </row>
    <row r="186" spans="39:41">
      <c r="AM186" s="56">
        <v>181</v>
      </c>
      <c r="AN186" s="57" t="s">
        <v>723</v>
      </c>
      <c r="AO186" s="58">
        <v>0</v>
      </c>
    </row>
    <row r="187" spans="39:41">
      <c r="AM187" s="56">
        <v>182</v>
      </c>
      <c r="AN187" s="57" t="s">
        <v>724</v>
      </c>
      <c r="AO187" s="58">
        <v>0</v>
      </c>
    </row>
    <row r="188" spans="39:41">
      <c r="AM188" s="56">
        <v>183</v>
      </c>
      <c r="AN188" s="57" t="s">
        <v>725</v>
      </c>
      <c r="AO188" s="58">
        <v>2.9799999999999998E-4</v>
      </c>
    </row>
    <row r="189" spans="39:41">
      <c r="AM189" s="56">
        <v>184</v>
      </c>
      <c r="AN189" s="57" t="s">
        <v>726</v>
      </c>
      <c r="AO189" s="58">
        <v>4.3199999999999998E-4</v>
      </c>
    </row>
    <row r="190" spans="39:41">
      <c r="AM190" s="56">
        <v>185</v>
      </c>
      <c r="AN190" s="57" t="s">
        <v>727</v>
      </c>
      <c r="AO190" s="58">
        <v>6.4599999999999998E-4</v>
      </c>
    </row>
    <row r="191" spans="39:41">
      <c r="AM191" s="56">
        <v>186</v>
      </c>
      <c r="AN191" s="57" t="s">
        <v>728</v>
      </c>
      <c r="AO191" s="58">
        <v>0</v>
      </c>
    </row>
    <row r="192" spans="39:41">
      <c r="AM192" s="56">
        <v>187</v>
      </c>
      <c r="AN192" s="57" t="s">
        <v>729</v>
      </c>
      <c r="AO192" s="58">
        <v>4.57E-4</v>
      </c>
    </row>
    <row r="193" spans="39:41">
      <c r="AM193" s="56">
        <v>188</v>
      </c>
      <c r="AN193" s="57" t="s">
        <v>730</v>
      </c>
      <c r="AO193" s="58">
        <v>4.35E-4</v>
      </c>
    </row>
    <row r="194" spans="39:41">
      <c r="AM194" s="56">
        <v>189</v>
      </c>
      <c r="AN194" s="57" t="s">
        <v>731</v>
      </c>
      <c r="AO194" s="58">
        <v>0</v>
      </c>
    </row>
    <row r="195" spans="39:41">
      <c r="AM195" s="56">
        <v>190</v>
      </c>
      <c r="AN195" s="57" t="s">
        <v>732</v>
      </c>
      <c r="AO195" s="58">
        <v>4.5600000000000003E-4</v>
      </c>
    </row>
    <row r="196" spans="39:41">
      <c r="AM196" s="56">
        <v>191</v>
      </c>
      <c r="AN196" s="57" t="s">
        <v>733</v>
      </c>
      <c r="AO196" s="58">
        <v>4.1199999999999999E-4</v>
      </c>
    </row>
    <row r="197" spans="39:41">
      <c r="AM197" s="56">
        <v>192</v>
      </c>
      <c r="AN197" s="57" t="s">
        <v>734</v>
      </c>
      <c r="AO197" s="58">
        <v>0</v>
      </c>
    </row>
    <row r="198" spans="39:41">
      <c r="AM198" s="56">
        <v>193</v>
      </c>
      <c r="AN198" s="57" t="s">
        <v>735</v>
      </c>
      <c r="AO198" s="58">
        <v>4.4499999999999997E-4</v>
      </c>
    </row>
    <row r="199" spans="39:41">
      <c r="AM199" s="56">
        <v>194</v>
      </c>
      <c r="AN199" s="57" t="s">
        <v>736</v>
      </c>
      <c r="AO199" s="58">
        <v>4.4999999999999999E-4</v>
      </c>
    </row>
    <row r="200" spans="39:41">
      <c r="AM200" s="56">
        <v>195</v>
      </c>
      <c r="AN200" s="57" t="s">
        <v>737</v>
      </c>
      <c r="AO200" s="58">
        <v>0</v>
      </c>
    </row>
    <row r="201" spans="39:41">
      <c r="AM201" s="56">
        <v>196</v>
      </c>
      <c r="AN201" s="57" t="s">
        <v>738</v>
      </c>
      <c r="AO201" s="58">
        <v>0</v>
      </c>
    </row>
    <row r="202" spans="39:41">
      <c r="AM202" s="56">
        <v>197</v>
      </c>
      <c r="AN202" s="57" t="s">
        <v>739</v>
      </c>
      <c r="AO202" s="58">
        <v>2.7099999999999997E-4</v>
      </c>
    </row>
    <row r="203" spans="39:41">
      <c r="AM203" s="56">
        <v>198</v>
      </c>
      <c r="AN203" s="57" t="s">
        <v>740</v>
      </c>
      <c r="AO203" s="58">
        <v>0</v>
      </c>
    </row>
    <row r="204" spans="39:41">
      <c r="AM204" s="56">
        <v>199</v>
      </c>
      <c r="AN204" s="57" t="s">
        <v>741</v>
      </c>
      <c r="AO204" s="58">
        <v>3.6999999999999999E-4</v>
      </c>
    </row>
    <row r="205" spans="39:41">
      <c r="AM205" s="56">
        <v>200</v>
      </c>
      <c r="AN205" s="57" t="s">
        <v>742</v>
      </c>
      <c r="AO205" s="58">
        <v>4.44E-4</v>
      </c>
    </row>
    <row r="206" spans="39:41">
      <c r="AM206" s="56">
        <v>201</v>
      </c>
      <c r="AN206" s="57" t="s">
        <v>743</v>
      </c>
      <c r="AO206" s="58">
        <v>4.6799999999999999E-4</v>
      </c>
    </row>
    <row r="207" spans="39:41">
      <c r="AM207" s="56">
        <v>202</v>
      </c>
      <c r="AN207" s="57" t="s">
        <v>744</v>
      </c>
      <c r="AO207" s="58">
        <v>0</v>
      </c>
    </row>
    <row r="208" spans="39:41">
      <c r="AM208" s="56">
        <v>203</v>
      </c>
      <c r="AN208" s="57" t="s">
        <v>745</v>
      </c>
      <c r="AO208" s="58">
        <v>4.4799999999999999E-4</v>
      </c>
    </row>
    <row r="209" spans="39:41">
      <c r="AM209" s="56">
        <v>204</v>
      </c>
      <c r="AN209" s="57" t="s">
        <v>746</v>
      </c>
      <c r="AO209" s="58">
        <v>4.3899999999999999E-4</v>
      </c>
    </row>
    <row r="210" spans="39:41">
      <c r="AM210" s="56">
        <v>205</v>
      </c>
      <c r="AN210" s="57" t="s">
        <v>747</v>
      </c>
      <c r="AO210" s="58">
        <v>0</v>
      </c>
    </row>
    <row r="211" spans="39:41">
      <c r="AM211" s="56">
        <v>206</v>
      </c>
      <c r="AN211" s="57" t="s">
        <v>748</v>
      </c>
      <c r="AO211" s="58">
        <v>0</v>
      </c>
    </row>
    <row r="212" spans="39:41">
      <c r="AM212" s="56">
        <v>207</v>
      </c>
      <c r="AN212" s="57" t="s">
        <v>749</v>
      </c>
      <c r="AO212" s="58">
        <v>3.9800000000000002E-4</v>
      </c>
    </row>
    <row r="213" spans="39:41">
      <c r="AM213" s="56">
        <v>208</v>
      </c>
      <c r="AN213" s="57" t="s">
        <v>750</v>
      </c>
      <c r="AO213" s="58">
        <v>3.7300000000000001E-4</v>
      </c>
    </row>
    <row r="214" spans="39:41">
      <c r="AM214" s="56">
        <v>209</v>
      </c>
      <c r="AN214" s="57" t="s">
        <v>751</v>
      </c>
      <c r="AO214" s="58">
        <v>4.4200000000000001E-4</v>
      </c>
    </row>
    <row r="215" spans="39:41">
      <c r="AM215" s="56">
        <v>210</v>
      </c>
      <c r="AN215" s="57" t="s">
        <v>752</v>
      </c>
      <c r="AO215" s="58">
        <v>3.7800000000000003E-4</v>
      </c>
    </row>
    <row r="216" spans="39:41">
      <c r="AM216" s="56">
        <v>211</v>
      </c>
      <c r="AN216" s="57" t="s">
        <v>753</v>
      </c>
      <c r="AO216" s="58">
        <v>5.5199999999999997E-4</v>
      </c>
    </row>
    <row r="217" spans="39:41">
      <c r="AM217" s="56">
        <v>212</v>
      </c>
      <c r="AN217" s="57" t="s">
        <v>754</v>
      </c>
      <c r="AO217" s="58">
        <v>3.88E-4</v>
      </c>
    </row>
    <row r="218" spans="39:41">
      <c r="AM218" s="56">
        <v>213</v>
      </c>
      <c r="AN218" s="57" t="s">
        <v>755</v>
      </c>
      <c r="AO218" s="58">
        <v>0</v>
      </c>
    </row>
    <row r="219" spans="39:41">
      <c r="AM219" s="56">
        <v>214</v>
      </c>
      <c r="AN219" s="57" t="s">
        <v>756</v>
      </c>
      <c r="AO219" s="58">
        <v>4.5600000000000003E-4</v>
      </c>
    </row>
    <row r="220" spans="39:41">
      <c r="AM220" s="56">
        <v>215</v>
      </c>
      <c r="AN220" s="57" t="s">
        <v>757</v>
      </c>
      <c r="AO220" s="58">
        <v>3.0800000000000001E-4</v>
      </c>
    </row>
    <row r="221" spans="39:41">
      <c r="AM221" s="56">
        <v>216</v>
      </c>
      <c r="AN221" s="57" t="s">
        <v>758</v>
      </c>
      <c r="AO221" s="58">
        <v>0</v>
      </c>
    </row>
    <row r="222" spans="39:41">
      <c r="AM222" s="56">
        <v>217</v>
      </c>
      <c r="AN222" s="57" t="s">
        <v>759</v>
      </c>
      <c r="AO222" s="58">
        <v>0</v>
      </c>
    </row>
    <row r="223" spans="39:41">
      <c r="AM223" s="56">
        <v>218</v>
      </c>
      <c r="AN223" s="57" t="s">
        <v>760</v>
      </c>
      <c r="AO223" s="58">
        <v>0</v>
      </c>
    </row>
    <row r="224" spans="39:41">
      <c r="AM224" s="56">
        <v>219</v>
      </c>
      <c r="AN224" s="57" t="s">
        <v>761</v>
      </c>
      <c r="AO224" s="58">
        <v>4.08E-4</v>
      </c>
    </row>
    <row r="225" spans="39:41">
      <c r="AM225" s="56">
        <v>220</v>
      </c>
      <c r="AN225" s="57" t="s">
        <v>762</v>
      </c>
      <c r="AO225" s="58">
        <v>3.2299999999999999E-4</v>
      </c>
    </row>
    <row r="226" spans="39:41">
      <c r="AM226" s="56">
        <v>221</v>
      </c>
      <c r="AN226" s="57" t="s">
        <v>763</v>
      </c>
      <c r="AO226" s="58">
        <v>0</v>
      </c>
    </row>
    <row r="227" spans="39:41">
      <c r="AM227" s="56">
        <v>222</v>
      </c>
      <c r="AN227" s="57" t="s">
        <v>764</v>
      </c>
      <c r="AO227" s="58">
        <v>0</v>
      </c>
    </row>
    <row r="228" spans="39:41">
      <c r="AM228" s="56">
        <v>223</v>
      </c>
      <c r="AN228" s="57" t="s">
        <v>765</v>
      </c>
      <c r="AO228" s="58">
        <v>0</v>
      </c>
    </row>
    <row r="229" spans="39:41">
      <c r="AM229" s="56">
        <v>224</v>
      </c>
      <c r="AN229" s="57" t="s">
        <v>766</v>
      </c>
      <c r="AO229" s="58">
        <v>0</v>
      </c>
    </row>
    <row r="230" spans="39:41">
      <c r="AM230" s="56">
        <v>225</v>
      </c>
      <c r="AN230" s="57" t="s">
        <v>767</v>
      </c>
      <c r="AO230" s="58">
        <v>0</v>
      </c>
    </row>
    <row r="231" spans="39:41">
      <c r="AM231" s="56">
        <v>226</v>
      </c>
      <c r="AN231" s="57" t="s">
        <v>768</v>
      </c>
      <c r="AO231" s="58">
        <v>0</v>
      </c>
    </row>
    <row r="232" spans="39:41">
      <c r="AM232" s="56">
        <v>227</v>
      </c>
      <c r="AN232" s="57" t="s">
        <v>769</v>
      </c>
      <c r="AO232" s="58">
        <v>0</v>
      </c>
    </row>
    <row r="233" spans="39:41">
      <c r="AM233" s="56">
        <v>228</v>
      </c>
      <c r="AN233" s="57" t="s">
        <v>770</v>
      </c>
      <c r="AO233" s="58">
        <v>0</v>
      </c>
    </row>
    <row r="234" spans="39:41">
      <c r="AM234" s="56">
        <v>229</v>
      </c>
      <c r="AN234" s="57" t="s">
        <v>771</v>
      </c>
      <c r="AO234" s="58">
        <v>0</v>
      </c>
    </row>
    <row r="235" spans="39:41">
      <c r="AM235" s="56">
        <v>230</v>
      </c>
      <c r="AN235" s="57" t="s">
        <v>772</v>
      </c>
      <c r="AO235" s="58">
        <v>4.1599999999999997E-4</v>
      </c>
    </row>
    <row r="236" spans="39:41">
      <c r="AM236" s="56">
        <v>231</v>
      </c>
      <c r="AN236" s="57" t="s">
        <v>773</v>
      </c>
      <c r="AO236" s="58">
        <v>4.26E-4</v>
      </c>
    </row>
    <row r="237" spans="39:41">
      <c r="AM237" s="56">
        <v>232</v>
      </c>
      <c r="AN237" s="57" t="s">
        <v>774</v>
      </c>
      <c r="AO237" s="58">
        <v>0</v>
      </c>
    </row>
    <row r="238" spans="39:41">
      <c r="AM238" s="56">
        <v>233</v>
      </c>
      <c r="AN238" s="57" t="s">
        <v>775</v>
      </c>
      <c r="AO238" s="58">
        <v>1.5899999999999999E-4</v>
      </c>
    </row>
    <row r="239" spans="39:41">
      <c r="AM239" s="56">
        <v>234</v>
      </c>
      <c r="AN239" s="57" t="s">
        <v>776</v>
      </c>
      <c r="AO239" s="58">
        <v>2.4699999999999999E-4</v>
      </c>
    </row>
    <row r="240" spans="39:41">
      <c r="AM240" s="56">
        <v>235</v>
      </c>
      <c r="AN240" s="57" t="s">
        <v>777</v>
      </c>
      <c r="AO240" s="58">
        <v>3.1599999999999998E-4</v>
      </c>
    </row>
    <row r="241" spans="39:41">
      <c r="AM241" s="56">
        <v>236</v>
      </c>
      <c r="AN241" s="57" t="s">
        <v>778</v>
      </c>
      <c r="AO241" s="58">
        <v>8.2700000000000004E-4</v>
      </c>
    </row>
    <row r="242" spans="39:41">
      <c r="AM242" s="56">
        <v>237</v>
      </c>
      <c r="AN242" s="57" t="s">
        <v>779</v>
      </c>
      <c r="AO242" s="58">
        <v>0</v>
      </c>
    </row>
    <row r="243" spans="39:41">
      <c r="AM243" s="56">
        <v>238</v>
      </c>
      <c r="AN243" s="57" t="s">
        <v>780</v>
      </c>
      <c r="AO243" s="58" t="s">
        <v>498</v>
      </c>
    </row>
    <row r="244" spans="39:41">
      <c r="AM244" s="56">
        <v>239</v>
      </c>
      <c r="AN244" s="57" t="s">
        <v>781</v>
      </c>
      <c r="AO244" s="58" t="s">
        <v>499</v>
      </c>
    </row>
    <row r="245" spans="39:41">
      <c r="AM245" s="56">
        <v>240</v>
      </c>
      <c r="AN245" s="57" t="s">
        <v>782</v>
      </c>
      <c r="AO245" s="58">
        <v>0</v>
      </c>
    </row>
    <row r="246" spans="39:41">
      <c r="AM246" s="56">
        <v>241</v>
      </c>
      <c r="AN246" s="57" t="s">
        <v>783</v>
      </c>
      <c r="AO246" s="58">
        <v>0</v>
      </c>
    </row>
    <row r="247" spans="39:41">
      <c r="AM247" s="56">
        <v>242</v>
      </c>
      <c r="AN247" s="57" t="s">
        <v>784</v>
      </c>
      <c r="AO247" s="58">
        <v>5.62E-4</v>
      </c>
    </row>
    <row r="248" spans="39:41">
      <c r="AM248" s="56">
        <v>243</v>
      </c>
      <c r="AN248" s="57" t="s">
        <v>785</v>
      </c>
      <c r="AO248" s="58">
        <v>5.7300000000000005E-4</v>
      </c>
    </row>
    <row r="249" spans="39:41">
      <c r="AM249" s="56">
        <v>244</v>
      </c>
      <c r="AN249" s="57" t="s">
        <v>786</v>
      </c>
      <c r="AO249" s="58">
        <v>4.57E-4</v>
      </c>
    </row>
    <row r="250" spans="39:41">
      <c r="AM250" s="56">
        <v>245</v>
      </c>
      <c r="AN250" s="57" t="s">
        <v>787</v>
      </c>
      <c r="AO250" s="58">
        <v>0</v>
      </c>
    </row>
    <row r="251" spans="39:41">
      <c r="AM251" s="56">
        <v>246</v>
      </c>
      <c r="AN251" s="57" t="s">
        <v>788</v>
      </c>
      <c r="AO251" s="58">
        <v>4.2000000000000002E-4</v>
      </c>
    </row>
    <row r="252" spans="39:41">
      <c r="AM252" s="56">
        <v>247</v>
      </c>
      <c r="AN252" s="57" t="s">
        <v>789</v>
      </c>
      <c r="AO252" s="58">
        <v>5.5800000000000001E-4</v>
      </c>
    </row>
    <row r="253" spans="39:41">
      <c r="AM253" s="56">
        <v>248</v>
      </c>
      <c r="AN253" s="57" t="s">
        <v>790</v>
      </c>
      <c r="AO253" s="58">
        <v>5.4900000000000001E-4</v>
      </c>
    </row>
    <row r="254" spans="39:41">
      <c r="AM254" s="56">
        <v>249</v>
      </c>
      <c r="AN254" s="57" t="s">
        <v>791</v>
      </c>
      <c r="AO254" s="58">
        <v>0</v>
      </c>
    </row>
    <row r="255" spans="39:41">
      <c r="AM255" s="56">
        <v>250</v>
      </c>
      <c r="AN255" s="57" t="s">
        <v>792</v>
      </c>
      <c r="AO255" s="58">
        <v>0</v>
      </c>
    </row>
    <row r="256" spans="39:41">
      <c r="AM256" s="56">
        <v>251</v>
      </c>
      <c r="AN256" s="57" t="s">
        <v>793</v>
      </c>
      <c r="AO256" s="58">
        <v>1E-4</v>
      </c>
    </row>
    <row r="257" spans="39:41">
      <c r="AM257" s="56">
        <v>252</v>
      </c>
      <c r="AN257" s="57" t="s">
        <v>794</v>
      </c>
      <c r="AO257" s="58">
        <v>2.5000000000000001E-4</v>
      </c>
    </row>
    <row r="258" spans="39:41">
      <c r="AM258" s="56">
        <v>253</v>
      </c>
      <c r="AN258" s="57" t="s">
        <v>795</v>
      </c>
      <c r="AO258" s="58">
        <v>0</v>
      </c>
    </row>
    <row r="259" spans="39:41">
      <c r="AM259" s="56">
        <v>254</v>
      </c>
      <c r="AN259" s="57" t="s">
        <v>796</v>
      </c>
      <c r="AO259" s="58">
        <v>6.2E-4</v>
      </c>
    </row>
    <row r="260" spans="39:41">
      <c r="AM260" s="56">
        <v>255</v>
      </c>
      <c r="AN260" s="57" t="s">
        <v>797</v>
      </c>
      <c r="AO260" s="58">
        <v>6.5300000000000004E-4</v>
      </c>
    </row>
    <row r="261" spans="39:41">
      <c r="AM261" s="56">
        <v>256</v>
      </c>
      <c r="AN261" s="57" t="s">
        <v>798</v>
      </c>
      <c r="AO261" s="58">
        <v>0</v>
      </c>
    </row>
    <row r="262" spans="39:41">
      <c r="AM262" s="56">
        <v>257</v>
      </c>
      <c r="AN262" s="57" t="s">
        <v>799</v>
      </c>
      <c r="AO262" s="58">
        <v>4.0400000000000001E-4</v>
      </c>
    </row>
    <row r="263" spans="39:41">
      <c r="AM263" s="56">
        <v>258</v>
      </c>
      <c r="AN263" s="57" t="s">
        <v>800</v>
      </c>
      <c r="AO263" s="58">
        <v>4.6799999999999999E-4</v>
      </c>
    </row>
    <row r="264" spans="39:41">
      <c r="AM264" s="56">
        <v>259</v>
      </c>
      <c r="AN264" s="57" t="s">
        <v>801</v>
      </c>
      <c r="AO264" s="58">
        <v>7.7700000000000002E-4</v>
      </c>
    </row>
    <row r="265" spans="39:41">
      <c r="AM265" s="56">
        <v>260</v>
      </c>
      <c r="AN265" s="57" t="s">
        <v>802</v>
      </c>
      <c r="AO265" s="58">
        <v>7.4600000000000003E-4</v>
      </c>
    </row>
    <row r="266" spans="39:41">
      <c r="AM266" s="56">
        <v>261</v>
      </c>
      <c r="AN266" s="57" t="s">
        <v>803</v>
      </c>
      <c r="AO266" s="58">
        <v>0</v>
      </c>
    </row>
    <row r="267" spans="39:41">
      <c r="AM267" s="56">
        <v>262</v>
      </c>
      <c r="AN267" s="57" t="s">
        <v>804</v>
      </c>
      <c r="AO267" s="58">
        <v>3.7800000000000003E-4</v>
      </c>
    </row>
    <row r="268" spans="39:41">
      <c r="AM268" s="56">
        <v>263</v>
      </c>
      <c r="AN268" s="57" t="s">
        <v>805</v>
      </c>
      <c r="AO268" s="58">
        <v>4.55E-4</v>
      </c>
    </row>
    <row r="269" spans="39:41">
      <c r="AM269" s="56">
        <v>264</v>
      </c>
      <c r="AN269" s="57" t="s">
        <v>806</v>
      </c>
      <c r="AO269" s="58">
        <v>3.0899999999999998E-4</v>
      </c>
    </row>
    <row r="270" spans="39:41">
      <c r="AM270" s="56">
        <v>265</v>
      </c>
      <c r="AN270" s="57" t="s">
        <v>807</v>
      </c>
      <c r="AO270" s="58">
        <v>0</v>
      </c>
    </row>
    <row r="271" spans="39:41">
      <c r="AM271" s="56">
        <v>266</v>
      </c>
      <c r="AN271" s="57" t="s">
        <v>808</v>
      </c>
      <c r="AO271" s="58">
        <v>5.7200000000000003E-4</v>
      </c>
    </row>
    <row r="272" spans="39:41">
      <c r="AM272" s="56">
        <v>267</v>
      </c>
      <c r="AN272" s="57" t="s">
        <v>809</v>
      </c>
      <c r="AO272" s="58">
        <v>4.5899999999999999E-4</v>
      </c>
    </row>
    <row r="273" spans="39:41">
      <c r="AM273" s="56">
        <v>268</v>
      </c>
      <c r="AN273" s="57" t="s">
        <v>810</v>
      </c>
      <c r="AO273" s="58">
        <v>4.0499999999999998E-4</v>
      </c>
    </row>
    <row r="274" spans="39:41">
      <c r="AM274" s="56">
        <v>269</v>
      </c>
      <c r="AN274" s="57" t="s">
        <v>811</v>
      </c>
      <c r="AO274" s="58">
        <v>4.4799999999999999E-4</v>
      </c>
    </row>
    <row r="275" spans="39:41">
      <c r="AM275" s="56">
        <v>270</v>
      </c>
      <c r="AN275" s="57" t="s">
        <v>812</v>
      </c>
      <c r="AO275" s="58">
        <v>3.2000000000000003E-4</v>
      </c>
    </row>
    <row r="276" spans="39:41">
      <c r="AM276" s="56">
        <v>271</v>
      </c>
      <c r="AN276" s="57" t="s">
        <v>813</v>
      </c>
      <c r="AO276" s="58">
        <v>0</v>
      </c>
    </row>
    <row r="277" spans="39:41">
      <c r="AM277" s="56">
        <v>272</v>
      </c>
      <c r="AN277" s="57" t="s">
        <v>814</v>
      </c>
      <c r="AO277" s="58">
        <v>4.5899999999999999E-4</v>
      </c>
    </row>
    <row r="278" spans="39:41">
      <c r="AM278" s="56">
        <v>273</v>
      </c>
      <c r="AN278" s="57" t="s">
        <v>815</v>
      </c>
      <c r="AO278" s="58">
        <v>4.17E-4</v>
      </c>
    </row>
    <row r="279" spans="39:41">
      <c r="AM279" s="56">
        <v>274</v>
      </c>
      <c r="AN279" s="57" t="s">
        <v>816</v>
      </c>
      <c r="AO279" s="58">
        <v>0</v>
      </c>
    </row>
    <row r="280" spans="39:41">
      <c r="AM280" s="56">
        <v>275</v>
      </c>
      <c r="AN280" s="57" t="s">
        <v>817</v>
      </c>
      <c r="AO280" s="58">
        <v>2.63E-4</v>
      </c>
    </row>
    <row r="281" spans="39:41">
      <c r="AM281" s="56">
        <v>276</v>
      </c>
      <c r="AN281" s="57" t="s">
        <v>818</v>
      </c>
      <c r="AO281" s="58">
        <v>3.77E-4</v>
      </c>
    </row>
    <row r="282" spans="39:41">
      <c r="AM282" s="56">
        <v>277</v>
      </c>
      <c r="AN282" s="57" t="s">
        <v>819</v>
      </c>
      <c r="AO282" s="58">
        <v>4.8700000000000002E-4</v>
      </c>
    </row>
    <row r="283" spans="39:41">
      <c r="AM283" s="56">
        <v>278</v>
      </c>
      <c r="AN283" s="57" t="s">
        <v>820</v>
      </c>
      <c r="AO283" s="58">
        <v>2.9E-4</v>
      </c>
    </row>
    <row r="284" spans="39:41">
      <c r="AM284" s="56">
        <v>279</v>
      </c>
      <c r="AN284" s="57" t="s">
        <v>821</v>
      </c>
      <c r="AO284" s="58">
        <v>3.8999999999999999E-4</v>
      </c>
    </row>
    <row r="285" spans="39:41">
      <c r="AM285" s="56">
        <v>280</v>
      </c>
      <c r="AN285" s="57" t="s">
        <v>822</v>
      </c>
      <c r="AO285" s="58">
        <v>4.8999999999999998E-4</v>
      </c>
    </row>
    <row r="286" spans="39:41">
      <c r="AM286" s="56">
        <v>281</v>
      </c>
      <c r="AN286" s="57" t="s">
        <v>823</v>
      </c>
      <c r="AO286" s="58">
        <v>2.6600000000000001E-4</v>
      </c>
    </row>
    <row r="287" spans="39:41">
      <c r="AM287" s="56">
        <v>282</v>
      </c>
      <c r="AN287" s="57" t="s">
        <v>824</v>
      </c>
      <c r="AO287" s="58">
        <v>5.9900000000000003E-4</v>
      </c>
    </row>
    <row r="288" spans="39:41">
      <c r="AM288" s="56">
        <v>283</v>
      </c>
      <c r="AN288" s="57" t="s">
        <v>825</v>
      </c>
      <c r="AO288" s="58">
        <v>0</v>
      </c>
    </row>
    <row r="289" spans="39:41">
      <c r="AM289" s="56">
        <v>284</v>
      </c>
      <c r="AN289" s="57" t="s">
        <v>826</v>
      </c>
      <c r="AO289" s="58">
        <v>3.7599999999999998E-4</v>
      </c>
    </row>
    <row r="290" spans="39:41">
      <c r="AM290" s="56">
        <v>285</v>
      </c>
      <c r="AN290" s="57" t="s">
        <v>827</v>
      </c>
      <c r="AO290" s="58">
        <v>3.7500000000000001E-4</v>
      </c>
    </row>
    <row r="291" spans="39:41">
      <c r="AM291" s="56">
        <v>286</v>
      </c>
      <c r="AN291" s="57" t="s">
        <v>828</v>
      </c>
      <c r="AO291" s="58">
        <v>3.7800000000000003E-4</v>
      </c>
    </row>
    <row r="292" spans="39:41">
      <c r="AM292" s="56">
        <v>287</v>
      </c>
      <c r="AN292" s="57" t="s">
        <v>829</v>
      </c>
      <c r="AO292" s="58">
        <v>3.79E-4</v>
      </c>
    </row>
    <row r="293" spans="39:41">
      <c r="AM293" s="56">
        <v>288</v>
      </c>
      <c r="AN293" s="57" t="s">
        <v>830</v>
      </c>
      <c r="AO293" s="58">
        <v>3.8000000000000002E-4</v>
      </c>
    </row>
    <row r="294" spans="39:41">
      <c r="AM294" s="56">
        <v>289</v>
      </c>
      <c r="AN294" s="57" t="s">
        <v>831</v>
      </c>
      <c r="AO294" s="58">
        <v>1.6200000000000001E-4</v>
      </c>
    </row>
    <row r="295" spans="39:41">
      <c r="AM295" s="56">
        <v>290</v>
      </c>
      <c r="AN295" s="57" t="s">
        <v>832</v>
      </c>
      <c r="AO295" s="58">
        <v>3.6999999999999999E-4</v>
      </c>
    </row>
    <row r="296" spans="39:41">
      <c r="AM296" s="56">
        <v>291</v>
      </c>
      <c r="AN296" s="57" t="s">
        <v>833</v>
      </c>
      <c r="AO296" s="58">
        <v>3.8000000000000002E-4</v>
      </c>
    </row>
    <row r="297" spans="39:41">
      <c r="AM297" s="56">
        <v>292</v>
      </c>
      <c r="AN297" s="57" t="s">
        <v>834</v>
      </c>
      <c r="AO297" s="58">
        <v>3.8000000000000002E-4</v>
      </c>
    </row>
    <row r="298" spans="39:41">
      <c r="AM298" s="56">
        <v>293</v>
      </c>
      <c r="AN298" s="57" t="s">
        <v>835</v>
      </c>
      <c r="AO298" s="58">
        <v>3.8099999999999999E-4</v>
      </c>
    </row>
    <row r="299" spans="39:41">
      <c r="AM299" s="56">
        <v>294</v>
      </c>
      <c r="AN299" s="57" t="s">
        <v>836</v>
      </c>
      <c r="AO299" s="58">
        <v>3.8000000000000002E-4</v>
      </c>
    </row>
    <row r="300" spans="39:41">
      <c r="AM300" s="56">
        <v>295</v>
      </c>
      <c r="AN300" s="57" t="s">
        <v>837</v>
      </c>
      <c r="AO300" s="58">
        <v>4.0900000000000002E-4</v>
      </c>
    </row>
    <row r="301" spans="39:41">
      <c r="AM301" s="56">
        <v>296</v>
      </c>
      <c r="AN301" s="57" t="s">
        <v>838</v>
      </c>
      <c r="AO301" s="58">
        <v>3.8499999999999998E-4</v>
      </c>
    </row>
    <row r="302" spans="39:41">
      <c r="AM302" s="56">
        <v>297</v>
      </c>
      <c r="AN302" s="57" t="s">
        <v>839</v>
      </c>
      <c r="AO302" s="58">
        <v>0</v>
      </c>
    </row>
    <row r="303" spans="39:41">
      <c r="AM303" s="56">
        <v>298</v>
      </c>
      <c r="AN303" s="57" t="s">
        <v>840</v>
      </c>
      <c r="AO303" s="58">
        <v>2.9999999999999997E-4</v>
      </c>
    </row>
    <row r="304" spans="39:41">
      <c r="AM304" s="56">
        <v>299</v>
      </c>
      <c r="AN304" s="57" t="s">
        <v>841</v>
      </c>
      <c r="AO304" s="58">
        <v>4.5600000000000003E-4</v>
      </c>
    </row>
    <row r="305" spans="39:41">
      <c r="AM305" s="56">
        <v>300</v>
      </c>
      <c r="AN305" s="57" t="s">
        <v>842</v>
      </c>
      <c r="AO305" s="58">
        <v>5.2400000000000005E-4</v>
      </c>
    </row>
    <row r="306" spans="39:41">
      <c r="AM306" s="56">
        <v>301</v>
      </c>
      <c r="AN306" s="57" t="s">
        <v>843</v>
      </c>
      <c r="AO306" s="58">
        <v>3.9199999999999999E-4</v>
      </c>
    </row>
    <row r="307" spans="39:41">
      <c r="AM307" s="56">
        <v>302</v>
      </c>
      <c r="AN307" s="57" t="s">
        <v>844</v>
      </c>
      <c r="AO307" s="58">
        <v>5.5599999999999996E-4</v>
      </c>
    </row>
    <row r="308" spans="39:41">
      <c r="AM308" s="56">
        <v>303</v>
      </c>
      <c r="AN308" s="57" t="s">
        <v>845</v>
      </c>
      <c r="AO308" s="58">
        <v>0</v>
      </c>
    </row>
    <row r="309" spans="39:41">
      <c r="AM309" s="56">
        <v>304</v>
      </c>
      <c r="AN309" s="57" t="s">
        <v>846</v>
      </c>
      <c r="AO309" s="58">
        <v>0</v>
      </c>
    </row>
    <row r="310" spans="39:41">
      <c r="AM310" s="56">
        <v>305</v>
      </c>
      <c r="AN310" s="57" t="s">
        <v>847</v>
      </c>
      <c r="AO310" s="58">
        <v>2.9700000000000001E-4</v>
      </c>
    </row>
    <row r="311" spans="39:41">
      <c r="AM311" s="56">
        <v>306</v>
      </c>
      <c r="AN311" s="57" t="s">
        <v>848</v>
      </c>
      <c r="AO311" s="58">
        <v>5.04E-4</v>
      </c>
    </row>
    <row r="312" spans="39:41">
      <c r="AM312" s="56">
        <v>307</v>
      </c>
      <c r="AN312" s="57" t="s">
        <v>849</v>
      </c>
      <c r="AO312" s="58">
        <v>4.3800000000000002E-4</v>
      </c>
    </row>
    <row r="313" spans="39:41">
      <c r="AM313" s="56">
        <v>308</v>
      </c>
      <c r="AN313" s="57" t="s">
        <v>518</v>
      </c>
      <c r="AO313" s="58">
        <v>0</v>
      </c>
    </row>
    <row r="314" spans="39:41">
      <c r="AM314" s="56">
        <v>309</v>
      </c>
      <c r="AN314" s="57" t="s">
        <v>850</v>
      </c>
      <c r="AO314" s="58">
        <v>4.0299999999999998E-4</v>
      </c>
    </row>
    <row r="315" spans="39:41">
      <c r="AM315" s="56">
        <v>310</v>
      </c>
      <c r="AN315" s="57" t="s">
        <v>851</v>
      </c>
      <c r="AO315" s="58">
        <v>3.2200000000000002E-4</v>
      </c>
    </row>
    <row r="316" spans="39:41">
      <c r="AM316" s="56">
        <v>311</v>
      </c>
      <c r="AN316" s="57" t="s">
        <v>852</v>
      </c>
      <c r="AO316" s="58">
        <v>5.9400000000000002E-4</v>
      </c>
    </row>
    <row r="317" spans="39:41">
      <c r="AM317" s="56">
        <v>312</v>
      </c>
      <c r="AN317" s="57" t="s">
        <v>853</v>
      </c>
      <c r="AO317" s="58">
        <v>6.0800000000000003E-4</v>
      </c>
    </row>
    <row r="318" spans="39:41">
      <c r="AM318" s="56">
        <v>313</v>
      </c>
      <c r="AN318" s="57" t="s">
        <v>854</v>
      </c>
      <c r="AO318" s="58">
        <v>0</v>
      </c>
    </row>
    <row r="319" spans="39:41">
      <c r="AM319" s="56">
        <v>314</v>
      </c>
      <c r="AN319" s="57" t="s">
        <v>855</v>
      </c>
      <c r="AO319" s="58">
        <v>4.3800000000000002E-4</v>
      </c>
    </row>
    <row r="320" spans="39:41">
      <c r="AM320" s="56">
        <v>315</v>
      </c>
      <c r="AN320" s="57" t="s">
        <v>856</v>
      </c>
      <c r="AO320" s="58">
        <v>4.7600000000000002E-4</v>
      </c>
    </row>
    <row r="321" spans="39:41">
      <c r="AM321" s="56">
        <v>316</v>
      </c>
      <c r="AN321" s="57" t="s">
        <v>857</v>
      </c>
      <c r="AO321" s="58">
        <v>0</v>
      </c>
    </row>
    <row r="322" spans="39:41">
      <c r="AM322" s="56">
        <v>317</v>
      </c>
      <c r="AN322" s="57" t="s">
        <v>858</v>
      </c>
      <c r="AO322" s="58">
        <v>4.2099999999999999E-4</v>
      </c>
    </row>
    <row r="323" spans="39:41">
      <c r="AM323" s="56">
        <v>318</v>
      </c>
      <c r="AN323" s="57" t="s">
        <v>859</v>
      </c>
      <c r="AO323" s="58">
        <v>4.95E-4</v>
      </c>
    </row>
    <row r="324" spans="39:41">
      <c r="AM324" s="56">
        <v>319</v>
      </c>
      <c r="AN324" s="57" t="s">
        <v>860</v>
      </c>
      <c r="AO324" s="58">
        <v>0</v>
      </c>
    </row>
    <row r="325" spans="39:41">
      <c r="AM325" s="56">
        <v>320</v>
      </c>
      <c r="AN325" s="57" t="s">
        <v>861</v>
      </c>
      <c r="AO325" s="58">
        <v>4.66E-4</v>
      </c>
    </row>
    <row r="326" spans="39:41">
      <c r="AM326" s="56">
        <v>321</v>
      </c>
      <c r="AN326" s="57" t="s">
        <v>862</v>
      </c>
      <c r="AO326" s="58">
        <v>4.9899999999999999E-4</v>
      </c>
    </row>
    <row r="327" spans="39:41">
      <c r="AM327" s="56">
        <v>322</v>
      </c>
      <c r="AN327" s="57" t="s">
        <v>863</v>
      </c>
      <c r="AO327" s="58">
        <v>0</v>
      </c>
    </row>
    <row r="328" spans="39:41">
      <c r="AM328" s="56">
        <v>323</v>
      </c>
      <c r="AN328" s="57" t="s">
        <v>864</v>
      </c>
      <c r="AO328" s="58">
        <v>4.2000000000000002E-4</v>
      </c>
    </row>
    <row r="329" spans="39:41">
      <c r="AM329" s="56">
        <v>324</v>
      </c>
      <c r="AN329" s="57" t="s">
        <v>865</v>
      </c>
      <c r="AO329" s="58">
        <v>4.9399999999999997E-4</v>
      </c>
    </row>
    <row r="330" spans="39:41">
      <c r="AM330" s="56">
        <v>325</v>
      </c>
      <c r="AN330" s="57" t="s">
        <v>866</v>
      </c>
      <c r="AO330" s="58">
        <v>0</v>
      </c>
    </row>
    <row r="331" spans="39:41">
      <c r="AM331" s="56">
        <v>326</v>
      </c>
      <c r="AN331" s="57" t="s">
        <v>867</v>
      </c>
      <c r="AO331" s="58">
        <v>4.6200000000000001E-4</v>
      </c>
    </row>
    <row r="332" spans="39:41">
      <c r="AM332" s="56">
        <v>327</v>
      </c>
      <c r="AN332" s="57" t="s">
        <v>868</v>
      </c>
      <c r="AO332" s="58">
        <v>4.9399999999999997E-4</v>
      </c>
    </row>
    <row r="333" spans="39:41">
      <c r="AM333" s="56">
        <v>328</v>
      </c>
      <c r="AN333" s="57" t="s">
        <v>869</v>
      </c>
      <c r="AO333" s="58">
        <v>0</v>
      </c>
    </row>
    <row r="334" spans="39:41">
      <c r="AM334" s="56">
        <v>329</v>
      </c>
      <c r="AN334" s="57" t="s">
        <v>870</v>
      </c>
      <c r="AO334" s="58">
        <v>4.2999999999999999E-4</v>
      </c>
    </row>
    <row r="335" spans="39:41">
      <c r="AM335" s="56">
        <v>330</v>
      </c>
      <c r="AN335" s="57" t="s">
        <v>871</v>
      </c>
      <c r="AO335" s="58">
        <v>4.66E-4</v>
      </c>
    </row>
    <row r="336" spans="39:41">
      <c r="AM336" s="56">
        <v>331</v>
      </c>
      <c r="AN336" s="57" t="s">
        <v>872</v>
      </c>
      <c r="AO336" s="58">
        <v>0</v>
      </c>
    </row>
    <row r="337" spans="39:41">
      <c r="AM337" s="56">
        <v>332</v>
      </c>
      <c r="AN337" s="57" t="s">
        <v>873</v>
      </c>
      <c r="AO337" s="58">
        <v>4.6200000000000001E-4</v>
      </c>
    </row>
    <row r="338" spans="39:41">
      <c r="AM338" s="56">
        <v>333</v>
      </c>
      <c r="AN338" s="57" t="s">
        <v>874</v>
      </c>
      <c r="AO338" s="58">
        <v>4.9399999999999997E-4</v>
      </c>
    </row>
    <row r="339" spans="39:41">
      <c r="AM339" s="56">
        <v>334</v>
      </c>
      <c r="AN339" s="57" t="s">
        <v>875</v>
      </c>
      <c r="AO339" s="58">
        <v>2.6800000000000001E-4</v>
      </c>
    </row>
    <row r="340" spans="39:41">
      <c r="AM340" s="56">
        <v>335</v>
      </c>
      <c r="AN340" s="57" t="s">
        <v>876</v>
      </c>
      <c r="AO340" s="58">
        <v>4.0900000000000002E-4</v>
      </c>
    </row>
    <row r="341" spans="39:41">
      <c r="AM341" s="56">
        <v>336</v>
      </c>
      <c r="AN341" s="57" t="s">
        <v>877</v>
      </c>
      <c r="AO341" s="58">
        <v>0</v>
      </c>
    </row>
    <row r="342" spans="39:41">
      <c r="AM342" s="56">
        <v>337</v>
      </c>
      <c r="AN342" s="57" t="s">
        <v>878</v>
      </c>
      <c r="AO342" s="58">
        <v>2.92E-4</v>
      </c>
    </row>
    <row r="343" spans="39:41">
      <c r="AM343" s="56">
        <v>338</v>
      </c>
      <c r="AN343" s="57" t="s">
        <v>879</v>
      </c>
      <c r="AO343" s="58">
        <v>3.48E-4</v>
      </c>
    </row>
    <row r="344" spans="39:41">
      <c r="AM344" s="56">
        <v>339</v>
      </c>
      <c r="AN344" s="57" t="s">
        <v>880</v>
      </c>
      <c r="AO344" s="58">
        <v>2.5000000000000001E-4</v>
      </c>
    </row>
    <row r="345" spans="39:41">
      <c r="AM345" s="56">
        <v>340</v>
      </c>
      <c r="AN345" s="57" t="s">
        <v>881</v>
      </c>
      <c r="AO345" s="58">
        <v>3.7800000000000003E-4</v>
      </c>
    </row>
    <row r="346" spans="39:41">
      <c r="AM346" s="56">
        <v>341</v>
      </c>
      <c r="AN346" s="57" t="s">
        <v>882</v>
      </c>
      <c r="AO346" s="58">
        <v>0</v>
      </c>
    </row>
    <row r="347" spans="39:41">
      <c r="AM347" s="56">
        <v>342</v>
      </c>
      <c r="AN347" s="57" t="s">
        <v>883</v>
      </c>
      <c r="AO347" s="58">
        <v>0</v>
      </c>
    </row>
    <row r="348" spans="39:41">
      <c r="AM348" s="56">
        <v>343</v>
      </c>
      <c r="AN348" s="57" t="s">
        <v>884</v>
      </c>
      <c r="AO348" s="58">
        <v>0</v>
      </c>
    </row>
    <row r="349" spans="39:41">
      <c r="AM349" s="56">
        <v>344</v>
      </c>
      <c r="AN349" s="57" t="s">
        <v>885</v>
      </c>
      <c r="AO349" s="58">
        <v>0</v>
      </c>
    </row>
    <row r="350" spans="39:41">
      <c r="AM350" s="56">
        <v>345</v>
      </c>
      <c r="AN350" s="57" t="s">
        <v>886</v>
      </c>
      <c r="AO350" s="58">
        <v>3.6600000000000001E-4</v>
      </c>
    </row>
    <row r="351" spans="39:41">
      <c r="AM351" s="56">
        <v>346</v>
      </c>
      <c r="AN351" s="57" t="s">
        <v>887</v>
      </c>
      <c r="AO351" s="58">
        <v>0</v>
      </c>
    </row>
    <row r="352" spans="39:41">
      <c r="AM352" s="56">
        <v>347</v>
      </c>
      <c r="AN352" s="57" t="s">
        <v>888</v>
      </c>
      <c r="AO352" s="58">
        <v>0</v>
      </c>
    </row>
    <row r="353" spans="39:41">
      <c r="AM353" s="56">
        <v>348</v>
      </c>
      <c r="AN353" s="57" t="s">
        <v>889</v>
      </c>
      <c r="AO353" s="58">
        <v>4.9799999999999996E-4</v>
      </c>
    </row>
    <row r="354" spans="39:41">
      <c r="AM354" s="56">
        <v>349</v>
      </c>
      <c r="AN354" s="57" t="s">
        <v>890</v>
      </c>
      <c r="AO354" s="58">
        <v>4.2999999999999999E-4</v>
      </c>
    </row>
    <row r="355" spans="39:41">
      <c r="AM355" s="56">
        <v>350</v>
      </c>
      <c r="AN355" s="57" t="s">
        <v>891</v>
      </c>
      <c r="AO355" s="58">
        <v>3.88E-4</v>
      </c>
    </row>
    <row r="356" spans="39:41">
      <c r="AM356" s="56">
        <v>351</v>
      </c>
      <c r="AN356" s="57" t="s">
        <v>519</v>
      </c>
      <c r="AO356" s="58">
        <v>4.5100000000000001E-4</v>
      </c>
    </row>
    <row r="357" spans="39:41">
      <c r="AM357" s="56">
        <v>352</v>
      </c>
      <c r="AN357" s="57" t="s">
        <v>892</v>
      </c>
      <c r="AO357" s="58">
        <v>3.8299999999999999E-4</v>
      </c>
    </row>
    <row r="358" spans="39:41">
      <c r="AM358" s="56">
        <v>353</v>
      </c>
      <c r="AN358" s="57" t="s">
        <v>893</v>
      </c>
      <c r="AO358" s="58">
        <v>0</v>
      </c>
    </row>
    <row r="359" spans="39:41">
      <c r="AM359" s="56">
        <v>354</v>
      </c>
      <c r="AN359" s="57" t="s">
        <v>894</v>
      </c>
      <c r="AO359" s="58">
        <v>0</v>
      </c>
    </row>
    <row r="360" spans="39:41">
      <c r="AM360" s="56">
        <v>355</v>
      </c>
      <c r="AN360" s="57" t="s">
        <v>895</v>
      </c>
      <c r="AO360" s="58">
        <v>0</v>
      </c>
    </row>
    <row r="361" spans="39:41">
      <c r="AM361" s="56">
        <v>356</v>
      </c>
      <c r="AN361" s="57" t="s">
        <v>896</v>
      </c>
      <c r="AO361" s="58">
        <v>1.3300000000000001E-4</v>
      </c>
    </row>
    <row r="362" spans="39:41">
      <c r="AM362" s="56">
        <v>357</v>
      </c>
      <c r="AN362" s="57" t="s">
        <v>897</v>
      </c>
      <c r="AO362" s="58">
        <v>0</v>
      </c>
    </row>
    <row r="363" spans="39:41">
      <c r="AM363" s="56">
        <v>358</v>
      </c>
      <c r="AN363" s="57" t="s">
        <v>898</v>
      </c>
      <c r="AO363" s="58">
        <v>2.2900000000000001E-4</v>
      </c>
    </row>
    <row r="364" spans="39:41">
      <c r="AM364" s="56">
        <v>359</v>
      </c>
      <c r="AN364" s="57" t="s">
        <v>899</v>
      </c>
      <c r="AO364" s="58">
        <v>2.0000000000000002E-5</v>
      </c>
    </row>
    <row r="365" spans="39:41">
      <c r="AM365" s="56">
        <v>360</v>
      </c>
      <c r="AN365" s="57" t="s">
        <v>900</v>
      </c>
      <c r="AO365" s="58">
        <v>0</v>
      </c>
    </row>
    <row r="366" spans="39:41">
      <c r="AM366" s="56">
        <v>361</v>
      </c>
      <c r="AN366" s="57" t="s">
        <v>901</v>
      </c>
      <c r="AO366" s="58">
        <v>5.4000000000000001E-4</v>
      </c>
    </row>
    <row r="367" spans="39:41">
      <c r="AM367" s="56">
        <v>362</v>
      </c>
      <c r="AN367" s="57" t="s">
        <v>902</v>
      </c>
      <c r="AO367" s="58">
        <v>4.3600000000000003E-4</v>
      </c>
    </row>
    <row r="368" spans="39:41">
      <c r="AM368" s="56">
        <v>363</v>
      </c>
      <c r="AN368" s="57" t="s">
        <v>903</v>
      </c>
      <c r="AO368" s="58">
        <v>3.1700000000000001E-4</v>
      </c>
    </row>
    <row r="369" spans="39:41">
      <c r="AM369" s="56">
        <v>364</v>
      </c>
      <c r="AN369" s="57" t="s">
        <v>904</v>
      </c>
      <c r="AO369" s="58">
        <v>0</v>
      </c>
    </row>
    <row r="370" spans="39:41">
      <c r="AM370" s="56">
        <v>365</v>
      </c>
      <c r="AN370" s="57" t="s">
        <v>905</v>
      </c>
      <c r="AO370" s="58">
        <v>1.25E-4</v>
      </c>
    </row>
    <row r="371" spans="39:41">
      <c r="AM371" s="56">
        <v>366</v>
      </c>
      <c r="AN371" s="57" t="s">
        <v>906</v>
      </c>
      <c r="AO371" s="58">
        <v>1.6899999999999999E-4</v>
      </c>
    </row>
    <row r="372" spans="39:41">
      <c r="AM372" s="56">
        <v>367</v>
      </c>
      <c r="AN372" s="57" t="s">
        <v>907</v>
      </c>
      <c r="AO372" s="58">
        <v>2.5700000000000001E-4</v>
      </c>
    </row>
    <row r="373" spans="39:41">
      <c r="AM373" s="56">
        <v>368</v>
      </c>
      <c r="AN373" s="57" t="s">
        <v>908</v>
      </c>
      <c r="AO373" s="58">
        <v>3.01E-4</v>
      </c>
    </row>
    <row r="374" spans="39:41">
      <c r="AM374" s="56">
        <v>369</v>
      </c>
      <c r="AN374" s="57" t="s">
        <v>909</v>
      </c>
      <c r="AO374" s="58">
        <v>3.7800000000000003E-4</v>
      </c>
    </row>
    <row r="375" spans="39:41">
      <c r="AM375" s="56">
        <v>370</v>
      </c>
      <c r="AN375" s="57" t="s">
        <v>910</v>
      </c>
      <c r="AO375" s="58">
        <v>0</v>
      </c>
    </row>
    <row r="376" spans="39:41">
      <c r="AM376" s="56">
        <v>371</v>
      </c>
      <c r="AN376" s="57" t="s">
        <v>911</v>
      </c>
      <c r="AO376" s="58">
        <v>0</v>
      </c>
    </row>
    <row r="377" spans="39:41">
      <c r="AM377" s="56">
        <v>372</v>
      </c>
      <c r="AN377" s="57" t="s">
        <v>912</v>
      </c>
      <c r="AO377" s="58">
        <v>6.0800000000000003E-4</v>
      </c>
    </row>
    <row r="378" spans="39:41">
      <c r="AM378" s="56">
        <v>373</v>
      </c>
      <c r="AN378" s="57" t="s">
        <v>913</v>
      </c>
      <c r="AO378" s="58">
        <v>5.4600000000000004E-4</v>
      </c>
    </row>
    <row r="379" spans="39:41">
      <c r="AM379" s="56">
        <v>374</v>
      </c>
      <c r="AN379" s="57" t="s">
        <v>914</v>
      </c>
      <c r="AO379" s="58">
        <v>5.1699999999999999E-4</v>
      </c>
    </row>
    <row r="380" spans="39:41">
      <c r="AM380" s="56">
        <v>375</v>
      </c>
      <c r="AN380" s="57" t="s">
        <v>915</v>
      </c>
      <c r="AO380" s="58">
        <v>0</v>
      </c>
    </row>
    <row r="381" spans="39:41">
      <c r="AM381" s="56">
        <v>376</v>
      </c>
      <c r="AN381" s="57" t="s">
        <v>916</v>
      </c>
      <c r="AO381" s="58">
        <v>0</v>
      </c>
    </row>
    <row r="382" spans="39:41">
      <c r="AM382" s="56">
        <v>377</v>
      </c>
      <c r="AN382" s="57" t="s">
        <v>917</v>
      </c>
      <c r="AO382" s="58">
        <v>2.1100000000000001E-4</v>
      </c>
    </row>
    <row r="383" spans="39:41">
      <c r="AM383" s="56">
        <v>378</v>
      </c>
      <c r="AN383" s="57" t="s">
        <v>918</v>
      </c>
      <c r="AO383" s="58">
        <v>1.5300000000000001E-4</v>
      </c>
    </row>
    <row r="384" spans="39:41">
      <c r="AM384" s="56">
        <v>379</v>
      </c>
      <c r="AN384" s="57" t="s">
        <v>919</v>
      </c>
      <c r="AO384" s="58">
        <v>0</v>
      </c>
    </row>
    <row r="385" spans="39:41">
      <c r="AM385" s="56">
        <v>380</v>
      </c>
      <c r="AN385" s="57" t="s">
        <v>920</v>
      </c>
      <c r="AO385" s="58">
        <v>4.5399999999999998E-4</v>
      </c>
    </row>
    <row r="386" spans="39:41">
      <c r="AM386" s="56">
        <v>381</v>
      </c>
      <c r="AN386" s="57" t="s">
        <v>921</v>
      </c>
      <c r="AO386" s="58">
        <v>3.0600000000000001E-4</v>
      </c>
    </row>
    <row r="387" spans="39:41">
      <c r="AM387" s="56">
        <v>382</v>
      </c>
      <c r="AN387" s="57" t="s">
        <v>922</v>
      </c>
      <c r="AO387" s="58">
        <v>0</v>
      </c>
    </row>
    <row r="388" spans="39:41">
      <c r="AM388" s="56">
        <v>383</v>
      </c>
      <c r="AN388" s="57" t="s">
        <v>923</v>
      </c>
      <c r="AO388" s="58">
        <v>0</v>
      </c>
    </row>
    <row r="389" spans="39:41">
      <c r="AM389" s="56">
        <v>384</v>
      </c>
      <c r="AN389" s="57" t="s">
        <v>924</v>
      </c>
      <c r="AO389" s="58">
        <v>6.4700000000000001E-4</v>
      </c>
    </row>
    <row r="390" spans="39:41">
      <c r="AM390" s="56">
        <v>385</v>
      </c>
      <c r="AN390" s="57" t="s">
        <v>925</v>
      </c>
      <c r="AO390" s="58">
        <v>4.1899999999999999E-4</v>
      </c>
    </row>
    <row r="391" spans="39:41">
      <c r="AM391" s="56">
        <v>386</v>
      </c>
      <c r="AN391" s="57" t="s">
        <v>926</v>
      </c>
      <c r="AO391" s="58">
        <v>4.3800000000000002E-4</v>
      </c>
    </row>
    <row r="392" spans="39:41">
      <c r="AM392" s="56">
        <v>387</v>
      </c>
      <c r="AN392" s="57" t="s">
        <v>927</v>
      </c>
      <c r="AO392" s="58">
        <v>0</v>
      </c>
    </row>
    <row r="393" spans="39:41">
      <c r="AM393" s="56">
        <v>388</v>
      </c>
      <c r="AN393" s="57" t="s">
        <v>928</v>
      </c>
      <c r="AO393" s="58">
        <v>5.5900000000000004E-4</v>
      </c>
    </row>
    <row r="394" spans="39:41">
      <c r="AM394" s="56">
        <v>389</v>
      </c>
      <c r="AN394" s="57" t="s">
        <v>929</v>
      </c>
      <c r="AO394" s="58">
        <v>4.73E-4</v>
      </c>
    </row>
    <row r="395" spans="39:41">
      <c r="AM395" s="56">
        <v>390</v>
      </c>
      <c r="AN395" s="57" t="s">
        <v>930</v>
      </c>
      <c r="AO395" s="58">
        <v>0</v>
      </c>
    </row>
    <row r="396" spans="39:41">
      <c r="AM396" s="56">
        <v>391</v>
      </c>
      <c r="AN396" s="57" t="s">
        <v>931</v>
      </c>
      <c r="AO396" s="58">
        <v>0</v>
      </c>
    </row>
    <row r="397" spans="39:41">
      <c r="AM397" s="56">
        <v>392</v>
      </c>
      <c r="AN397" s="57" t="s">
        <v>932</v>
      </c>
      <c r="AO397" s="58">
        <v>4.3600000000000003E-4</v>
      </c>
    </row>
    <row r="398" spans="39:41">
      <c r="AM398" s="56">
        <v>393</v>
      </c>
      <c r="AN398" s="57" t="s">
        <v>933</v>
      </c>
      <c r="AO398" s="58">
        <v>3.9599999999999998E-4</v>
      </c>
    </row>
    <row r="399" spans="39:41">
      <c r="AM399" s="56">
        <v>394</v>
      </c>
      <c r="AN399" s="57" t="s">
        <v>934</v>
      </c>
      <c r="AO399" s="58">
        <v>0</v>
      </c>
    </row>
    <row r="400" spans="39:41">
      <c r="AM400" s="56">
        <v>395</v>
      </c>
      <c r="AN400" s="57" t="s">
        <v>935</v>
      </c>
      <c r="AO400" s="58">
        <v>2.0599999999999999E-4</v>
      </c>
    </row>
    <row r="401" spans="39:41">
      <c r="AM401" s="56">
        <v>396</v>
      </c>
      <c r="AN401" s="57" t="s">
        <v>936</v>
      </c>
      <c r="AO401" s="58">
        <v>2.31E-4</v>
      </c>
    </row>
    <row r="402" spans="39:41">
      <c r="AM402" s="56">
        <v>397</v>
      </c>
      <c r="AN402" s="57" t="s">
        <v>937</v>
      </c>
      <c r="AO402" s="58">
        <v>0</v>
      </c>
    </row>
    <row r="403" spans="39:41">
      <c r="AM403" s="56">
        <v>398</v>
      </c>
      <c r="AN403" s="57" t="s">
        <v>938</v>
      </c>
      <c r="AO403" s="58">
        <v>4.5600000000000003E-4</v>
      </c>
    </row>
    <row r="404" spans="39:41">
      <c r="AM404" s="56">
        <v>399</v>
      </c>
      <c r="AN404" s="57" t="s">
        <v>939</v>
      </c>
      <c r="AO404" s="58">
        <v>3.0600000000000001E-4</v>
      </c>
    </row>
    <row r="405" spans="39:41">
      <c r="AM405" s="56">
        <v>400</v>
      </c>
      <c r="AN405" s="57" t="s">
        <v>940</v>
      </c>
      <c r="AO405" s="58">
        <v>0</v>
      </c>
    </row>
    <row r="406" spans="39:41">
      <c r="AM406" s="56">
        <v>401</v>
      </c>
      <c r="AN406" s="57" t="s">
        <v>941</v>
      </c>
      <c r="AO406" s="58">
        <v>0</v>
      </c>
    </row>
    <row r="407" spans="39:41">
      <c r="AM407" s="56">
        <v>402</v>
      </c>
      <c r="AN407" s="57" t="s">
        <v>942</v>
      </c>
      <c r="AO407" s="58">
        <v>0</v>
      </c>
    </row>
    <row r="408" spans="39:41">
      <c r="AM408" s="56">
        <v>403</v>
      </c>
      <c r="AN408" s="57" t="s">
        <v>943</v>
      </c>
      <c r="AO408" s="58">
        <v>0</v>
      </c>
    </row>
    <row r="409" spans="39:41">
      <c r="AM409" s="56">
        <v>404</v>
      </c>
      <c r="AN409" s="57" t="s">
        <v>944</v>
      </c>
      <c r="AO409" s="58">
        <v>5.7700000000000004E-4</v>
      </c>
    </row>
    <row r="410" spans="39:41">
      <c r="AM410" s="56">
        <v>405</v>
      </c>
      <c r="AN410" s="57" t="s">
        <v>945</v>
      </c>
      <c r="AO410" s="58">
        <v>2.2599999999999999E-4</v>
      </c>
    </row>
    <row r="411" spans="39:41">
      <c r="AM411" s="56">
        <v>406</v>
      </c>
      <c r="AN411" s="57" t="s">
        <v>946</v>
      </c>
      <c r="AO411" s="58">
        <v>4.57E-4</v>
      </c>
    </row>
    <row r="412" spans="39:41">
      <c r="AM412" s="56">
        <v>407</v>
      </c>
      <c r="AN412" s="57" t="s">
        <v>947</v>
      </c>
      <c r="AO412" s="58">
        <v>0</v>
      </c>
    </row>
    <row r="413" spans="39:41">
      <c r="AM413" s="56">
        <v>408</v>
      </c>
      <c r="AN413" s="57" t="s">
        <v>948</v>
      </c>
      <c r="AO413" s="58">
        <v>5.1500000000000005E-4</v>
      </c>
    </row>
    <row r="414" spans="39:41">
      <c r="AM414" s="56">
        <v>409</v>
      </c>
      <c r="AN414" s="57" t="s">
        <v>949</v>
      </c>
      <c r="AO414" s="58">
        <v>4.6200000000000001E-4</v>
      </c>
    </row>
    <row r="415" spans="39:41">
      <c r="AM415" s="56">
        <v>410</v>
      </c>
      <c r="AN415" s="57" t="s">
        <v>950</v>
      </c>
      <c r="AO415" s="58">
        <v>0</v>
      </c>
    </row>
    <row r="416" spans="39:41">
      <c r="AM416" s="56">
        <v>411</v>
      </c>
      <c r="AN416" s="57" t="s">
        <v>951</v>
      </c>
      <c r="AO416" s="58">
        <v>4.6799999999999999E-4</v>
      </c>
    </row>
    <row r="417" spans="39:41">
      <c r="AM417" s="56">
        <v>412</v>
      </c>
      <c r="AN417" s="57" t="s">
        <v>952</v>
      </c>
      <c r="AO417" s="58">
        <v>5.0000000000000001E-4</v>
      </c>
    </row>
    <row r="418" spans="39:41">
      <c r="AM418" s="56">
        <v>413</v>
      </c>
      <c r="AN418" s="57" t="s">
        <v>953</v>
      </c>
      <c r="AO418" s="58">
        <v>0</v>
      </c>
    </row>
    <row r="419" spans="39:41">
      <c r="AM419" s="56">
        <v>414</v>
      </c>
      <c r="AN419" s="57" t="s">
        <v>954</v>
      </c>
      <c r="AO419" s="58">
        <v>4.6999999999999999E-4</v>
      </c>
    </row>
    <row r="420" spans="39:41">
      <c r="AM420" s="56">
        <v>415</v>
      </c>
      <c r="AN420" s="57" t="s">
        <v>955</v>
      </c>
      <c r="AO420" s="58">
        <v>5.0299999999999997E-4</v>
      </c>
    </row>
    <row r="421" spans="39:41">
      <c r="AM421" s="56">
        <v>416</v>
      </c>
      <c r="AN421" s="57" t="s">
        <v>956</v>
      </c>
      <c r="AO421" s="58">
        <v>0</v>
      </c>
    </row>
    <row r="422" spans="39:41">
      <c r="AM422" s="56">
        <v>417</v>
      </c>
      <c r="AN422" s="57" t="s">
        <v>957</v>
      </c>
      <c r="AO422" s="58">
        <v>4.15E-4</v>
      </c>
    </row>
    <row r="423" spans="39:41">
      <c r="AM423" s="56">
        <v>418</v>
      </c>
      <c r="AN423" s="57" t="s">
        <v>958</v>
      </c>
      <c r="AO423" s="58">
        <v>5.71E-4</v>
      </c>
    </row>
    <row r="424" spans="39:41">
      <c r="AM424" s="56">
        <v>419</v>
      </c>
      <c r="AN424" s="57" t="s">
        <v>959</v>
      </c>
      <c r="AO424" s="58">
        <v>0</v>
      </c>
    </row>
    <row r="425" spans="39:41">
      <c r="AM425" s="56">
        <v>420</v>
      </c>
      <c r="AN425" s="57" t="s">
        <v>960</v>
      </c>
      <c r="AO425" s="58">
        <v>4.2999999999999999E-4</v>
      </c>
    </row>
    <row r="426" spans="39:41">
      <c r="AM426" s="56">
        <v>421</v>
      </c>
      <c r="AN426" s="57" t="s">
        <v>961</v>
      </c>
      <c r="AO426" s="58">
        <v>4.3600000000000003E-4</v>
      </c>
    </row>
    <row r="427" spans="39:41">
      <c r="AM427" s="56">
        <v>422</v>
      </c>
      <c r="AN427" s="57" t="s">
        <v>962</v>
      </c>
      <c r="AO427" s="58">
        <v>0</v>
      </c>
    </row>
    <row r="428" spans="39:41">
      <c r="AM428" s="56">
        <v>423</v>
      </c>
      <c r="AN428" s="57" t="s">
        <v>963</v>
      </c>
      <c r="AO428" s="58">
        <v>4.0200000000000001E-4</v>
      </c>
    </row>
    <row r="429" spans="39:41">
      <c r="AM429" s="56">
        <v>424</v>
      </c>
      <c r="AN429" s="57" t="s">
        <v>964</v>
      </c>
      <c r="AO429" s="58">
        <v>4.2400000000000001E-4</v>
      </c>
    </row>
    <row r="430" spans="39:41">
      <c r="AM430" s="56">
        <v>425</v>
      </c>
      <c r="AN430" s="57" t="s">
        <v>965</v>
      </c>
      <c r="AO430" s="58">
        <v>0</v>
      </c>
    </row>
    <row r="431" spans="39:41">
      <c r="AM431" s="56">
        <v>426</v>
      </c>
      <c r="AN431" s="57" t="s">
        <v>966</v>
      </c>
      <c r="AO431" s="58">
        <v>3.7800000000000003E-4</v>
      </c>
    </row>
    <row r="432" spans="39:41">
      <c r="AM432" s="56">
        <v>427</v>
      </c>
      <c r="AN432" s="57" t="s">
        <v>967</v>
      </c>
      <c r="AO432" s="58">
        <v>0</v>
      </c>
    </row>
    <row r="433" spans="39:41">
      <c r="AM433" s="56">
        <v>428</v>
      </c>
      <c r="AN433" s="57" t="s">
        <v>968</v>
      </c>
      <c r="AO433" s="58">
        <v>0</v>
      </c>
    </row>
    <row r="434" spans="39:41">
      <c r="AM434" s="56">
        <v>429</v>
      </c>
      <c r="AN434" s="57" t="s">
        <v>969</v>
      </c>
      <c r="AO434" s="58">
        <v>0</v>
      </c>
    </row>
    <row r="435" spans="39:41">
      <c r="AM435" s="56">
        <v>430</v>
      </c>
      <c r="AN435" s="57" t="s">
        <v>970</v>
      </c>
      <c r="AO435" s="58">
        <v>0</v>
      </c>
    </row>
    <row r="436" spans="39:41">
      <c r="AM436" s="56">
        <v>431</v>
      </c>
      <c r="AN436" s="57" t="s">
        <v>971</v>
      </c>
      <c r="AO436" s="58">
        <v>0</v>
      </c>
    </row>
    <row r="437" spans="39:41">
      <c r="AM437" s="56">
        <v>432</v>
      </c>
      <c r="AN437" s="57" t="s">
        <v>972</v>
      </c>
      <c r="AO437" s="58">
        <v>1E-4</v>
      </c>
    </row>
    <row r="438" spans="39:41">
      <c r="AM438" s="56">
        <v>433</v>
      </c>
      <c r="AN438" s="57" t="s">
        <v>973</v>
      </c>
      <c r="AO438" s="58">
        <v>2.9999999999999997E-4</v>
      </c>
    </row>
    <row r="439" spans="39:41">
      <c r="AM439" s="56">
        <v>434</v>
      </c>
      <c r="AN439" s="57" t="s">
        <v>974</v>
      </c>
      <c r="AO439" s="58">
        <v>4.0000000000000002E-4</v>
      </c>
    </row>
    <row r="440" spans="39:41">
      <c r="AM440" s="56">
        <v>435</v>
      </c>
      <c r="AN440" s="57" t="s">
        <v>975</v>
      </c>
      <c r="AO440" s="58">
        <v>5.8399999999999999E-4</v>
      </c>
    </row>
    <row r="441" spans="39:41">
      <c r="AM441" s="56">
        <v>436</v>
      </c>
      <c r="AN441" s="57" t="s">
        <v>976</v>
      </c>
      <c r="AO441" s="58">
        <v>5.1500000000000005E-4</v>
      </c>
    </row>
    <row r="442" spans="39:41">
      <c r="AM442" s="56">
        <v>437</v>
      </c>
      <c r="AN442" s="57" t="s">
        <v>977</v>
      </c>
      <c r="AO442" s="58">
        <v>4.4999999999999999E-4</v>
      </c>
    </row>
    <row r="443" spans="39:41">
      <c r="AM443" s="56">
        <v>438</v>
      </c>
      <c r="AN443" s="57" t="s">
        <v>978</v>
      </c>
      <c r="AO443" s="58">
        <v>0</v>
      </c>
    </row>
    <row r="444" spans="39:41">
      <c r="AM444" s="56">
        <v>439</v>
      </c>
      <c r="AN444" s="57" t="s">
        <v>979</v>
      </c>
      <c r="AO444" s="58">
        <v>3.77E-4</v>
      </c>
    </row>
    <row r="445" spans="39:41">
      <c r="AM445" s="56">
        <v>440</v>
      </c>
      <c r="AN445" s="57" t="s">
        <v>980</v>
      </c>
      <c r="AO445" s="58">
        <v>3.9899999999999999E-4</v>
      </c>
    </row>
    <row r="446" spans="39:41">
      <c r="AM446" s="56">
        <v>441</v>
      </c>
      <c r="AN446" s="57" t="s">
        <v>981</v>
      </c>
      <c r="AO446" s="58">
        <v>1.219E-3</v>
      </c>
    </row>
    <row r="447" spans="39:41">
      <c r="AM447" s="56">
        <v>442</v>
      </c>
      <c r="AN447" s="57" t="s">
        <v>982</v>
      </c>
      <c r="AO447" s="58">
        <v>2.6600000000000001E-4</v>
      </c>
    </row>
    <row r="448" spans="39:41">
      <c r="AM448" s="56">
        <v>443</v>
      </c>
      <c r="AN448" s="57" t="s">
        <v>983</v>
      </c>
      <c r="AO448" s="58">
        <v>0</v>
      </c>
    </row>
    <row r="449" spans="39:41">
      <c r="AM449" s="56">
        <v>444</v>
      </c>
      <c r="AN449" s="57" t="s">
        <v>984</v>
      </c>
      <c r="AO449" s="58">
        <v>5.1199999999999998E-4</v>
      </c>
    </row>
    <row r="450" spans="39:41">
      <c r="AM450" s="56">
        <v>445</v>
      </c>
      <c r="AN450" s="57" t="s">
        <v>985</v>
      </c>
      <c r="AO450" s="58">
        <v>4.6500000000000003E-4</v>
      </c>
    </row>
    <row r="451" spans="39:41">
      <c r="AM451" s="56">
        <v>446</v>
      </c>
      <c r="AN451" s="57" t="s">
        <v>520</v>
      </c>
      <c r="AO451" s="58">
        <v>3.7800000000000003E-4</v>
      </c>
    </row>
    <row r="452" spans="39:41">
      <c r="AM452" s="56">
        <v>447</v>
      </c>
      <c r="AN452" s="57" t="s">
        <v>986</v>
      </c>
      <c r="AO452" s="58">
        <v>3.6200000000000002E-4</v>
      </c>
    </row>
    <row r="453" spans="39:41">
      <c r="AM453" s="56">
        <v>448</v>
      </c>
      <c r="AN453" s="57" t="s">
        <v>987</v>
      </c>
      <c r="AO453" s="58">
        <v>3.6000000000000002E-4</v>
      </c>
    </row>
    <row r="454" spans="39:41">
      <c r="AM454" s="56">
        <v>449</v>
      </c>
      <c r="AN454" s="57" t="s">
        <v>988</v>
      </c>
      <c r="AO454" s="58">
        <v>4.57E-4</v>
      </c>
    </row>
    <row r="455" spans="39:41">
      <c r="AM455" s="56">
        <v>450</v>
      </c>
      <c r="AN455" s="57" t="s">
        <v>989</v>
      </c>
      <c r="AO455" s="58">
        <v>4.57E-4</v>
      </c>
    </row>
    <row r="456" spans="39:41">
      <c r="AM456" s="56">
        <v>451</v>
      </c>
      <c r="AN456" s="57" t="s">
        <v>990</v>
      </c>
      <c r="AO456" s="58">
        <v>0</v>
      </c>
    </row>
    <row r="457" spans="39:41">
      <c r="AM457" s="56">
        <v>452</v>
      </c>
      <c r="AN457" s="57" t="s">
        <v>991</v>
      </c>
      <c r="AO457" s="58">
        <v>4.1599999999999997E-4</v>
      </c>
    </row>
    <row r="458" spans="39:41">
      <c r="AM458" s="56">
        <v>453</v>
      </c>
      <c r="AN458" s="57" t="s">
        <v>992</v>
      </c>
      <c r="AO458" s="58">
        <v>4.26E-4</v>
      </c>
    </row>
    <row r="459" spans="39:41">
      <c r="AM459" s="56">
        <v>454</v>
      </c>
      <c r="AN459" s="57" t="s">
        <v>993</v>
      </c>
      <c r="AO459" s="58">
        <v>2.2599999999999999E-4</v>
      </c>
    </row>
    <row r="460" spans="39:41">
      <c r="AM460" s="56">
        <v>455</v>
      </c>
      <c r="AN460" s="57" t="s">
        <v>994</v>
      </c>
      <c r="AO460" s="58">
        <v>4.3100000000000001E-4</v>
      </c>
    </row>
    <row r="461" spans="39:41">
      <c r="AM461" s="56">
        <v>456</v>
      </c>
      <c r="AN461" s="57" t="s">
        <v>995</v>
      </c>
      <c r="AO461" s="58">
        <v>4.2400000000000001E-4</v>
      </c>
    </row>
    <row r="462" spans="39:41">
      <c r="AM462" s="56">
        <v>457</v>
      </c>
      <c r="AN462" s="57" t="s">
        <v>996</v>
      </c>
      <c r="AO462" s="58">
        <v>4.57E-4</v>
      </c>
    </row>
    <row r="463" spans="39:41">
      <c r="AM463" s="56">
        <v>458</v>
      </c>
      <c r="AN463" s="57" t="s">
        <v>997</v>
      </c>
      <c r="AO463" s="58">
        <v>4.57E-4</v>
      </c>
    </row>
    <row r="464" spans="39:41">
      <c r="AM464" s="56">
        <v>459</v>
      </c>
      <c r="AN464" s="57" t="s">
        <v>998</v>
      </c>
      <c r="AO464" s="58">
        <v>0</v>
      </c>
    </row>
    <row r="465" spans="39:41">
      <c r="AM465" s="56">
        <v>460</v>
      </c>
      <c r="AN465" s="57" t="s">
        <v>999</v>
      </c>
      <c r="AO465" s="58">
        <v>3.6099999999999999E-4</v>
      </c>
    </row>
    <row r="466" spans="39:41">
      <c r="AM466" s="56">
        <v>461</v>
      </c>
      <c r="AN466" s="57" t="s">
        <v>1000</v>
      </c>
      <c r="AO466" s="58">
        <v>3.7500000000000001E-4</v>
      </c>
    </row>
    <row r="467" spans="39:41">
      <c r="AM467" s="56">
        <v>462</v>
      </c>
      <c r="AN467" s="57" t="s">
        <v>1001</v>
      </c>
      <c r="AO467" s="58">
        <v>5.1199999999999998E-4</v>
      </c>
    </row>
    <row r="468" spans="39:41">
      <c r="AM468" s="56">
        <v>463</v>
      </c>
      <c r="AN468" s="57" t="s">
        <v>1002</v>
      </c>
      <c r="AO468" s="58">
        <v>4.57E-4</v>
      </c>
    </row>
    <row r="469" spans="39:41">
      <c r="AM469" s="56">
        <v>464</v>
      </c>
      <c r="AN469" s="57" t="s">
        <v>1003</v>
      </c>
      <c r="AO469" s="58">
        <v>4.57E-4</v>
      </c>
    </row>
    <row r="470" spans="39:41">
      <c r="AM470" s="56">
        <v>465</v>
      </c>
      <c r="AN470" s="57" t="s">
        <v>1004</v>
      </c>
      <c r="AO470" s="58">
        <v>0</v>
      </c>
    </row>
    <row r="471" spans="39:41">
      <c r="AM471" s="56">
        <v>466</v>
      </c>
      <c r="AN471" s="57" t="s">
        <v>1005</v>
      </c>
      <c r="AO471" s="58">
        <v>4.46E-4</v>
      </c>
    </row>
    <row r="472" spans="39:41">
      <c r="AM472" s="56">
        <v>467</v>
      </c>
      <c r="AN472" s="57" t="s">
        <v>1006</v>
      </c>
      <c r="AO472" s="58">
        <v>8.3600000000000005E-4</v>
      </c>
    </row>
    <row r="473" spans="39:41">
      <c r="AM473" s="56">
        <v>468</v>
      </c>
      <c r="AN473" s="57" t="s">
        <v>1007</v>
      </c>
      <c r="AO473" s="58">
        <v>0</v>
      </c>
    </row>
    <row r="474" spans="39:41">
      <c r="AM474" s="56">
        <v>469</v>
      </c>
      <c r="AN474" s="57" t="s">
        <v>1008</v>
      </c>
      <c r="AO474" s="58">
        <v>2.13E-4</v>
      </c>
    </row>
    <row r="475" spans="39:41">
      <c r="AM475" s="56">
        <v>470</v>
      </c>
      <c r="AN475" s="57" t="s">
        <v>1009</v>
      </c>
      <c r="AO475" s="58">
        <v>2.9799999999999998E-4</v>
      </c>
    </row>
    <row r="476" spans="39:41">
      <c r="AM476" s="56">
        <v>471</v>
      </c>
      <c r="AN476" s="57" t="s">
        <v>1010</v>
      </c>
      <c r="AO476" s="58">
        <v>3.19E-4</v>
      </c>
    </row>
    <row r="477" spans="39:41">
      <c r="AM477" s="56">
        <v>472</v>
      </c>
      <c r="AN477" s="57" t="s">
        <v>1011</v>
      </c>
      <c r="AO477" s="58">
        <v>3.8299999999999999E-4</v>
      </c>
    </row>
    <row r="478" spans="39:41">
      <c r="AM478" s="56">
        <v>473</v>
      </c>
      <c r="AN478" s="57" t="s">
        <v>1012</v>
      </c>
      <c r="AO478" s="58">
        <v>3.6099999999999999E-4</v>
      </c>
    </row>
    <row r="479" spans="39:41">
      <c r="AM479" s="56">
        <v>474</v>
      </c>
      <c r="AN479" s="57" t="s">
        <v>1013</v>
      </c>
      <c r="AO479" s="58">
        <v>3.4000000000000002E-4</v>
      </c>
    </row>
    <row r="480" spans="39:41">
      <c r="AM480" s="56">
        <v>475</v>
      </c>
      <c r="AN480" s="57" t="s">
        <v>1014</v>
      </c>
      <c r="AO480" s="58">
        <v>2.7599999999999999E-4</v>
      </c>
    </row>
    <row r="481" spans="39:41">
      <c r="AM481" s="56">
        <v>476</v>
      </c>
      <c r="AN481" s="57" t="s">
        <v>1015</v>
      </c>
      <c r="AO481" s="58">
        <v>1.7000000000000001E-4</v>
      </c>
    </row>
    <row r="482" spans="39:41">
      <c r="AM482" s="56">
        <v>477</v>
      </c>
      <c r="AN482" s="57" t="s">
        <v>1016</v>
      </c>
      <c r="AO482" s="58">
        <v>4.0400000000000001E-4</v>
      </c>
    </row>
    <row r="483" spans="39:41">
      <c r="AM483" s="56">
        <v>478</v>
      </c>
      <c r="AN483" s="57" t="s">
        <v>1017</v>
      </c>
      <c r="AO483" s="58">
        <v>5.4100000000000003E-4</v>
      </c>
    </row>
    <row r="484" spans="39:41">
      <c r="AM484" s="56">
        <v>479</v>
      </c>
      <c r="AN484" s="57" t="s">
        <v>1018</v>
      </c>
      <c r="AO484" s="58">
        <v>4.3100000000000001E-4</v>
      </c>
    </row>
    <row r="485" spans="39:41">
      <c r="AM485" s="56">
        <v>480</v>
      </c>
      <c r="AN485" s="57" t="s">
        <v>1019</v>
      </c>
      <c r="AO485" s="58">
        <v>1.65E-4</v>
      </c>
    </row>
    <row r="486" spans="39:41">
      <c r="AM486" s="56">
        <v>481</v>
      </c>
      <c r="AN486" s="57" t="s">
        <v>1020</v>
      </c>
      <c r="AO486" s="58">
        <v>0</v>
      </c>
    </row>
    <row r="487" spans="39:41">
      <c r="AM487" s="56">
        <v>482</v>
      </c>
      <c r="AN487" s="57" t="s">
        <v>1021</v>
      </c>
      <c r="AO487" s="58">
        <v>7.2300000000000001E-4</v>
      </c>
    </row>
    <row r="488" spans="39:41">
      <c r="AM488" s="56">
        <v>483</v>
      </c>
      <c r="AN488" s="57" t="s">
        <v>1022</v>
      </c>
      <c r="AO488" s="58">
        <v>1.9900000000000001E-4</v>
      </c>
    </row>
    <row r="489" spans="39:41">
      <c r="AM489" s="56">
        <v>484</v>
      </c>
      <c r="AN489" s="57" t="s">
        <v>1023</v>
      </c>
      <c r="AO489" s="58">
        <v>5.1599999999999997E-4</v>
      </c>
    </row>
    <row r="490" spans="39:41">
      <c r="AM490" s="56">
        <v>485</v>
      </c>
      <c r="AN490" s="57" t="s">
        <v>1024</v>
      </c>
      <c r="AO490" s="58">
        <v>4.4999999999999999E-4</v>
      </c>
    </row>
    <row r="491" spans="39:41">
      <c r="AM491" s="56">
        <v>486</v>
      </c>
      <c r="AN491" s="57" t="s">
        <v>1025</v>
      </c>
      <c r="AO491" s="58">
        <v>0</v>
      </c>
    </row>
    <row r="492" spans="39:41">
      <c r="AM492" s="56">
        <v>487</v>
      </c>
      <c r="AN492" s="57" t="s">
        <v>1026</v>
      </c>
      <c r="AO492" s="58">
        <v>4.2400000000000001E-4</v>
      </c>
    </row>
    <row r="493" spans="39:41">
      <c r="AM493" s="56">
        <v>488</v>
      </c>
      <c r="AN493" s="57" t="s">
        <v>1027</v>
      </c>
      <c r="AO493" s="58">
        <v>4.46E-4</v>
      </c>
    </row>
    <row r="494" spans="39:41">
      <c r="AM494" s="56">
        <v>489</v>
      </c>
      <c r="AN494" s="57" t="s">
        <v>1028</v>
      </c>
      <c r="AO494" s="58">
        <v>4.75E-4</v>
      </c>
    </row>
    <row r="495" spans="39:41">
      <c r="AM495" s="56">
        <v>490</v>
      </c>
      <c r="AN495" s="57" t="s">
        <v>1029</v>
      </c>
      <c r="AO495" s="58">
        <v>0</v>
      </c>
    </row>
    <row r="496" spans="39:41">
      <c r="AM496" s="56">
        <v>491</v>
      </c>
      <c r="AN496" s="57" t="s">
        <v>1030</v>
      </c>
      <c r="AO496" s="58">
        <v>4.5199999999999998E-4</v>
      </c>
    </row>
    <row r="497" spans="39:41">
      <c r="AM497" s="56">
        <v>492</v>
      </c>
      <c r="AN497" s="57" t="s">
        <v>1031</v>
      </c>
      <c r="AO497" s="58">
        <v>5.6400000000000005E-4</v>
      </c>
    </row>
    <row r="498" spans="39:41">
      <c r="AM498" s="56">
        <v>493</v>
      </c>
      <c r="AN498" s="57" t="s">
        <v>1032</v>
      </c>
      <c r="AO498" s="58">
        <v>0</v>
      </c>
    </row>
    <row r="499" spans="39:41">
      <c r="AM499" s="56">
        <v>494</v>
      </c>
      <c r="AN499" s="57" t="s">
        <v>1033</v>
      </c>
      <c r="AO499" s="58">
        <v>2.99E-4</v>
      </c>
    </row>
    <row r="500" spans="39:41">
      <c r="AM500" s="56">
        <v>495</v>
      </c>
      <c r="AN500" s="57" t="s">
        <v>1034</v>
      </c>
      <c r="AO500" s="58" t="s">
        <v>498</v>
      </c>
    </row>
    <row r="501" spans="39:41">
      <c r="AM501" s="56">
        <v>496</v>
      </c>
      <c r="AN501" s="57" t="s">
        <v>1035</v>
      </c>
      <c r="AO501" s="58" t="s">
        <v>499</v>
      </c>
    </row>
    <row r="502" spans="39:41">
      <c r="AM502" s="56">
        <v>497</v>
      </c>
      <c r="AN502" s="57" t="s">
        <v>1036</v>
      </c>
      <c r="AO502" s="58">
        <v>2.7999999999999998E-4</v>
      </c>
    </row>
    <row r="503" spans="39:41">
      <c r="AM503" s="56">
        <v>498</v>
      </c>
      <c r="AN503" s="57" t="s">
        <v>1037</v>
      </c>
      <c r="AO503" s="58">
        <v>0</v>
      </c>
    </row>
    <row r="504" spans="39:41">
      <c r="AM504" s="56">
        <v>499</v>
      </c>
      <c r="AN504" s="57" t="s">
        <v>1038</v>
      </c>
      <c r="AO504" s="58">
        <v>0</v>
      </c>
    </row>
    <row r="505" spans="39:41">
      <c r="AM505" s="56">
        <v>500</v>
      </c>
      <c r="AN505" s="57" t="s">
        <v>1039</v>
      </c>
      <c r="AO505" s="58">
        <v>5.9500000000000004E-4</v>
      </c>
    </row>
    <row r="506" spans="39:41">
      <c r="AM506" s="56">
        <v>501</v>
      </c>
      <c r="AN506" s="57" t="s">
        <v>1040</v>
      </c>
      <c r="AO506" s="58">
        <v>4.0900000000000002E-4</v>
      </c>
    </row>
    <row r="507" spans="39:41">
      <c r="AM507" s="56">
        <v>502</v>
      </c>
      <c r="AN507" s="57" t="s">
        <v>1041</v>
      </c>
      <c r="AO507" s="58">
        <v>3.3199999999999999E-4</v>
      </c>
    </row>
    <row r="508" spans="39:41">
      <c r="AM508" s="56">
        <v>503</v>
      </c>
      <c r="AN508" s="57" t="s">
        <v>1042</v>
      </c>
      <c r="AO508" s="58">
        <v>0</v>
      </c>
    </row>
    <row r="509" spans="39:41">
      <c r="AM509" s="56">
        <v>504</v>
      </c>
      <c r="AN509" s="57" t="s">
        <v>1043</v>
      </c>
      <c r="AO509" s="58">
        <v>4.3800000000000002E-4</v>
      </c>
    </row>
    <row r="510" spans="39:41">
      <c r="AM510" s="56">
        <v>505</v>
      </c>
      <c r="AN510" s="57" t="s">
        <v>1044</v>
      </c>
      <c r="AO510" s="58">
        <v>4.6299999999999998E-4</v>
      </c>
    </row>
    <row r="511" spans="39:41">
      <c r="AM511" s="56">
        <v>506</v>
      </c>
      <c r="AN511" s="57" t="s">
        <v>1045</v>
      </c>
      <c r="AO511" s="58">
        <v>4.5199999999999998E-4</v>
      </c>
    </row>
    <row r="512" spans="39:41">
      <c r="AM512" s="56">
        <v>507</v>
      </c>
      <c r="AN512" s="57" t="s">
        <v>1046</v>
      </c>
      <c r="AO512" s="58">
        <v>0</v>
      </c>
    </row>
    <row r="513" spans="39:41">
      <c r="AM513" s="56">
        <v>508</v>
      </c>
      <c r="AN513" s="57" t="s">
        <v>1047</v>
      </c>
      <c r="AO513" s="58">
        <v>1.83E-4</v>
      </c>
    </row>
    <row r="514" spans="39:41">
      <c r="AM514" s="56">
        <v>509</v>
      </c>
      <c r="AN514" s="57" t="s">
        <v>1048</v>
      </c>
      <c r="AO514" s="58">
        <v>2.4800000000000001E-4</v>
      </c>
    </row>
    <row r="515" spans="39:41">
      <c r="AM515" s="56">
        <v>510</v>
      </c>
      <c r="AN515" s="57" t="s">
        <v>1049</v>
      </c>
      <c r="AO515" s="58">
        <v>5.6400000000000005E-4</v>
      </c>
    </row>
    <row r="516" spans="39:41">
      <c r="AM516" s="56">
        <v>511</v>
      </c>
      <c r="AN516" s="57" t="s">
        <v>1050</v>
      </c>
      <c r="AO516" s="58">
        <v>4.4799999999999999E-4</v>
      </c>
    </row>
    <row r="517" spans="39:41">
      <c r="AM517" s="56">
        <v>512</v>
      </c>
      <c r="AN517" s="57" t="s">
        <v>1051</v>
      </c>
      <c r="AO517" s="58">
        <v>0</v>
      </c>
    </row>
    <row r="518" spans="39:41">
      <c r="AM518" s="56">
        <v>513</v>
      </c>
      <c r="AN518" s="57" t="s">
        <v>1052</v>
      </c>
      <c r="AO518" s="58">
        <v>4.3600000000000003E-4</v>
      </c>
    </row>
    <row r="519" spans="39:41">
      <c r="AM519" s="56">
        <v>514</v>
      </c>
      <c r="AN519" s="57" t="s">
        <v>1053</v>
      </c>
      <c r="AO519" s="58">
        <v>3.8299999999999999E-4</v>
      </c>
    </row>
    <row r="520" spans="39:41">
      <c r="AM520" s="56">
        <v>515</v>
      </c>
      <c r="AN520" s="57" t="s">
        <v>1054</v>
      </c>
      <c r="AO520" s="58">
        <v>2.9399999999999999E-4</v>
      </c>
    </row>
    <row r="521" spans="39:41">
      <c r="AM521" s="56">
        <v>516</v>
      </c>
      <c r="AN521" s="57" t="s">
        <v>1055</v>
      </c>
      <c r="AO521" s="58">
        <v>3.3300000000000002E-4</v>
      </c>
    </row>
    <row r="522" spans="39:41">
      <c r="AM522" s="56">
        <v>517</v>
      </c>
      <c r="AN522" s="57" t="s">
        <v>1056</v>
      </c>
      <c r="AO522" s="58">
        <v>3.5500000000000001E-4</v>
      </c>
    </row>
    <row r="523" spans="39:41">
      <c r="AM523" s="56">
        <v>518</v>
      </c>
      <c r="AN523" s="57" t="s">
        <v>1057</v>
      </c>
      <c r="AO523" s="58">
        <v>4.2299999999999998E-4</v>
      </c>
    </row>
    <row r="524" spans="39:41">
      <c r="AM524" s="56">
        <v>519</v>
      </c>
      <c r="AN524" s="57" t="s">
        <v>1058</v>
      </c>
      <c r="AO524" s="58">
        <v>4.9399999999999997E-4</v>
      </c>
    </row>
    <row r="525" spans="39:41">
      <c r="AM525" s="56">
        <v>520</v>
      </c>
      <c r="AN525" s="57" t="s">
        <v>1059</v>
      </c>
      <c r="AO525" s="58">
        <v>3.8499999999999998E-4</v>
      </c>
    </row>
    <row r="526" spans="39:41">
      <c r="AM526" s="56">
        <v>521</v>
      </c>
      <c r="AN526" s="57" t="s">
        <v>1060</v>
      </c>
      <c r="AO526" s="58">
        <v>0</v>
      </c>
    </row>
    <row r="527" spans="39:41">
      <c r="AM527" s="56">
        <v>522</v>
      </c>
      <c r="AN527" s="57" t="s">
        <v>1061</v>
      </c>
      <c r="AO527" s="58">
        <v>4.8999999999999998E-4</v>
      </c>
    </row>
    <row r="528" spans="39:41">
      <c r="AM528" s="56">
        <v>523</v>
      </c>
      <c r="AN528" s="57" t="s">
        <v>1062</v>
      </c>
      <c r="AO528" s="58">
        <v>3.7199999999999999E-4</v>
      </c>
    </row>
    <row r="529" spans="39:41">
      <c r="AM529" s="56">
        <v>524</v>
      </c>
      <c r="AN529" s="57" t="s">
        <v>1063</v>
      </c>
      <c r="AO529" s="58">
        <v>0</v>
      </c>
    </row>
    <row r="530" spans="39:41">
      <c r="AM530" s="56">
        <v>525</v>
      </c>
      <c r="AN530" s="57" t="s">
        <v>1064</v>
      </c>
      <c r="AO530" s="58">
        <v>4.4700000000000002E-4</v>
      </c>
    </row>
    <row r="531" spans="39:41">
      <c r="AM531" s="56">
        <v>526</v>
      </c>
      <c r="AN531" s="57" t="s">
        <v>1065</v>
      </c>
      <c r="AO531" s="58">
        <v>4.7199999999999998E-4</v>
      </c>
    </row>
    <row r="532" spans="39:41">
      <c r="AM532" s="56">
        <v>527</v>
      </c>
      <c r="AN532" s="57" t="s">
        <v>1066</v>
      </c>
      <c r="AO532" s="58">
        <v>3.8400000000000001E-4</v>
      </c>
    </row>
    <row r="533" spans="39:41">
      <c r="AM533" s="56">
        <v>528</v>
      </c>
      <c r="AN533" s="57" t="s">
        <v>1067</v>
      </c>
      <c r="AO533" s="58">
        <v>4.3100000000000001E-4</v>
      </c>
    </row>
    <row r="534" spans="39:41">
      <c r="AM534" s="56">
        <v>529</v>
      </c>
      <c r="AN534" s="57" t="s">
        <v>1068</v>
      </c>
      <c r="AO534" s="58">
        <v>4.57E-4</v>
      </c>
    </row>
    <row r="535" spans="39:41">
      <c r="AM535" s="56">
        <v>530</v>
      </c>
      <c r="AN535" s="57" t="s">
        <v>1069</v>
      </c>
      <c r="AO535" s="58">
        <v>0</v>
      </c>
    </row>
    <row r="536" spans="39:41">
      <c r="AM536" s="56">
        <v>531</v>
      </c>
      <c r="AN536" s="57" t="s">
        <v>1070</v>
      </c>
      <c r="AO536" s="58">
        <v>0</v>
      </c>
    </row>
    <row r="537" spans="39:41">
      <c r="AM537" s="56">
        <v>532</v>
      </c>
      <c r="AN537" s="57" t="s">
        <v>1071</v>
      </c>
      <c r="AO537" s="58">
        <v>9.5600000000000004E-4</v>
      </c>
    </row>
    <row r="538" spans="39:41">
      <c r="AM538" s="56">
        <v>533</v>
      </c>
      <c r="AN538" s="57" t="s">
        <v>1072</v>
      </c>
      <c r="AO538" s="58">
        <v>4.28E-4</v>
      </c>
    </row>
    <row r="539" spans="39:41">
      <c r="AM539" s="56">
        <v>534</v>
      </c>
      <c r="AN539" s="57" t="s">
        <v>1073</v>
      </c>
      <c r="AO539" s="58">
        <v>0</v>
      </c>
    </row>
    <row r="540" spans="39:41">
      <c r="AM540" s="56">
        <v>535</v>
      </c>
      <c r="AN540" s="57" t="s">
        <v>1074</v>
      </c>
      <c r="AO540" s="58">
        <v>2.43E-4</v>
      </c>
    </row>
    <row r="541" spans="39:41">
      <c r="AM541" s="56">
        <v>536</v>
      </c>
      <c r="AN541" s="57" t="s">
        <v>1075</v>
      </c>
      <c r="AO541" s="58">
        <v>4.1599999999999997E-4</v>
      </c>
    </row>
    <row r="542" spans="39:41">
      <c r="AM542" s="56">
        <v>537</v>
      </c>
      <c r="AN542" s="57" t="s">
        <v>1076</v>
      </c>
      <c r="AO542" s="58">
        <v>0</v>
      </c>
    </row>
    <row r="543" spans="39:41">
      <c r="AM543" s="56">
        <v>538</v>
      </c>
      <c r="AN543" s="57" t="s">
        <v>1077</v>
      </c>
      <c r="AO543" s="58">
        <v>4.3300000000000001E-4</v>
      </c>
    </row>
    <row r="544" spans="39:41">
      <c r="AM544" s="56">
        <v>539</v>
      </c>
      <c r="AN544" s="57" t="s">
        <v>1078</v>
      </c>
      <c r="AO544" s="58">
        <v>2.12E-4</v>
      </c>
    </row>
    <row r="545" spans="39:41">
      <c r="AM545" s="56">
        <v>540</v>
      </c>
      <c r="AN545" s="57" t="s">
        <v>1079</v>
      </c>
      <c r="AO545" s="58">
        <v>4.7399999999999997E-4</v>
      </c>
    </row>
    <row r="546" spans="39:41">
      <c r="AM546" s="56">
        <v>541</v>
      </c>
      <c r="AN546" s="57" t="s">
        <v>1080</v>
      </c>
      <c r="AO546" s="58">
        <v>4.3199999999999998E-4</v>
      </c>
    </row>
    <row r="547" spans="39:41">
      <c r="AM547" s="56">
        <v>542</v>
      </c>
      <c r="AN547" s="57" t="s">
        <v>1081</v>
      </c>
      <c r="AO547" s="58">
        <v>0</v>
      </c>
    </row>
    <row r="548" spans="39:41">
      <c r="AM548" s="56">
        <v>543</v>
      </c>
      <c r="AN548" s="57" t="s">
        <v>1082</v>
      </c>
      <c r="AO548" s="58">
        <v>3.97E-4</v>
      </c>
    </row>
    <row r="549" spans="39:41">
      <c r="AM549" s="56">
        <v>544</v>
      </c>
      <c r="AN549" s="57" t="s">
        <v>1083</v>
      </c>
      <c r="AO549" s="58">
        <v>3.39E-4</v>
      </c>
    </row>
    <row r="550" spans="39:41">
      <c r="AM550" s="56">
        <v>545</v>
      </c>
      <c r="AN550" s="57" t="s">
        <v>1084</v>
      </c>
      <c r="AO550" s="58">
        <v>4.57E-4</v>
      </c>
    </row>
    <row r="551" spans="39:41">
      <c r="AM551" s="56">
        <v>546</v>
      </c>
      <c r="AN551" s="57" t="s">
        <v>1085</v>
      </c>
      <c r="AO551" s="58">
        <v>4.1199999999999999E-4</v>
      </c>
    </row>
    <row r="552" spans="39:41">
      <c r="AM552" s="56">
        <v>547</v>
      </c>
      <c r="AN552" s="57" t="s">
        <v>1086</v>
      </c>
      <c r="AO552" s="58">
        <v>4.1300000000000001E-4</v>
      </c>
    </row>
    <row r="553" spans="39:41">
      <c r="AM553" s="56">
        <v>548</v>
      </c>
      <c r="AN553" s="57" t="s">
        <v>1087</v>
      </c>
      <c r="AO553" s="58">
        <v>0</v>
      </c>
    </row>
    <row r="554" spans="39:41">
      <c r="AM554" s="56">
        <v>549</v>
      </c>
      <c r="AN554" s="57" t="s">
        <v>1088</v>
      </c>
      <c r="AO554" s="58">
        <v>2.6899999999999998E-4</v>
      </c>
    </row>
    <row r="555" spans="39:41">
      <c r="AM555" s="56">
        <v>550</v>
      </c>
      <c r="AN555" s="57" t="s">
        <v>1089</v>
      </c>
      <c r="AO555" s="58">
        <v>4.8799999999999999E-4</v>
      </c>
    </row>
    <row r="556" spans="39:41">
      <c r="AM556" s="56">
        <v>551</v>
      </c>
      <c r="AN556" s="57" t="s">
        <v>1090</v>
      </c>
      <c r="AO556" s="58">
        <v>5.3600000000000002E-4</v>
      </c>
    </row>
    <row r="557" spans="39:41">
      <c r="AM557" s="56">
        <v>552</v>
      </c>
      <c r="AN557" s="57" t="s">
        <v>1091</v>
      </c>
      <c r="AO557" s="58">
        <v>4.9100000000000001E-4</v>
      </c>
    </row>
    <row r="558" spans="39:41">
      <c r="AM558" s="56">
        <v>553</v>
      </c>
      <c r="AN558" s="57" t="s">
        <v>1092</v>
      </c>
      <c r="AO558" s="58">
        <v>2.6499999999999999E-4</v>
      </c>
    </row>
    <row r="559" spans="39:41">
      <c r="AM559" s="56">
        <v>554</v>
      </c>
      <c r="AN559" s="57" t="s">
        <v>1093</v>
      </c>
      <c r="AO559" s="58">
        <v>3.4299999999999999E-4</v>
      </c>
    </row>
    <row r="560" spans="39:41">
      <c r="AM560" s="56">
        <v>555</v>
      </c>
      <c r="AN560" s="57" t="s">
        <v>1094</v>
      </c>
      <c r="AO560" s="58">
        <v>3.7599999999999998E-4</v>
      </c>
    </row>
    <row r="561" spans="39:41">
      <c r="AM561" s="56">
        <v>556</v>
      </c>
      <c r="AN561" s="57" t="s">
        <v>1095</v>
      </c>
      <c r="AO561" s="58">
        <v>0</v>
      </c>
    </row>
    <row r="562" spans="39:41">
      <c r="AM562" s="56">
        <v>557</v>
      </c>
      <c r="AN562" s="57" t="s">
        <v>1096</v>
      </c>
      <c r="AO562" s="58">
        <v>4.73E-4</v>
      </c>
    </row>
    <row r="563" spans="39:41">
      <c r="AM563" s="56">
        <v>558</v>
      </c>
      <c r="AN563" s="57" t="s">
        <v>1097</v>
      </c>
      <c r="AO563" s="58">
        <v>4.8000000000000001E-4</v>
      </c>
    </row>
    <row r="564" spans="39:41">
      <c r="AM564" s="56">
        <v>559</v>
      </c>
      <c r="AN564" s="57" t="s">
        <v>1098</v>
      </c>
      <c r="AO564" s="58">
        <v>0</v>
      </c>
    </row>
    <row r="565" spans="39:41">
      <c r="AM565" s="56">
        <v>560</v>
      </c>
      <c r="AN565" s="57" t="s">
        <v>1099</v>
      </c>
      <c r="AO565" s="58">
        <v>4.26E-4</v>
      </c>
    </row>
    <row r="566" spans="39:41">
      <c r="AM566" s="56">
        <v>561</v>
      </c>
      <c r="AN566" s="57" t="s">
        <v>1100</v>
      </c>
      <c r="AO566" s="58">
        <v>5.4699999999999996E-4</v>
      </c>
    </row>
    <row r="567" spans="39:41">
      <c r="AM567" s="56">
        <v>562</v>
      </c>
      <c r="AN567" s="57" t="s">
        <v>1101</v>
      </c>
      <c r="AO567" s="58">
        <v>0</v>
      </c>
    </row>
    <row r="568" spans="39:41">
      <c r="AM568" s="56">
        <v>563</v>
      </c>
      <c r="AN568" s="57" t="s">
        <v>1102</v>
      </c>
      <c r="AO568" s="58">
        <v>4.6700000000000002E-4</v>
      </c>
    </row>
    <row r="569" spans="39:41">
      <c r="AM569" s="56">
        <v>564</v>
      </c>
      <c r="AN569" s="57" t="s">
        <v>1103</v>
      </c>
      <c r="AO569" s="58">
        <v>5.0100000000000003E-4</v>
      </c>
    </row>
    <row r="570" spans="39:41">
      <c r="AM570" s="56">
        <v>565</v>
      </c>
      <c r="AN570" s="57" t="s">
        <v>1104</v>
      </c>
      <c r="AO570" s="58">
        <v>6.0099999999999997E-4</v>
      </c>
    </row>
    <row r="571" spans="39:41">
      <c r="AM571" s="56">
        <v>566</v>
      </c>
      <c r="AN571" s="57" t="s">
        <v>1105</v>
      </c>
      <c r="AO571" s="58">
        <v>4.2000000000000002E-4</v>
      </c>
    </row>
    <row r="572" spans="39:41">
      <c r="AM572" s="56">
        <v>567</v>
      </c>
      <c r="AN572" s="57" t="s">
        <v>1106</v>
      </c>
      <c r="AO572" s="58">
        <v>6.0000000000000002E-6</v>
      </c>
    </row>
    <row r="573" spans="39:41">
      <c r="AM573" s="56">
        <v>568</v>
      </c>
      <c r="AN573" s="57" t="s">
        <v>1107</v>
      </c>
      <c r="AO573" s="58">
        <v>4.86E-4</v>
      </c>
    </row>
    <row r="574" spans="39:41">
      <c r="AM574" s="56">
        <v>569</v>
      </c>
      <c r="AN574" s="57" t="s">
        <v>1108</v>
      </c>
      <c r="AO574" s="58">
        <v>0</v>
      </c>
    </row>
    <row r="575" spans="39:41">
      <c r="AM575" s="56">
        <v>570</v>
      </c>
      <c r="AN575" s="57" t="s">
        <v>1109</v>
      </c>
      <c r="AO575" s="58">
        <v>5.8699999999999996E-4</v>
      </c>
    </row>
    <row r="576" spans="39:41">
      <c r="AM576" s="56">
        <v>571</v>
      </c>
      <c r="AN576" s="57" t="s">
        <v>1110</v>
      </c>
      <c r="AO576" s="58">
        <v>5.0100000000000003E-4</v>
      </c>
    </row>
    <row r="577" spans="39:41">
      <c r="AM577" s="56">
        <v>572</v>
      </c>
      <c r="AN577" s="57" t="s">
        <v>1111</v>
      </c>
      <c r="AO577" s="58">
        <v>0</v>
      </c>
    </row>
    <row r="578" spans="39:41">
      <c r="AM578" s="56">
        <v>573</v>
      </c>
      <c r="AN578" s="57" t="s">
        <v>1112</v>
      </c>
      <c r="AO578" s="58">
        <v>6.1399999999999996E-4</v>
      </c>
    </row>
    <row r="579" spans="39:41">
      <c r="AM579" s="56">
        <v>574</v>
      </c>
      <c r="AN579" s="57" t="s">
        <v>1113</v>
      </c>
      <c r="AO579" s="58">
        <v>0</v>
      </c>
    </row>
    <row r="580" spans="39:41">
      <c r="AM580" s="56">
        <v>575</v>
      </c>
      <c r="AN580" s="57" t="s">
        <v>1114</v>
      </c>
      <c r="AO580" s="58">
        <v>9.1699999999999995E-4</v>
      </c>
    </row>
    <row r="581" spans="39:41">
      <c r="AM581" s="56">
        <v>576</v>
      </c>
      <c r="AN581" s="57" t="s">
        <v>1115</v>
      </c>
      <c r="AO581" s="58">
        <v>0</v>
      </c>
    </row>
    <row r="582" spans="39:41">
      <c r="AM582" s="56">
        <v>577</v>
      </c>
      <c r="AN582" s="57" t="s">
        <v>1116</v>
      </c>
      <c r="AO582" s="58">
        <v>9.3300000000000002E-4</v>
      </c>
    </row>
    <row r="583" spans="39:41">
      <c r="AM583" s="56">
        <v>578</v>
      </c>
      <c r="AN583" s="57" t="s">
        <v>1117</v>
      </c>
      <c r="AO583" s="58">
        <v>5.2700000000000002E-4</v>
      </c>
    </row>
    <row r="584" spans="39:41">
      <c r="AM584" s="56">
        <v>579</v>
      </c>
      <c r="AN584" s="57" t="s">
        <v>521</v>
      </c>
      <c r="AO584" s="58">
        <v>3.7800000000000003E-4</v>
      </c>
    </row>
    <row r="585" spans="39:41">
      <c r="AM585" s="56">
        <v>580</v>
      </c>
      <c r="AN585" s="57" t="s">
        <v>1118</v>
      </c>
      <c r="AO585" s="58">
        <v>5.7600000000000001E-4</v>
      </c>
    </row>
    <row r="586" spans="39:41">
      <c r="AM586" s="56">
        <v>581</v>
      </c>
      <c r="AN586" s="57" t="s">
        <v>1119</v>
      </c>
      <c r="AO586" s="58">
        <v>5.5500000000000005E-4</v>
      </c>
    </row>
    <row r="587" spans="39:41">
      <c r="AM587" s="56">
        <v>582</v>
      </c>
      <c r="AN587" s="57" t="s">
        <v>1120</v>
      </c>
      <c r="AO587" s="58">
        <v>0</v>
      </c>
    </row>
    <row r="588" spans="39:41">
      <c r="AM588" s="56">
        <v>583</v>
      </c>
      <c r="AN588" s="57" t="s">
        <v>1121</v>
      </c>
      <c r="AO588" s="58">
        <v>2.12E-4</v>
      </c>
    </row>
    <row r="589" spans="39:41">
      <c r="AM589" s="56">
        <v>584</v>
      </c>
      <c r="AN589" s="57" t="s">
        <v>1122</v>
      </c>
      <c r="AO589" s="58">
        <v>1.73E-4</v>
      </c>
    </row>
    <row r="590" spans="39:41">
      <c r="AM590" s="56">
        <v>585</v>
      </c>
      <c r="AN590" s="57" t="s">
        <v>1123</v>
      </c>
      <c r="AO590" s="58">
        <v>0</v>
      </c>
    </row>
    <row r="591" spans="39:41">
      <c r="AM591" s="56">
        <v>586</v>
      </c>
      <c r="AN591" s="57" t="s">
        <v>1124</v>
      </c>
      <c r="AO591" s="58">
        <v>5.4000000000000001E-4</v>
      </c>
    </row>
    <row r="592" spans="39:41">
      <c r="AM592" s="56">
        <v>587</v>
      </c>
      <c r="AN592" s="57" t="s">
        <v>1125</v>
      </c>
      <c r="AO592" s="58">
        <v>5.4500000000000002E-4</v>
      </c>
    </row>
    <row r="593" spans="39:41">
      <c r="AM593" s="56">
        <v>588</v>
      </c>
      <c r="AN593" s="57" t="s">
        <v>1126</v>
      </c>
      <c r="AO593" s="58">
        <v>4.37E-4</v>
      </c>
    </row>
    <row r="594" spans="39:41">
      <c r="AM594" s="56">
        <v>589</v>
      </c>
      <c r="AN594" s="57" t="s">
        <v>1127</v>
      </c>
      <c r="AO594" s="58">
        <v>5.4100000000000003E-4</v>
      </c>
    </row>
    <row r="595" spans="39:41">
      <c r="AM595" s="56">
        <v>590</v>
      </c>
      <c r="AN595" s="57" t="s">
        <v>1128</v>
      </c>
      <c r="AO595" s="58">
        <v>3.8299999999999999E-4</v>
      </c>
    </row>
    <row r="596" spans="39:41">
      <c r="AM596" s="56">
        <v>591</v>
      </c>
      <c r="AN596" s="57" t="s">
        <v>1129</v>
      </c>
      <c r="AO596" s="58">
        <v>3.3100000000000002E-4</v>
      </c>
    </row>
    <row r="597" spans="39:41">
      <c r="AM597" s="56">
        <v>592</v>
      </c>
      <c r="AN597" s="57" t="s">
        <v>1130</v>
      </c>
      <c r="AO597" s="58">
        <v>4.0900000000000002E-4</v>
      </c>
    </row>
    <row r="598" spans="39:41">
      <c r="AM598" s="56">
        <v>593</v>
      </c>
      <c r="AN598" s="57" t="s">
        <v>1131</v>
      </c>
      <c r="AO598" s="58">
        <v>4.1300000000000001E-4</v>
      </c>
    </row>
    <row r="599" spans="39:41">
      <c r="AM599" s="56">
        <v>594</v>
      </c>
      <c r="AN599" s="57" t="s">
        <v>1132</v>
      </c>
      <c r="AO599" s="58">
        <v>0</v>
      </c>
    </row>
    <row r="600" spans="39:41">
      <c r="AM600" s="56">
        <v>595</v>
      </c>
      <c r="AN600" s="57" t="s">
        <v>1133</v>
      </c>
      <c r="AO600" s="58">
        <v>2.7399999999999999E-4</v>
      </c>
    </row>
    <row r="601" spans="39:41">
      <c r="AM601" s="56">
        <v>596</v>
      </c>
      <c r="AN601" s="57" t="s">
        <v>1134</v>
      </c>
      <c r="AO601" s="58">
        <v>4.2000000000000002E-4</v>
      </c>
    </row>
    <row r="602" spans="39:41">
      <c r="AM602" s="56">
        <v>597</v>
      </c>
      <c r="AN602" s="57" t="s">
        <v>1135</v>
      </c>
      <c r="AO602" s="58">
        <v>5.0299999999999997E-4</v>
      </c>
    </row>
    <row r="603" spans="39:41">
      <c r="AM603" s="56">
        <v>598</v>
      </c>
      <c r="AN603" s="57" t="s">
        <v>1136</v>
      </c>
      <c r="AO603" s="58">
        <v>5.3700000000000004E-4</v>
      </c>
    </row>
    <row r="604" spans="39:41">
      <c r="AM604" s="56">
        <v>599</v>
      </c>
      <c r="AN604" s="57" t="s">
        <v>1137</v>
      </c>
      <c r="AO604" s="58">
        <v>0</v>
      </c>
    </row>
    <row r="605" spans="39:41">
      <c r="AM605" s="56">
        <v>600</v>
      </c>
      <c r="AN605" s="57" t="s">
        <v>1138</v>
      </c>
      <c r="AO605" s="58">
        <v>4.57E-4</v>
      </c>
    </row>
    <row r="606" spans="39:41">
      <c r="AM606" s="56">
        <v>601</v>
      </c>
      <c r="AN606" s="57" t="s">
        <v>1139</v>
      </c>
      <c r="AO606" s="58">
        <v>4.5199999999999998E-4</v>
      </c>
    </row>
    <row r="607" spans="39:41">
      <c r="AM607" s="56">
        <v>602</v>
      </c>
      <c r="AN607" s="57" t="s">
        <v>1140</v>
      </c>
      <c r="AO607" s="58">
        <v>3.7800000000000003E-4</v>
      </c>
    </row>
    <row r="608" spans="39:41">
      <c r="AM608" s="56">
        <v>603</v>
      </c>
      <c r="AN608" s="57" t="s">
        <v>1141</v>
      </c>
      <c r="AO608" s="58">
        <v>3.6699999999999998E-4</v>
      </c>
    </row>
    <row r="609" spans="39:41">
      <c r="AM609" s="56">
        <v>604</v>
      </c>
      <c r="AN609" s="57" t="s">
        <v>1142</v>
      </c>
      <c r="AO609" s="58">
        <v>4.0999999999999999E-4</v>
      </c>
    </row>
    <row r="610" spans="39:41">
      <c r="AM610" s="56">
        <v>605</v>
      </c>
      <c r="AN610" s="57" t="s">
        <v>1143</v>
      </c>
      <c r="AO610" s="58">
        <v>0</v>
      </c>
    </row>
    <row r="611" spans="39:41">
      <c r="AM611" s="56">
        <v>606</v>
      </c>
      <c r="AN611" s="57" t="s">
        <v>1144</v>
      </c>
      <c r="AO611" s="58">
        <v>3.8200000000000002E-4</v>
      </c>
    </row>
    <row r="612" spans="39:41">
      <c r="AM612" s="56">
        <v>607</v>
      </c>
      <c r="AN612" s="57" t="s">
        <v>1145</v>
      </c>
      <c r="AO612" s="58">
        <v>4.4000000000000002E-4</v>
      </c>
    </row>
    <row r="613" spans="39:41">
      <c r="AM613" s="56">
        <v>608</v>
      </c>
      <c r="AN613" s="57" t="s">
        <v>1146</v>
      </c>
      <c r="AO613" s="58">
        <v>4.2299999999999998E-4</v>
      </c>
    </row>
    <row r="614" spans="39:41">
      <c r="AM614" s="56">
        <v>609</v>
      </c>
      <c r="AN614" s="57" t="s">
        <v>1147</v>
      </c>
      <c r="AO614" s="58">
        <v>4.2299999999999998E-4</v>
      </c>
    </row>
    <row r="615" spans="39:41">
      <c r="AM615" s="56">
        <v>610</v>
      </c>
      <c r="AN615" s="57" t="s">
        <v>1148</v>
      </c>
      <c r="AO615" s="58">
        <v>5.2400000000000005E-4</v>
      </c>
    </row>
    <row r="616" spans="39:41">
      <c r="AM616" s="56">
        <v>611</v>
      </c>
      <c r="AN616" s="57" t="s">
        <v>1149</v>
      </c>
      <c r="AO616" s="58">
        <v>5.9500000000000004E-4</v>
      </c>
    </row>
    <row r="617" spans="39:41">
      <c r="AM617" s="56">
        <v>612</v>
      </c>
      <c r="AN617" s="57" t="s">
        <v>1150</v>
      </c>
      <c r="AO617" s="58">
        <v>4.2400000000000001E-4</v>
      </c>
    </row>
    <row r="618" spans="39:41">
      <c r="AM618" s="56">
        <v>613</v>
      </c>
      <c r="AN618" s="57" t="s">
        <v>1151</v>
      </c>
      <c r="AO618" s="58">
        <v>0</v>
      </c>
    </row>
    <row r="619" spans="39:41">
      <c r="AM619" s="56">
        <v>614</v>
      </c>
      <c r="AN619" s="57" t="s">
        <v>1152</v>
      </c>
      <c r="AO619" s="58">
        <v>4.5600000000000003E-4</v>
      </c>
    </row>
    <row r="620" spans="39:41">
      <c r="AM620" s="56">
        <v>615</v>
      </c>
      <c r="AN620" s="57" t="s">
        <v>1153</v>
      </c>
      <c r="AO620" s="58">
        <v>3.0800000000000001E-4</v>
      </c>
    </row>
    <row r="621" spans="39:41">
      <c r="AM621" s="56">
        <v>616</v>
      </c>
      <c r="AN621" s="57" t="s">
        <v>1154</v>
      </c>
      <c r="AO621" s="58">
        <v>0</v>
      </c>
    </row>
    <row r="622" spans="39:41">
      <c r="AM622" s="56">
        <v>617</v>
      </c>
      <c r="AN622" s="57" t="s">
        <v>1155</v>
      </c>
      <c r="AO622" s="58">
        <v>0</v>
      </c>
    </row>
    <row r="623" spans="39:41">
      <c r="AM623" s="56">
        <v>618</v>
      </c>
      <c r="AN623" s="57" t="s">
        <v>1156</v>
      </c>
      <c r="AO623" s="58">
        <v>5.4100000000000003E-4</v>
      </c>
    </row>
    <row r="624" spans="39:41">
      <c r="AM624" s="56">
        <v>619</v>
      </c>
      <c r="AN624" s="57" t="s">
        <v>1157</v>
      </c>
      <c r="AO624" s="58">
        <v>5.3300000000000005E-4</v>
      </c>
    </row>
    <row r="625" spans="39:41">
      <c r="AM625" s="56">
        <v>620</v>
      </c>
      <c r="AN625" s="57" t="s">
        <v>1158</v>
      </c>
      <c r="AO625" s="58">
        <v>0</v>
      </c>
    </row>
    <row r="626" spans="39:41">
      <c r="AM626" s="56">
        <v>621</v>
      </c>
      <c r="AN626" s="57" t="s">
        <v>1159</v>
      </c>
      <c r="AO626" s="58">
        <v>0</v>
      </c>
    </row>
    <row r="627" spans="39:41">
      <c r="AM627" s="56">
        <v>622</v>
      </c>
      <c r="AN627" s="57" t="s">
        <v>1160</v>
      </c>
      <c r="AO627" s="58">
        <v>0</v>
      </c>
    </row>
    <row r="628" spans="39:41">
      <c r="AM628" s="56">
        <v>623</v>
      </c>
      <c r="AN628" s="57" t="s">
        <v>1161</v>
      </c>
      <c r="AO628" s="58">
        <v>4.7100000000000001E-4</v>
      </c>
    </row>
    <row r="629" spans="39:41">
      <c r="AM629" s="56">
        <v>624</v>
      </c>
      <c r="AN629" s="57" t="s">
        <v>1162</v>
      </c>
      <c r="AO629" s="58">
        <v>4.8299999999999998E-4</v>
      </c>
    </row>
    <row r="630" spans="39:41">
      <c r="AM630" s="56">
        <v>625</v>
      </c>
      <c r="AN630" s="57" t="s">
        <v>1163</v>
      </c>
      <c r="AO630" s="58">
        <v>0</v>
      </c>
    </row>
    <row r="631" spans="39:41">
      <c r="AM631" s="56">
        <v>626</v>
      </c>
      <c r="AN631" s="57" t="s">
        <v>1164</v>
      </c>
      <c r="AO631" s="58">
        <v>0</v>
      </c>
    </row>
    <row r="632" spans="39:41">
      <c r="AM632" s="56">
        <v>627</v>
      </c>
      <c r="AN632" s="57" t="s">
        <v>1165</v>
      </c>
      <c r="AO632" s="58">
        <v>0</v>
      </c>
    </row>
    <row r="633" spans="39:41">
      <c r="AM633" s="56">
        <v>628</v>
      </c>
      <c r="AN633" s="57" t="s">
        <v>1166</v>
      </c>
      <c r="AO633" s="58">
        <v>0</v>
      </c>
    </row>
    <row r="634" spans="39:41">
      <c r="AM634" s="56">
        <v>629</v>
      </c>
      <c r="AN634" s="57" t="s">
        <v>1167</v>
      </c>
      <c r="AO634" s="58">
        <v>0</v>
      </c>
    </row>
    <row r="635" spans="39:41">
      <c r="AM635" s="56">
        <v>630</v>
      </c>
      <c r="AN635" s="57" t="s">
        <v>1168</v>
      </c>
      <c r="AO635" s="58">
        <v>0</v>
      </c>
    </row>
    <row r="636" spans="39:41">
      <c r="AM636" s="56">
        <v>631</v>
      </c>
      <c r="AN636" s="57" t="s">
        <v>1169</v>
      </c>
      <c r="AO636" s="58">
        <v>0</v>
      </c>
    </row>
    <row r="637" spans="39:41">
      <c r="AM637" s="56">
        <v>632</v>
      </c>
      <c r="AN637" s="57" t="s">
        <v>1170</v>
      </c>
      <c r="AO637" s="58">
        <v>0</v>
      </c>
    </row>
    <row r="638" spans="39:41">
      <c r="AM638" s="56">
        <v>633</v>
      </c>
      <c r="AN638" s="57" t="s">
        <v>1171</v>
      </c>
      <c r="AO638" s="58">
        <v>0</v>
      </c>
    </row>
    <row r="639" spans="39:41">
      <c r="AM639" s="56">
        <v>634</v>
      </c>
      <c r="AN639" s="57" t="s">
        <v>1172</v>
      </c>
      <c r="AO639" s="58">
        <v>0</v>
      </c>
    </row>
    <row r="640" spans="39:41">
      <c r="AM640" s="56">
        <v>635</v>
      </c>
      <c r="AN640" s="57" t="s">
        <v>1173</v>
      </c>
      <c r="AO640" s="58">
        <v>0</v>
      </c>
    </row>
    <row r="641" spans="39:41">
      <c r="AM641" s="56">
        <v>636</v>
      </c>
      <c r="AN641" s="57" t="s">
        <v>1174</v>
      </c>
      <c r="AO641" s="58">
        <v>3.8999999999999999E-4</v>
      </c>
    </row>
    <row r="642" spans="39:41">
      <c r="AM642" s="56">
        <v>637</v>
      </c>
      <c r="AN642" s="57" t="s">
        <v>1175</v>
      </c>
      <c r="AO642" s="58">
        <v>4.5100000000000001E-4</v>
      </c>
    </row>
    <row r="643" spans="39:41">
      <c r="AM643" s="56">
        <v>638</v>
      </c>
      <c r="AN643" s="57" t="s">
        <v>1176</v>
      </c>
      <c r="AO643" s="58">
        <v>0</v>
      </c>
    </row>
    <row r="644" spans="39:41">
      <c r="AM644" s="56">
        <v>639</v>
      </c>
      <c r="AN644" s="57" t="s">
        <v>1177</v>
      </c>
      <c r="AO644" s="58">
        <v>4.5899999999999999E-4</v>
      </c>
    </row>
    <row r="645" spans="39:41">
      <c r="AM645" s="56">
        <v>640</v>
      </c>
      <c r="AN645" s="57" t="s">
        <v>1178</v>
      </c>
      <c r="AO645" s="58">
        <v>3.8200000000000002E-4</v>
      </c>
    </row>
    <row r="646" spans="39:41">
      <c r="AM646" s="56">
        <v>641</v>
      </c>
      <c r="AN646" s="57" t="s">
        <v>1179</v>
      </c>
      <c r="AO646" s="58">
        <v>0</v>
      </c>
    </row>
    <row r="647" spans="39:41">
      <c r="AM647" s="56">
        <v>642</v>
      </c>
      <c r="AN647" s="57" t="s">
        <v>1180</v>
      </c>
      <c r="AO647" s="58">
        <v>5.1400000000000003E-4</v>
      </c>
    </row>
    <row r="648" spans="39:41">
      <c r="AM648" s="56">
        <v>643</v>
      </c>
      <c r="AN648" s="57" t="s">
        <v>1181</v>
      </c>
      <c r="AO648" s="58">
        <v>4.84E-4</v>
      </c>
    </row>
    <row r="649" spans="39:41">
      <c r="AM649" s="56">
        <v>644</v>
      </c>
      <c r="AN649" s="57" t="s">
        <v>1182</v>
      </c>
      <c r="AO649" s="58">
        <v>0</v>
      </c>
    </row>
    <row r="650" spans="39:41">
      <c r="AM650" s="56">
        <v>645</v>
      </c>
      <c r="AN650" s="57" t="s">
        <v>1183</v>
      </c>
      <c r="AO650" s="58">
        <v>0</v>
      </c>
    </row>
    <row r="651" spans="39:41">
      <c r="AM651" s="56">
        <v>646</v>
      </c>
      <c r="AN651" s="57" t="s">
        <v>1184</v>
      </c>
      <c r="AO651" s="58">
        <v>0</v>
      </c>
    </row>
    <row r="652" spans="39:41">
      <c r="AM652" s="56">
        <v>647</v>
      </c>
      <c r="AN652" s="57" t="s">
        <v>1185</v>
      </c>
      <c r="AO652" s="58">
        <v>0</v>
      </c>
    </row>
    <row r="653" spans="39:41">
      <c r="AM653" s="56">
        <v>648</v>
      </c>
      <c r="AN653" s="57" t="s">
        <v>1186</v>
      </c>
      <c r="AO653" s="58">
        <v>0</v>
      </c>
    </row>
    <row r="654" spans="39:41">
      <c r="AM654" s="56">
        <v>649</v>
      </c>
      <c r="AN654" s="57" t="s">
        <v>1187</v>
      </c>
      <c r="AO654" s="58">
        <v>0</v>
      </c>
    </row>
    <row r="655" spans="39:41">
      <c r="AM655" s="56">
        <v>650</v>
      </c>
      <c r="AN655" s="57" t="s">
        <v>1188</v>
      </c>
      <c r="AO655" s="58">
        <v>0</v>
      </c>
    </row>
    <row r="656" spans="39:41">
      <c r="AM656" s="56">
        <v>651</v>
      </c>
      <c r="AN656" s="57" t="s">
        <v>1189</v>
      </c>
      <c r="AO656" s="58">
        <v>0</v>
      </c>
    </row>
    <row r="657" spans="39:41">
      <c r="AM657" s="56">
        <v>652</v>
      </c>
      <c r="AN657" s="57" t="s">
        <v>1190</v>
      </c>
      <c r="AO657" s="58">
        <v>4.3399999999999998E-4</v>
      </c>
    </row>
    <row r="658" spans="39:41">
      <c r="AM658" s="56">
        <v>653</v>
      </c>
      <c r="AN658" s="57" t="s">
        <v>1191</v>
      </c>
      <c r="AO658" s="58">
        <v>3.0899999999999998E-4</v>
      </c>
    </row>
    <row r="659" spans="39:41">
      <c r="AM659" s="56">
        <v>654</v>
      </c>
      <c r="AN659" s="57" t="s">
        <v>1192</v>
      </c>
      <c r="AO659" s="58">
        <v>0</v>
      </c>
    </row>
    <row r="660" spans="39:41">
      <c r="AM660" s="56">
        <v>655</v>
      </c>
      <c r="AN660" s="57" t="s">
        <v>1193</v>
      </c>
      <c r="AO660" s="58">
        <v>0</v>
      </c>
    </row>
    <row r="661" spans="39:41">
      <c r="AM661" s="56">
        <v>656</v>
      </c>
      <c r="AN661" s="57" t="s">
        <v>1194</v>
      </c>
      <c r="AO661" s="58">
        <v>0</v>
      </c>
    </row>
    <row r="662" spans="39:41">
      <c r="AM662" s="56">
        <v>657</v>
      </c>
      <c r="AN662" s="57" t="s">
        <v>1195</v>
      </c>
      <c r="AO662" s="58">
        <v>0</v>
      </c>
    </row>
    <row r="663" spans="39:41">
      <c r="AM663" s="56">
        <v>658</v>
      </c>
      <c r="AN663" s="57" t="s">
        <v>1196</v>
      </c>
      <c r="AO663" s="58">
        <v>0</v>
      </c>
    </row>
    <row r="664" spans="39:41">
      <c r="AM664" s="56">
        <v>659</v>
      </c>
      <c r="AN664" s="57" t="s">
        <v>1197</v>
      </c>
      <c r="AO664" s="58">
        <v>0</v>
      </c>
    </row>
    <row r="665" spans="39:41">
      <c r="AM665" s="56">
        <v>660</v>
      </c>
      <c r="AN665" s="57" t="s">
        <v>1198</v>
      </c>
      <c r="AO665" s="58">
        <v>5.5199999999999997E-4</v>
      </c>
    </row>
    <row r="666" spans="39:41">
      <c r="AM666" s="56">
        <v>661</v>
      </c>
      <c r="AN666" s="57" t="s">
        <v>1199</v>
      </c>
      <c r="AO666" s="58">
        <v>5.3600000000000002E-4</v>
      </c>
    </row>
    <row r="667" spans="39:41">
      <c r="AM667" s="56">
        <v>662</v>
      </c>
      <c r="AN667" s="57" t="s">
        <v>1200</v>
      </c>
      <c r="AO667" s="58">
        <v>0</v>
      </c>
    </row>
    <row r="668" spans="39:41">
      <c r="AM668" s="56">
        <v>663</v>
      </c>
      <c r="AN668" s="57" t="s">
        <v>1201</v>
      </c>
      <c r="AO668" s="58">
        <v>0</v>
      </c>
    </row>
    <row r="669" spans="39:41">
      <c r="AM669" s="56">
        <v>664</v>
      </c>
      <c r="AN669" s="57" t="s">
        <v>1202</v>
      </c>
      <c r="AO669" s="58">
        <v>4.5399999999999998E-4</v>
      </c>
    </row>
    <row r="670" spans="39:41">
      <c r="AM670" s="56">
        <v>665</v>
      </c>
      <c r="AN670" s="57" t="s">
        <v>1203</v>
      </c>
      <c r="AO670" s="58">
        <v>5.2599999999999999E-4</v>
      </c>
    </row>
    <row r="671" spans="39:41">
      <c r="AM671" s="56">
        <v>666</v>
      </c>
      <c r="AN671" s="57" t="s">
        <v>1204</v>
      </c>
      <c r="AO671" s="58">
        <v>0</v>
      </c>
    </row>
    <row r="672" spans="39:41">
      <c r="AM672" s="56">
        <v>667</v>
      </c>
      <c r="AN672" s="57" t="s">
        <v>1205</v>
      </c>
      <c r="AO672" s="58">
        <v>4.75E-4</v>
      </c>
    </row>
    <row r="673" spans="39:41">
      <c r="AM673" s="56">
        <v>668</v>
      </c>
      <c r="AN673" s="57" t="s">
        <v>1206</v>
      </c>
      <c r="AO673" s="58">
        <v>3.8200000000000002E-4</v>
      </c>
    </row>
    <row r="674" spans="39:41">
      <c r="AM674" s="56">
        <v>669</v>
      </c>
      <c r="AN674" s="57" t="s">
        <v>1207</v>
      </c>
      <c r="AO674" s="58">
        <v>0</v>
      </c>
    </row>
    <row r="675" spans="39:41">
      <c r="AM675" s="56">
        <v>670</v>
      </c>
      <c r="AN675" s="57" t="s">
        <v>1208</v>
      </c>
      <c r="AO675" s="58">
        <v>6.8000000000000005E-4</v>
      </c>
    </row>
    <row r="676" spans="39:41">
      <c r="AM676" s="56">
        <v>671</v>
      </c>
      <c r="AN676" s="57" t="s">
        <v>1209</v>
      </c>
      <c r="AO676" s="58">
        <v>6.8400000000000004E-4</v>
      </c>
    </row>
    <row r="677" spans="39:41">
      <c r="AM677" s="56">
        <v>672</v>
      </c>
      <c r="AN677" s="57" t="s">
        <v>1210</v>
      </c>
      <c r="AO677" s="58">
        <v>4.2900000000000002E-4</v>
      </c>
    </row>
    <row r="678" spans="39:41">
      <c r="AM678" s="56">
        <v>673</v>
      </c>
      <c r="AN678" s="57" t="s">
        <v>1211</v>
      </c>
      <c r="AO678" s="58">
        <v>3.8499999999999998E-4</v>
      </c>
    </row>
    <row r="679" spans="39:41">
      <c r="AM679" s="56">
        <v>674</v>
      </c>
      <c r="AN679" s="57" t="s">
        <v>1212</v>
      </c>
      <c r="AO679" s="58">
        <v>4.8099999999999998E-4</v>
      </c>
    </row>
    <row r="680" spans="39:41">
      <c r="AM680" s="56">
        <v>675</v>
      </c>
      <c r="AN680" s="57" t="s">
        <v>1213</v>
      </c>
      <c r="AO680" s="58">
        <v>2.7700000000000001E-4</v>
      </c>
    </row>
    <row r="681" spans="39:41">
      <c r="AM681" s="56">
        <v>676</v>
      </c>
      <c r="AN681" s="57" t="s">
        <v>1214</v>
      </c>
      <c r="AO681" s="58">
        <v>5.2899999999999996E-4</v>
      </c>
    </row>
    <row r="682" spans="39:41">
      <c r="AM682" s="56">
        <v>677</v>
      </c>
      <c r="AN682" s="57" t="s">
        <v>1215</v>
      </c>
      <c r="AO682" s="58">
        <v>4.57E-4</v>
      </c>
    </row>
    <row r="683" spans="39:41">
      <c r="AM683" s="56">
        <v>678</v>
      </c>
      <c r="AN683" s="57" t="s">
        <v>1216</v>
      </c>
      <c r="AO683" s="58">
        <v>2.8299999999999999E-4</v>
      </c>
    </row>
    <row r="684" spans="39:41">
      <c r="AM684" s="56">
        <v>679</v>
      </c>
      <c r="AN684" s="57" t="s">
        <v>1217</v>
      </c>
      <c r="AO684" s="58">
        <v>4.2400000000000001E-4</v>
      </c>
    </row>
    <row r="685" spans="39:41">
      <c r="AM685" s="56">
        <v>680</v>
      </c>
      <c r="AN685" s="57" t="s">
        <v>1218</v>
      </c>
      <c r="AO685" s="58">
        <v>3.0699999999999998E-4</v>
      </c>
    </row>
    <row r="686" spans="39:41">
      <c r="AM686" s="56">
        <v>681</v>
      </c>
      <c r="AN686" s="57" t="s">
        <v>1219</v>
      </c>
      <c r="AO686" s="58">
        <v>4.2299999999999998E-4</v>
      </c>
    </row>
    <row r="687" spans="39:41">
      <c r="AM687" s="56">
        <v>682</v>
      </c>
      <c r="AN687" s="57" t="s">
        <v>1220</v>
      </c>
      <c r="AO687" s="58">
        <v>0</v>
      </c>
    </row>
    <row r="688" spans="39:41">
      <c r="AM688" s="56">
        <v>683</v>
      </c>
      <c r="AN688" s="57" t="s">
        <v>1221</v>
      </c>
      <c r="AO688" s="58">
        <v>5.1199999999999998E-4</v>
      </c>
    </row>
    <row r="689" spans="39:41">
      <c r="AM689" s="56">
        <v>684</v>
      </c>
      <c r="AN689" s="57" t="s">
        <v>1222</v>
      </c>
      <c r="AO689" s="58">
        <v>5.2599999999999999E-4</v>
      </c>
    </row>
    <row r="690" spans="39:41">
      <c r="AM690" s="56">
        <v>685</v>
      </c>
      <c r="AN690" s="57" t="s">
        <v>1223</v>
      </c>
      <c r="AO690" s="58">
        <v>5.4299999999999997E-4</v>
      </c>
    </row>
    <row r="691" spans="39:41">
      <c r="AM691" s="56">
        <v>686</v>
      </c>
      <c r="AN691" s="57" t="s">
        <v>1224</v>
      </c>
      <c r="AO691" s="58">
        <v>4.2299999999999998E-4</v>
      </c>
    </row>
    <row r="692" spans="39:41">
      <c r="AM692" s="56">
        <v>687</v>
      </c>
      <c r="AN692" s="57" t="s">
        <v>1225</v>
      </c>
      <c r="AO692" s="58">
        <v>4.2400000000000001E-4</v>
      </c>
    </row>
    <row r="693" spans="39:41">
      <c r="AM693" s="56">
        <v>688</v>
      </c>
      <c r="AN693" s="57" t="s">
        <v>522</v>
      </c>
      <c r="AO693" s="58">
        <v>0</v>
      </c>
    </row>
    <row r="694" spans="39:41">
      <c r="AM694" s="56">
        <v>689</v>
      </c>
      <c r="AN694" s="57" t="s">
        <v>1226</v>
      </c>
      <c r="AO694" s="58">
        <v>4.0499999999999998E-4</v>
      </c>
    </row>
    <row r="695" spans="39:41">
      <c r="AM695" s="56">
        <v>690</v>
      </c>
      <c r="AN695" s="57" t="s">
        <v>1227</v>
      </c>
      <c r="AO695" s="58">
        <v>4.1199999999999999E-4</v>
      </c>
    </row>
    <row r="696" spans="39:41">
      <c r="AM696" s="56">
        <v>691</v>
      </c>
      <c r="AN696" s="57" t="s">
        <v>523</v>
      </c>
      <c r="AO696" s="58">
        <v>2.1599999999999999E-4</v>
      </c>
    </row>
    <row r="697" spans="39:41">
      <c r="AM697" s="56">
        <v>692</v>
      </c>
      <c r="AN697" s="57" t="s">
        <v>1228</v>
      </c>
      <c r="AO697" s="58">
        <v>3.5199999999999999E-4</v>
      </c>
    </row>
    <row r="698" spans="39:41">
      <c r="AM698" s="56">
        <v>693</v>
      </c>
      <c r="AN698" s="57" t="s">
        <v>1229</v>
      </c>
      <c r="AO698" s="58">
        <v>0</v>
      </c>
    </row>
    <row r="699" spans="39:41">
      <c r="AM699" s="56">
        <v>694</v>
      </c>
      <c r="AN699" s="57" t="s">
        <v>1230</v>
      </c>
      <c r="AO699" s="58">
        <v>0</v>
      </c>
    </row>
    <row r="700" spans="39:41">
      <c r="AM700" s="56">
        <v>695</v>
      </c>
      <c r="AN700" s="57" t="s">
        <v>1231</v>
      </c>
      <c r="AO700" s="58">
        <v>0</v>
      </c>
    </row>
    <row r="701" spans="39:41">
      <c r="AM701" s="56">
        <v>696</v>
      </c>
      <c r="AN701" s="57" t="s">
        <v>1232</v>
      </c>
      <c r="AO701" s="58">
        <v>4.6500000000000003E-4</v>
      </c>
    </row>
    <row r="702" spans="39:41">
      <c r="AM702" s="56">
        <v>697</v>
      </c>
      <c r="AN702" s="57" t="s">
        <v>1233</v>
      </c>
      <c r="AO702" s="58">
        <v>4.3300000000000001E-4</v>
      </c>
    </row>
    <row r="703" spans="39:41">
      <c r="AM703" s="56">
        <v>698</v>
      </c>
      <c r="AN703" s="57" t="s">
        <v>1234</v>
      </c>
      <c r="AO703" s="58">
        <v>4.6799999999999999E-4</v>
      </c>
    </row>
    <row r="704" spans="39:41">
      <c r="AM704" s="56">
        <v>699</v>
      </c>
      <c r="AN704" s="57" t="s">
        <v>1235</v>
      </c>
      <c r="AO704" s="58">
        <v>4.5300000000000001E-4</v>
      </c>
    </row>
    <row r="705" spans="39:41">
      <c r="AM705" s="56">
        <v>700</v>
      </c>
      <c r="AN705" s="57" t="s">
        <v>1236</v>
      </c>
      <c r="AO705" s="58">
        <v>1.0120000000000001E-3</v>
      </c>
    </row>
    <row r="706" spans="39:41">
      <c r="AM706" s="56">
        <v>701</v>
      </c>
      <c r="AN706" s="57" t="s">
        <v>1237</v>
      </c>
      <c r="AO706" s="58">
        <v>0</v>
      </c>
    </row>
    <row r="707" spans="39:41">
      <c r="AM707" s="56">
        <v>702</v>
      </c>
      <c r="AN707" s="57" t="s">
        <v>1238</v>
      </c>
      <c r="AO707" s="58">
        <v>6.7400000000000001E-4</v>
      </c>
    </row>
    <row r="708" spans="39:41">
      <c r="AM708" s="56">
        <v>703</v>
      </c>
      <c r="AN708" s="57" t="s">
        <v>1239</v>
      </c>
      <c r="AO708" s="58">
        <v>0</v>
      </c>
    </row>
    <row r="709" spans="39:41">
      <c r="AM709" s="56">
        <v>704</v>
      </c>
      <c r="AN709" s="57" t="s">
        <v>1240</v>
      </c>
      <c r="AO709" s="58">
        <v>0</v>
      </c>
    </row>
    <row r="710" spans="39:41">
      <c r="AM710" s="56">
        <v>705</v>
      </c>
      <c r="AN710" s="57" t="s">
        <v>1241</v>
      </c>
      <c r="AO710" s="58">
        <v>0</v>
      </c>
    </row>
    <row r="711" spans="39:41">
      <c r="AM711" s="56">
        <v>706</v>
      </c>
      <c r="AN711" s="57" t="s">
        <v>1242</v>
      </c>
      <c r="AO711" s="58">
        <v>0</v>
      </c>
    </row>
    <row r="712" spans="39:41">
      <c r="AM712" s="56">
        <v>707</v>
      </c>
      <c r="AN712" s="57" t="s">
        <v>1243</v>
      </c>
      <c r="AO712" s="58">
        <v>0</v>
      </c>
    </row>
    <row r="713" spans="39:41">
      <c r="AM713" s="56">
        <v>708</v>
      </c>
      <c r="AN713" s="57" t="s">
        <v>1244</v>
      </c>
      <c r="AO713" s="58">
        <v>0</v>
      </c>
    </row>
    <row r="714" spans="39:41">
      <c r="AM714" s="56">
        <v>709</v>
      </c>
      <c r="AN714" s="57" t="s">
        <v>1245</v>
      </c>
      <c r="AO714" s="58">
        <v>5.9400000000000002E-4</v>
      </c>
    </row>
    <row r="715" spans="39:41">
      <c r="AM715" s="56">
        <v>710</v>
      </c>
      <c r="AN715" s="57" t="s">
        <v>1246</v>
      </c>
      <c r="AO715" s="58">
        <v>4.8799999999999999E-4</v>
      </c>
    </row>
    <row r="716" spans="39:41">
      <c r="AM716" s="56">
        <v>711</v>
      </c>
      <c r="AN716" s="57" t="s">
        <v>1247</v>
      </c>
      <c r="AO716" s="58">
        <v>3.7599999999999998E-4</v>
      </c>
    </row>
    <row r="717" spans="39:41">
      <c r="AM717" s="56">
        <v>712</v>
      </c>
      <c r="AN717" s="57" t="s">
        <v>1248</v>
      </c>
      <c r="AO717" s="58">
        <v>3.88E-4</v>
      </c>
    </row>
    <row r="718" spans="39:41">
      <c r="AM718" s="56">
        <v>713</v>
      </c>
      <c r="AN718" s="57" t="s">
        <v>1249</v>
      </c>
      <c r="AO718" s="58">
        <v>3.6099999999999999E-4</v>
      </c>
    </row>
    <row r="719" spans="39:41">
      <c r="AM719" s="56">
        <v>714</v>
      </c>
      <c r="AN719" s="57" t="s">
        <v>1250</v>
      </c>
      <c r="AO719" s="58">
        <v>4.1300000000000001E-4</v>
      </c>
    </row>
    <row r="720" spans="39:41">
      <c r="AM720" s="56">
        <v>715</v>
      </c>
      <c r="AN720" s="57" t="s">
        <v>1251</v>
      </c>
      <c r="AO720" s="58">
        <v>4.57E-4</v>
      </c>
    </row>
    <row r="721" spans="39:41">
      <c r="AM721" s="56">
        <v>716</v>
      </c>
      <c r="AN721" s="57" t="s">
        <v>1252</v>
      </c>
      <c r="AO721" s="58">
        <v>5.2700000000000002E-4</v>
      </c>
    </row>
    <row r="722" spans="39:41">
      <c r="AM722" s="56">
        <v>717</v>
      </c>
      <c r="AN722" s="57" t="s">
        <v>1253</v>
      </c>
      <c r="AO722" s="58">
        <v>5.3499999999999999E-4</v>
      </c>
    </row>
    <row r="723" spans="39:41">
      <c r="AM723" s="56">
        <v>718</v>
      </c>
      <c r="AN723" s="57" t="s">
        <v>1254</v>
      </c>
      <c r="AO723" s="58">
        <v>4.4499999999999997E-4</v>
      </c>
    </row>
    <row r="724" spans="39:41">
      <c r="AM724" s="56">
        <v>719</v>
      </c>
      <c r="AN724" s="57" t="s">
        <v>524</v>
      </c>
      <c r="AO724" s="58">
        <v>0</v>
      </c>
    </row>
    <row r="725" spans="39:41">
      <c r="AM725" s="56">
        <v>720</v>
      </c>
      <c r="AN725" s="57" t="s">
        <v>1255</v>
      </c>
      <c r="AO725" s="58">
        <v>4.1300000000000001E-4</v>
      </c>
    </row>
    <row r="726" spans="39:41">
      <c r="AM726" s="56">
        <v>721</v>
      </c>
      <c r="AN726" s="57" t="s">
        <v>1256</v>
      </c>
      <c r="AO726" s="58">
        <v>3.1799999999999998E-4</v>
      </c>
    </row>
    <row r="727" spans="39:41">
      <c r="AM727" s="56">
        <v>722</v>
      </c>
      <c r="AN727" s="57" t="s">
        <v>1257</v>
      </c>
      <c r="AO727" s="58">
        <v>0</v>
      </c>
    </row>
    <row r="728" spans="39:41">
      <c r="AM728" s="56">
        <v>723</v>
      </c>
      <c r="AN728" s="57" t="s">
        <v>1258</v>
      </c>
      <c r="AO728" s="58">
        <v>4.95E-4</v>
      </c>
    </row>
    <row r="729" spans="39:41">
      <c r="AM729" s="56">
        <v>724</v>
      </c>
      <c r="AN729" s="57" t="s">
        <v>1259</v>
      </c>
      <c r="AO729" s="58">
        <v>4.84E-4</v>
      </c>
    </row>
    <row r="730" spans="39:41">
      <c r="AM730" s="56">
        <v>725</v>
      </c>
      <c r="AN730" s="57" t="s">
        <v>1260</v>
      </c>
      <c r="AO730" s="58">
        <v>0</v>
      </c>
    </row>
    <row r="731" spans="39:41">
      <c r="AM731" s="56">
        <v>726</v>
      </c>
      <c r="AN731" s="57" t="s">
        <v>1261</v>
      </c>
      <c r="AO731" s="58">
        <v>4.9799999999999996E-4</v>
      </c>
    </row>
    <row r="732" spans="39:41">
      <c r="AM732" s="56">
        <v>727</v>
      </c>
      <c r="AN732" s="57" t="s">
        <v>1262</v>
      </c>
      <c r="AO732" s="58">
        <v>4.3399999999999998E-4</v>
      </c>
    </row>
    <row r="733" spans="39:41">
      <c r="AM733" s="56">
        <v>728</v>
      </c>
      <c r="AN733" s="57" t="s">
        <v>1263</v>
      </c>
      <c r="AO733" s="58">
        <v>0</v>
      </c>
    </row>
    <row r="734" spans="39:41">
      <c r="AM734" s="56">
        <v>729</v>
      </c>
      <c r="AN734" s="57" t="s">
        <v>1264</v>
      </c>
      <c r="AO734" s="58">
        <v>4.4299999999999998E-4</v>
      </c>
    </row>
    <row r="735" spans="39:41">
      <c r="AM735" s="56">
        <v>730</v>
      </c>
      <c r="AN735" s="57" t="s">
        <v>1265</v>
      </c>
      <c r="AO735" s="58">
        <v>3.21E-4</v>
      </c>
    </row>
    <row r="736" spans="39:41">
      <c r="AM736" s="56">
        <v>731</v>
      </c>
      <c r="AN736" s="57" t="s">
        <v>1266</v>
      </c>
      <c r="AO736" s="58">
        <v>4.57E-4</v>
      </c>
    </row>
    <row r="737" spans="39:41">
      <c r="AM737" s="56">
        <v>732</v>
      </c>
      <c r="AN737" s="57" t="s">
        <v>1267</v>
      </c>
      <c r="AO737" s="58">
        <v>4.44E-4</v>
      </c>
    </row>
    <row r="738" spans="39:41">
      <c r="AM738" s="56">
        <v>733</v>
      </c>
      <c r="AN738" s="57" t="s">
        <v>1268</v>
      </c>
      <c r="AO738" s="58">
        <v>4.08E-4</v>
      </c>
    </row>
    <row r="739" spans="39:41">
      <c r="AM739" s="56">
        <v>734</v>
      </c>
      <c r="AN739" s="57" t="s">
        <v>1269</v>
      </c>
      <c r="AO739" s="58">
        <v>2.9500000000000001E-4</v>
      </c>
    </row>
    <row r="740" spans="39:41">
      <c r="AM740" s="56">
        <v>735</v>
      </c>
      <c r="AN740" s="57" t="s">
        <v>1270</v>
      </c>
      <c r="AO740" s="58">
        <v>8.5499999999999997E-4</v>
      </c>
    </row>
    <row r="741" spans="39:41">
      <c r="AM741" s="56">
        <v>736</v>
      </c>
      <c r="AN741" s="57" t="s">
        <v>1271</v>
      </c>
      <c r="AO741" s="58">
        <v>4.57E-4</v>
      </c>
    </row>
    <row r="742" spans="39:41">
      <c r="AM742" s="56">
        <v>737</v>
      </c>
      <c r="AN742" s="57" t="s">
        <v>1272</v>
      </c>
      <c r="AO742" s="58">
        <v>0</v>
      </c>
    </row>
    <row r="743" spans="39:41">
      <c r="AM743" s="56">
        <v>738</v>
      </c>
      <c r="AN743" s="57" t="s">
        <v>1273</v>
      </c>
      <c r="AO743" s="58">
        <v>4.5399999999999998E-4</v>
      </c>
    </row>
    <row r="744" spans="39:41">
      <c r="AM744" s="56">
        <v>739</v>
      </c>
      <c r="AN744" s="57" t="s">
        <v>1274</v>
      </c>
      <c r="AO744" s="58">
        <v>3.0800000000000001E-4</v>
      </c>
    </row>
    <row r="745" spans="39:41">
      <c r="AM745" s="56">
        <v>740</v>
      </c>
      <c r="AN745" s="57" t="s">
        <v>1275</v>
      </c>
      <c r="AO745" s="58">
        <v>4.8500000000000003E-4</v>
      </c>
    </row>
    <row r="746" spans="39:41">
      <c r="AM746" s="56">
        <v>741</v>
      </c>
      <c r="AN746" s="57" t="s">
        <v>1276</v>
      </c>
      <c r="AO746" s="58">
        <v>5.1400000000000003E-4</v>
      </c>
    </row>
    <row r="747" spans="39:41">
      <c r="AM747" s="56">
        <v>742</v>
      </c>
      <c r="AN747" s="57" t="s">
        <v>1277</v>
      </c>
      <c r="AO747" s="58">
        <v>4.64E-4</v>
      </c>
    </row>
    <row r="748" spans="39:41">
      <c r="AM748" s="56">
        <v>743</v>
      </c>
      <c r="AN748" s="57" t="s">
        <v>1278</v>
      </c>
      <c r="AO748" s="58">
        <v>4.8799999999999999E-4</v>
      </c>
    </row>
    <row r="749" spans="39:41">
      <c r="AM749" s="56">
        <v>744</v>
      </c>
      <c r="AN749" s="57" t="s">
        <v>1279</v>
      </c>
      <c r="AO749" s="58">
        <v>5.2499999999999997E-4</v>
      </c>
    </row>
    <row r="750" spans="39:41">
      <c r="AM750" s="56">
        <v>745</v>
      </c>
      <c r="AN750" s="57" t="s">
        <v>1280</v>
      </c>
      <c r="AO750" s="58">
        <v>4.9100000000000001E-4</v>
      </c>
    </row>
    <row r="751" spans="39:41">
      <c r="AM751" s="56">
        <v>746</v>
      </c>
      <c r="AN751" s="57" t="s">
        <v>1281</v>
      </c>
      <c r="AO751" s="58">
        <v>0</v>
      </c>
    </row>
    <row r="752" spans="39:41">
      <c r="AM752" s="56">
        <v>747</v>
      </c>
      <c r="AN752" s="57" t="s">
        <v>1282</v>
      </c>
      <c r="AO752" s="58">
        <v>0</v>
      </c>
    </row>
    <row r="753" spans="39:41">
      <c r="AM753" s="56">
        <v>748</v>
      </c>
      <c r="AN753" s="57" t="s">
        <v>1283</v>
      </c>
      <c r="AO753" s="58">
        <v>0</v>
      </c>
    </row>
    <row r="754" spans="39:41">
      <c r="AM754" s="56">
        <v>749</v>
      </c>
      <c r="AN754" s="57" t="s">
        <v>1284</v>
      </c>
      <c r="AO754" s="58">
        <v>4.9399999999999997E-4</v>
      </c>
    </row>
    <row r="755" spans="39:41">
      <c r="AM755" s="56">
        <v>750</v>
      </c>
      <c r="AN755" s="57" t="s">
        <v>1285</v>
      </c>
      <c r="AO755" s="58">
        <v>4.8299999999999998E-4</v>
      </c>
    </row>
    <row r="756" spans="39:41">
      <c r="AM756" s="56">
        <v>751</v>
      </c>
      <c r="AN756" s="57" t="s">
        <v>1286</v>
      </c>
      <c r="AO756" s="58">
        <v>4.2499999999999998E-4</v>
      </c>
    </row>
    <row r="757" spans="39:41">
      <c r="AM757" s="56">
        <v>752</v>
      </c>
      <c r="AN757" s="57" t="s">
        <v>1287</v>
      </c>
      <c r="AO757" s="58">
        <v>4.7899999999999999E-4</v>
      </c>
    </row>
    <row r="758" spans="39:41">
      <c r="AM758" s="56">
        <v>753</v>
      </c>
      <c r="AN758" s="57" t="s">
        <v>1288</v>
      </c>
      <c r="AO758" s="58">
        <v>3.8000000000000002E-4</v>
      </c>
    </row>
    <row r="759" spans="39:41">
      <c r="AM759" s="56">
        <v>754</v>
      </c>
      <c r="AN759" s="57" t="s">
        <v>1289</v>
      </c>
      <c r="AO759" s="58">
        <v>4.08E-4</v>
      </c>
    </row>
    <row r="760" spans="39:41">
      <c r="AM760" s="56">
        <v>755</v>
      </c>
      <c r="AN760" s="57" t="s">
        <v>525</v>
      </c>
      <c r="AO760" s="58">
        <v>0</v>
      </c>
    </row>
    <row r="761" spans="39:41">
      <c r="AM761" s="56">
        <v>756</v>
      </c>
      <c r="AN761" s="57" t="s">
        <v>1290</v>
      </c>
      <c r="AO761" s="58">
        <v>3.9199999999999999E-4</v>
      </c>
    </row>
    <row r="762" spans="39:41">
      <c r="AM762" s="56">
        <v>757</v>
      </c>
      <c r="AN762" s="57" t="s">
        <v>1291</v>
      </c>
      <c r="AO762" s="58">
        <v>4.5600000000000003E-4</v>
      </c>
    </row>
    <row r="763" spans="39:41">
      <c r="AM763" s="56">
        <v>758</v>
      </c>
      <c r="AN763" s="57" t="s">
        <v>1292</v>
      </c>
      <c r="AO763" s="58">
        <v>4.2499999999999998E-4</v>
      </c>
    </row>
    <row r="764" spans="39:41">
      <c r="AM764" s="56">
        <v>759</v>
      </c>
      <c r="AN764" s="57" t="s">
        <v>1293</v>
      </c>
      <c r="AO764" s="58">
        <v>4.73E-4</v>
      </c>
    </row>
    <row r="765" spans="39:41">
      <c r="AM765" s="56">
        <v>760</v>
      </c>
      <c r="AN765" s="57" t="s">
        <v>1294</v>
      </c>
      <c r="AO765" s="58">
        <v>4.2000000000000002E-4</v>
      </c>
    </row>
    <row r="766" spans="39:41">
      <c r="AM766" s="56">
        <v>761</v>
      </c>
      <c r="AN766" s="57" t="s">
        <v>526</v>
      </c>
      <c r="AO766" s="58">
        <v>0</v>
      </c>
    </row>
    <row r="767" spans="39:41">
      <c r="AM767" s="56">
        <v>762</v>
      </c>
      <c r="AN767" s="57" t="s">
        <v>1295</v>
      </c>
      <c r="AO767" s="58">
        <v>4.1300000000000001E-4</v>
      </c>
    </row>
    <row r="768" spans="39:41">
      <c r="AM768" s="56">
        <v>763</v>
      </c>
      <c r="AN768" s="57" t="s">
        <v>1296</v>
      </c>
      <c r="AO768" s="58">
        <v>3.1700000000000001E-4</v>
      </c>
    </row>
    <row r="769" spans="39:41">
      <c r="AM769" s="56">
        <v>764</v>
      </c>
      <c r="AN769" s="57" t="s">
        <v>1297</v>
      </c>
      <c r="AO769" s="58">
        <v>0</v>
      </c>
    </row>
    <row r="770" spans="39:41">
      <c r="AM770" s="56">
        <v>765</v>
      </c>
      <c r="AN770" s="57" t="s">
        <v>1298</v>
      </c>
      <c r="AO770" s="58">
        <v>0</v>
      </c>
    </row>
    <row r="771" spans="39:41">
      <c r="AM771" s="56">
        <v>766</v>
      </c>
      <c r="AN771" s="57" t="s">
        <v>1299</v>
      </c>
      <c r="AO771" s="58">
        <v>0</v>
      </c>
    </row>
    <row r="772" spans="39:41">
      <c r="AM772" s="56">
        <v>767</v>
      </c>
      <c r="AN772" s="57" t="s">
        <v>1300</v>
      </c>
      <c r="AO772" s="58">
        <v>0</v>
      </c>
    </row>
    <row r="773" spans="39:41">
      <c r="AM773" s="56">
        <v>768</v>
      </c>
      <c r="AN773" s="57" t="s">
        <v>1301</v>
      </c>
      <c r="AO773" s="58">
        <v>0</v>
      </c>
    </row>
    <row r="774" spans="39:41">
      <c r="AM774" s="56">
        <v>769</v>
      </c>
      <c r="AN774" s="57" t="s">
        <v>1302</v>
      </c>
      <c r="AO774" s="58">
        <v>0</v>
      </c>
    </row>
    <row r="775" spans="39:41">
      <c r="AM775" s="56">
        <v>770</v>
      </c>
      <c r="AN775" s="57" t="s">
        <v>1303</v>
      </c>
      <c r="AO775" s="58">
        <v>5.1900000000000004E-4</v>
      </c>
    </row>
    <row r="776" spans="39:41">
      <c r="AM776" s="56">
        <v>771</v>
      </c>
      <c r="AN776" s="57" t="s">
        <v>1304</v>
      </c>
      <c r="AO776" s="58">
        <v>5.31E-4</v>
      </c>
    </row>
    <row r="777" spans="39:41">
      <c r="AM777" s="56">
        <v>772</v>
      </c>
      <c r="AN777" s="57" t="s">
        <v>1305</v>
      </c>
      <c r="AO777" s="58">
        <v>4.8799999999999999E-4</v>
      </c>
    </row>
    <row r="778" spans="39:41">
      <c r="AM778" s="56">
        <v>773</v>
      </c>
      <c r="AN778" s="57" t="s">
        <v>1306</v>
      </c>
      <c r="AO778" s="58">
        <v>0</v>
      </c>
    </row>
    <row r="779" spans="39:41">
      <c r="AM779" s="56">
        <v>774</v>
      </c>
      <c r="AN779" s="57" t="s">
        <v>1307</v>
      </c>
      <c r="AO779" s="58">
        <v>5.4100000000000003E-4</v>
      </c>
    </row>
    <row r="780" spans="39:41">
      <c r="AM780" s="56">
        <v>775</v>
      </c>
      <c r="AN780" s="57" t="s">
        <v>1308</v>
      </c>
      <c r="AO780" s="58">
        <v>2.92E-4</v>
      </c>
    </row>
    <row r="781" spans="39:41">
      <c r="AM781" s="56">
        <v>776</v>
      </c>
      <c r="AN781" s="57" t="s">
        <v>1309</v>
      </c>
      <c r="AO781" s="58">
        <v>0</v>
      </c>
    </row>
    <row r="782" spans="39:41">
      <c r="AM782" s="56">
        <v>777</v>
      </c>
      <c r="AN782" s="57" t="s">
        <v>1310</v>
      </c>
      <c r="AO782" s="58">
        <v>0</v>
      </c>
    </row>
    <row r="783" spans="39:41">
      <c r="AM783" s="56">
        <v>778</v>
      </c>
      <c r="AN783" s="57" t="s">
        <v>1311</v>
      </c>
      <c r="AO783" s="58">
        <v>3.0800000000000001E-4</v>
      </c>
    </row>
    <row r="784" spans="39:41">
      <c r="AM784" s="56">
        <v>779</v>
      </c>
      <c r="AN784" s="57" t="s">
        <v>1312</v>
      </c>
      <c r="AO784" s="58">
        <v>4.0299999999999998E-4</v>
      </c>
    </row>
    <row r="785" spans="39:41">
      <c r="AM785" s="56">
        <v>780</v>
      </c>
      <c r="AN785" s="57" t="s">
        <v>1313</v>
      </c>
      <c r="AO785" s="58">
        <v>0</v>
      </c>
    </row>
    <row r="786" spans="39:41">
      <c r="AM786" s="56">
        <v>781</v>
      </c>
      <c r="AN786" s="57" t="s">
        <v>1314</v>
      </c>
      <c r="AO786" s="58">
        <v>3.8499999999999998E-4</v>
      </c>
    </row>
    <row r="787" spans="39:41">
      <c r="AM787" s="56">
        <v>782</v>
      </c>
      <c r="AN787" s="57" t="s">
        <v>1315</v>
      </c>
      <c r="AO787" s="58">
        <v>4.57E-4</v>
      </c>
    </row>
    <row r="788" spans="39:41">
      <c r="AM788" s="56">
        <v>783</v>
      </c>
      <c r="AN788" s="57" t="s">
        <v>1316</v>
      </c>
      <c r="AO788" s="58">
        <v>4.3600000000000003E-4</v>
      </c>
    </row>
    <row r="789" spans="39:41">
      <c r="AM789" s="56">
        <v>784</v>
      </c>
      <c r="AN789" s="57" t="s">
        <v>1317</v>
      </c>
      <c r="AO789" s="58">
        <v>5.0699999999999996E-4</v>
      </c>
    </row>
    <row r="790" spans="39:41">
      <c r="AM790" s="56">
        <v>785</v>
      </c>
      <c r="AN790" s="57" t="s">
        <v>1318</v>
      </c>
      <c r="AO790" s="58">
        <v>0</v>
      </c>
    </row>
    <row r="791" spans="39:41">
      <c r="AM791" s="56">
        <v>786</v>
      </c>
      <c r="AN791" s="57" t="s">
        <v>1319</v>
      </c>
      <c r="AO791" s="58">
        <v>5.3499999999999999E-4</v>
      </c>
    </row>
    <row r="792" spans="39:41">
      <c r="AM792" s="56">
        <v>787</v>
      </c>
      <c r="AN792" s="57" t="s">
        <v>1320</v>
      </c>
      <c r="AO792" s="58">
        <v>6.29E-4</v>
      </c>
    </row>
    <row r="793" spans="39:41">
      <c r="AM793" s="56">
        <v>788</v>
      </c>
      <c r="AN793" s="57" t="s">
        <v>1321</v>
      </c>
      <c r="AO793" s="58">
        <v>0</v>
      </c>
    </row>
    <row r="794" spans="39:41">
      <c r="AM794" s="56">
        <v>789</v>
      </c>
      <c r="AN794" s="57" t="s">
        <v>1322</v>
      </c>
      <c r="AO794" s="58">
        <v>4.7899999999999999E-4</v>
      </c>
    </row>
    <row r="795" spans="39:41">
      <c r="AM795" s="56">
        <v>790</v>
      </c>
      <c r="AN795" s="57" t="s">
        <v>1323</v>
      </c>
      <c r="AO795" s="58">
        <v>4.37E-4</v>
      </c>
    </row>
    <row r="796" spans="39:41">
      <c r="AM796" s="56">
        <v>791</v>
      </c>
      <c r="AN796" s="57" t="s">
        <v>1324</v>
      </c>
      <c r="AO796" s="58">
        <v>3.6099999999999999E-4</v>
      </c>
    </row>
    <row r="797" spans="39:41">
      <c r="AM797" s="56">
        <v>792</v>
      </c>
      <c r="AN797" s="57" t="s">
        <v>1325</v>
      </c>
      <c r="AO797" s="58">
        <v>0</v>
      </c>
    </row>
    <row r="798" spans="39:41">
      <c r="AM798" s="56">
        <v>793</v>
      </c>
      <c r="AN798" s="57" t="s">
        <v>1326</v>
      </c>
      <c r="AO798" s="58">
        <v>6.6100000000000002E-4</v>
      </c>
    </row>
    <row r="799" spans="39:41">
      <c r="AM799" s="56">
        <v>794</v>
      </c>
      <c r="AN799" s="57" t="s">
        <v>1327</v>
      </c>
      <c r="AO799" s="58">
        <v>3.97E-4</v>
      </c>
    </row>
    <row r="800" spans="39:41">
      <c r="AM800" s="56">
        <v>795</v>
      </c>
      <c r="AN800" s="57" t="s">
        <v>1328</v>
      </c>
      <c r="AO800" s="58">
        <v>0</v>
      </c>
    </row>
    <row r="801" spans="39:41">
      <c r="AM801" s="56">
        <v>796</v>
      </c>
      <c r="AN801" s="57" t="s">
        <v>1329</v>
      </c>
      <c r="AO801" s="58">
        <v>7.8399999999999997E-4</v>
      </c>
    </row>
    <row r="802" spans="39:41">
      <c r="AM802" s="56">
        <v>797</v>
      </c>
      <c r="AN802" s="57" t="s">
        <v>1330</v>
      </c>
      <c r="AO802" s="58">
        <v>1.0900000000000001E-4</v>
      </c>
    </row>
    <row r="803" spans="39:41">
      <c r="AM803" s="56">
        <v>798</v>
      </c>
      <c r="AN803" s="57" t="s">
        <v>1331</v>
      </c>
      <c r="AO803" s="58">
        <v>4.6900000000000002E-4</v>
      </c>
    </row>
    <row r="804" spans="39:41">
      <c r="AM804" s="56">
        <v>799</v>
      </c>
      <c r="AN804" s="57" t="s">
        <v>1332</v>
      </c>
      <c r="AO804" s="58">
        <v>0</v>
      </c>
    </row>
    <row r="805" spans="39:41">
      <c r="AM805" s="56">
        <v>800</v>
      </c>
      <c r="AN805" s="57" t="s">
        <v>1333</v>
      </c>
      <c r="AO805" s="58">
        <v>0</v>
      </c>
    </row>
    <row r="806" spans="39:41">
      <c r="AM806" s="56">
        <v>801</v>
      </c>
      <c r="AN806" s="57" t="s">
        <v>1334</v>
      </c>
      <c r="AO806" s="58">
        <v>4.1899999999999999E-4</v>
      </c>
    </row>
    <row r="807" spans="39:41">
      <c r="AM807" s="56">
        <v>802</v>
      </c>
      <c r="AN807" s="57" t="s">
        <v>1335</v>
      </c>
      <c r="AO807" s="58">
        <v>4.2299999999999998E-4</v>
      </c>
    </row>
    <row r="808" spans="39:41">
      <c r="AM808" s="56">
        <v>803</v>
      </c>
      <c r="AN808" s="57" t="s">
        <v>1336</v>
      </c>
      <c r="AO808" s="58">
        <v>4.0099999999999999E-4</v>
      </c>
    </row>
    <row r="809" spans="39:41">
      <c r="AM809" s="56">
        <v>804</v>
      </c>
      <c r="AN809" s="57" t="s">
        <v>1337</v>
      </c>
      <c r="AO809" s="58">
        <v>4.3399999999999998E-4</v>
      </c>
    </row>
    <row r="810" spans="39:41">
      <c r="AM810" s="56">
        <v>805</v>
      </c>
      <c r="AN810" s="57" t="s">
        <v>1338</v>
      </c>
      <c r="AO810" s="58">
        <v>4.4799999999999999E-4</v>
      </c>
    </row>
    <row r="811" spans="39:41">
      <c r="AM811" s="56">
        <v>806</v>
      </c>
      <c r="AN811" s="57" t="s">
        <v>1339</v>
      </c>
      <c r="AO811" s="58">
        <v>1.5999999999999999E-5</v>
      </c>
    </row>
    <row r="812" spans="39:41">
      <c r="AM812" s="56">
        <v>807</v>
      </c>
      <c r="AN812" s="57" t="s">
        <v>1340</v>
      </c>
      <c r="AO812" s="58">
        <v>5.0299999999999997E-4</v>
      </c>
    </row>
    <row r="813" spans="39:41">
      <c r="AM813" s="56">
        <v>808</v>
      </c>
      <c r="AN813" s="57" t="s">
        <v>1341</v>
      </c>
      <c r="AO813" s="58">
        <v>4.3199999999999998E-4</v>
      </c>
    </row>
    <row r="814" spans="39:41">
      <c r="AM814" s="56">
        <v>809</v>
      </c>
      <c r="AN814" s="57" t="s">
        <v>1342</v>
      </c>
      <c r="AO814" s="58">
        <v>4.3199999999999998E-4</v>
      </c>
    </row>
    <row r="815" spans="39:41">
      <c r="AM815" s="56">
        <v>810</v>
      </c>
      <c r="AN815" s="57" t="s">
        <v>1343</v>
      </c>
      <c r="AO815" s="58">
        <v>5.2899999999999996E-4</v>
      </c>
    </row>
    <row r="816" spans="39:41">
      <c r="AM816" s="56">
        <v>811</v>
      </c>
      <c r="AN816" s="57" t="s">
        <v>1344</v>
      </c>
      <c r="AO816" s="58">
        <v>5.1900000000000004E-4</v>
      </c>
    </row>
    <row r="817" spans="39:41">
      <c r="AM817" s="56">
        <v>812</v>
      </c>
      <c r="AN817" s="57" t="s">
        <v>1345</v>
      </c>
      <c r="AO817" s="58">
        <v>0</v>
      </c>
    </row>
    <row r="818" spans="39:41">
      <c r="AM818" s="56">
        <v>813</v>
      </c>
      <c r="AN818" s="57" t="s">
        <v>1346</v>
      </c>
      <c r="AO818" s="58">
        <v>4.6999999999999999E-4</v>
      </c>
    </row>
    <row r="819" spans="39:41">
      <c r="AM819" s="56">
        <v>814</v>
      </c>
      <c r="AN819" s="57" t="s">
        <v>1347</v>
      </c>
      <c r="AO819" s="58">
        <v>5.0299999999999997E-4</v>
      </c>
    </row>
    <row r="820" spans="39:41">
      <c r="AM820" s="56">
        <v>815</v>
      </c>
      <c r="AN820" s="57" t="s">
        <v>527</v>
      </c>
      <c r="AO820" s="58">
        <v>0</v>
      </c>
    </row>
    <row r="821" spans="39:41">
      <c r="AM821" s="56">
        <v>816</v>
      </c>
      <c r="AN821" s="57" t="s">
        <v>528</v>
      </c>
      <c r="AO821" s="58">
        <v>0</v>
      </c>
    </row>
    <row r="822" spans="39:41">
      <c r="AM822" s="56">
        <v>817</v>
      </c>
      <c r="AN822" s="57" t="s">
        <v>1348</v>
      </c>
      <c r="AO822" s="58">
        <v>4.2299999999999998E-4</v>
      </c>
    </row>
    <row r="823" spans="39:41">
      <c r="AM823" s="56">
        <v>818</v>
      </c>
      <c r="AN823" s="57" t="s">
        <v>1349</v>
      </c>
      <c r="AO823" s="58">
        <v>4.5800000000000002E-4</v>
      </c>
    </row>
    <row r="824" spans="39:41">
      <c r="AM824" s="56">
        <v>819</v>
      </c>
      <c r="AN824" s="57" t="s">
        <v>529</v>
      </c>
      <c r="AO824" s="58">
        <v>4.08E-4</v>
      </c>
    </row>
    <row r="825" spans="39:41">
      <c r="AM825" s="56">
        <v>820</v>
      </c>
      <c r="AN825" s="57" t="s">
        <v>1350</v>
      </c>
      <c r="AO825" s="58">
        <v>3.8900000000000002E-4</v>
      </c>
    </row>
    <row r="826" spans="39:41">
      <c r="AM826" s="56">
        <v>821</v>
      </c>
      <c r="AN826" s="57" t="s">
        <v>1351</v>
      </c>
      <c r="AO826" s="58">
        <v>5.0500000000000002E-4</v>
      </c>
    </row>
    <row r="827" spans="39:41">
      <c r="AM827" s="56">
        <v>822</v>
      </c>
      <c r="AN827" s="57" t="s">
        <v>1352</v>
      </c>
      <c r="AO827" s="58">
        <v>0</v>
      </c>
    </row>
    <row r="828" spans="39:41">
      <c r="AM828" s="56">
        <v>823</v>
      </c>
      <c r="AN828" s="57" t="s">
        <v>1353</v>
      </c>
      <c r="AO828" s="58">
        <v>4.0200000000000001E-4</v>
      </c>
    </row>
    <row r="829" spans="39:41">
      <c r="AM829" s="56">
        <v>824</v>
      </c>
      <c r="AN829" s="57" t="s">
        <v>1354</v>
      </c>
      <c r="AO829" s="58">
        <v>4.8299999999999998E-4</v>
      </c>
    </row>
    <row r="830" spans="39:41">
      <c r="AM830" s="56">
        <v>825</v>
      </c>
      <c r="AN830" s="57" t="s">
        <v>1355</v>
      </c>
      <c r="AO830" s="58">
        <v>4.1599999999999997E-4</v>
      </c>
    </row>
    <row r="831" spans="39:41">
      <c r="AM831" s="56">
        <v>826</v>
      </c>
      <c r="AN831" s="57" t="s">
        <v>1356</v>
      </c>
      <c r="AO831" s="58">
        <v>4.7899999999999999E-4</v>
      </c>
    </row>
    <row r="832" spans="39:41">
      <c r="AM832" s="56">
        <v>827</v>
      </c>
      <c r="AN832" s="57" t="s">
        <v>1357</v>
      </c>
      <c r="AO832" s="58">
        <v>0</v>
      </c>
    </row>
    <row r="833" spans="39:41">
      <c r="AM833" s="56">
        <v>828</v>
      </c>
      <c r="AN833" s="57" t="s">
        <v>1358</v>
      </c>
      <c r="AO833" s="58">
        <v>2.5399999999999999E-4</v>
      </c>
    </row>
    <row r="834" spans="39:41">
      <c r="AM834" s="56">
        <v>829</v>
      </c>
      <c r="AN834" s="57" t="s">
        <v>1359</v>
      </c>
      <c r="AO834" s="58">
        <v>3.6699999999999998E-4</v>
      </c>
    </row>
    <row r="835" spans="39:41">
      <c r="AM835" s="56">
        <v>830</v>
      </c>
      <c r="AN835" s="57" t="s">
        <v>1360</v>
      </c>
      <c r="AO835" s="58">
        <v>3.4699999999999998E-4</v>
      </c>
    </row>
    <row r="836" spans="39:41">
      <c r="AM836" s="56">
        <v>831</v>
      </c>
      <c r="AN836" s="57" t="s">
        <v>530</v>
      </c>
      <c r="AO836" s="58">
        <v>4.6200000000000001E-4</v>
      </c>
    </row>
    <row r="837" spans="39:41">
      <c r="AM837" s="56">
        <v>832</v>
      </c>
      <c r="AN837" s="57" t="s">
        <v>1361</v>
      </c>
      <c r="AO837" s="58">
        <v>5.04E-4</v>
      </c>
    </row>
    <row r="838" spans="39:41">
      <c r="AM838" s="56">
        <v>833</v>
      </c>
      <c r="AN838" s="57" t="s">
        <v>1362</v>
      </c>
      <c r="AO838" s="58" t="s">
        <v>498</v>
      </c>
    </row>
    <row r="839" spans="39:41">
      <c r="AM839" s="56">
        <v>834</v>
      </c>
      <c r="AN839" s="57" t="s">
        <v>1363</v>
      </c>
      <c r="AO839" s="58">
        <v>5.9999999999999995E-4</v>
      </c>
    </row>
    <row r="840" spans="39:41">
      <c r="AM840" s="56">
        <v>835</v>
      </c>
      <c r="AN840" s="57" t="s">
        <v>1364</v>
      </c>
      <c r="AO840" s="58">
        <v>5.3200000000000003E-4</v>
      </c>
    </row>
    <row r="841" spans="39:41">
      <c r="AM841" s="56">
        <v>836</v>
      </c>
      <c r="AN841" s="57" t="s">
        <v>1365</v>
      </c>
      <c r="AO841" s="58">
        <v>0</v>
      </c>
    </row>
    <row r="842" spans="39:41">
      <c r="AM842" s="56">
        <v>837</v>
      </c>
      <c r="AN842" s="57" t="s">
        <v>1366</v>
      </c>
      <c r="AO842" s="58">
        <v>4.6200000000000001E-4</v>
      </c>
    </row>
    <row r="843" spans="39:41">
      <c r="AM843" s="56">
        <v>838</v>
      </c>
      <c r="AN843" s="57" t="s">
        <v>1367</v>
      </c>
      <c r="AO843" s="58">
        <v>4.0700000000000003E-4</v>
      </c>
    </row>
    <row r="844" spans="39:41">
      <c r="AM844" s="56">
        <v>839</v>
      </c>
      <c r="AN844" s="57" t="s">
        <v>1368</v>
      </c>
      <c r="AO844" s="58">
        <v>3.4200000000000002E-4</v>
      </c>
    </row>
    <row r="845" spans="39:41">
      <c r="AM845" s="56">
        <v>840</v>
      </c>
      <c r="AN845" s="57" t="s">
        <v>1369</v>
      </c>
      <c r="AO845" s="58">
        <v>4.0000000000000002E-4</v>
      </c>
    </row>
    <row r="846" spans="39:41">
      <c r="AM846" s="56">
        <v>841</v>
      </c>
      <c r="AN846" s="57" t="s">
        <v>1370</v>
      </c>
      <c r="AO846" s="58">
        <v>4.08E-4</v>
      </c>
    </row>
    <row r="847" spans="39:41">
      <c r="AM847" s="56">
        <v>842</v>
      </c>
      <c r="AN847" s="57" t="s">
        <v>1371</v>
      </c>
      <c r="AO847" s="58">
        <v>0</v>
      </c>
    </row>
    <row r="848" spans="39:41">
      <c r="AM848" s="56">
        <v>843</v>
      </c>
      <c r="AN848" s="57" t="s">
        <v>1372</v>
      </c>
      <c r="AO848" s="58">
        <v>4.1199999999999999E-4</v>
      </c>
    </row>
    <row r="849" spans="39:41">
      <c r="AM849" s="56">
        <v>844</v>
      </c>
      <c r="AN849" s="57" t="s">
        <v>1373</v>
      </c>
      <c r="AO849" s="58">
        <v>4.57E-4</v>
      </c>
    </row>
    <row r="850" spans="39:41">
      <c r="AM850" s="56">
        <v>845</v>
      </c>
      <c r="AN850" s="57" t="s">
        <v>1374</v>
      </c>
      <c r="AO850" s="58">
        <v>0</v>
      </c>
    </row>
    <row r="851" spans="39:41">
      <c r="AM851" s="56">
        <v>846</v>
      </c>
      <c r="AN851" s="57" t="s">
        <v>1375</v>
      </c>
      <c r="AO851" s="58">
        <v>4.73E-4</v>
      </c>
    </row>
    <row r="852" spans="39:41">
      <c r="AM852" s="56">
        <v>847</v>
      </c>
      <c r="AN852" s="57" t="s">
        <v>1376</v>
      </c>
      <c r="AO852" s="58">
        <v>4.3100000000000001E-4</v>
      </c>
    </row>
    <row r="853" spans="39:41">
      <c r="AM853" s="56">
        <v>848</v>
      </c>
      <c r="AN853" s="57" t="s">
        <v>1377</v>
      </c>
      <c r="AO853" s="58">
        <v>5.2800000000000004E-4</v>
      </c>
    </row>
    <row r="854" spans="39:41">
      <c r="AM854" s="56">
        <v>849</v>
      </c>
      <c r="AN854" s="57" t="s">
        <v>1378</v>
      </c>
      <c r="AO854" s="58">
        <v>3.8000000000000002E-4</v>
      </c>
    </row>
    <row r="855" spans="39:41">
      <c r="AM855" s="56">
        <v>850</v>
      </c>
      <c r="AN855" s="57" t="s">
        <v>1379</v>
      </c>
      <c r="AO855" s="58">
        <v>3.8499999999999998E-4</v>
      </c>
    </row>
    <row r="856" spans="39:41">
      <c r="AM856" s="56">
        <v>851</v>
      </c>
      <c r="AN856" s="57" t="s">
        <v>1380</v>
      </c>
      <c r="AO856" s="58">
        <v>4.64E-4</v>
      </c>
    </row>
    <row r="857" spans="39:41">
      <c r="AM857" s="56">
        <v>852</v>
      </c>
      <c r="AN857" s="57" t="s">
        <v>1381</v>
      </c>
      <c r="AO857" s="58">
        <v>5.2599999999999999E-4</v>
      </c>
    </row>
    <row r="858" spans="39:41">
      <c r="AM858" s="56">
        <v>853</v>
      </c>
      <c r="AN858" s="57" t="s">
        <v>1382</v>
      </c>
      <c r="AO858" s="58">
        <v>2.7099999999999997E-4</v>
      </c>
    </row>
    <row r="859" spans="39:41">
      <c r="AM859" s="56">
        <v>854</v>
      </c>
      <c r="AN859" s="57" t="s">
        <v>1383</v>
      </c>
      <c r="AO859" s="58">
        <v>0</v>
      </c>
    </row>
    <row r="860" spans="39:41">
      <c r="AM860" s="56">
        <v>855</v>
      </c>
      <c r="AN860" s="57" t="s">
        <v>1384</v>
      </c>
      <c r="AO860" s="58">
        <v>3.8499999999999998E-4</v>
      </c>
    </row>
    <row r="861" spans="39:41">
      <c r="AM861" s="56">
        <v>856</v>
      </c>
      <c r="AN861" s="57" t="s">
        <v>1385</v>
      </c>
      <c r="AO861" s="58">
        <v>4.2000000000000002E-4</v>
      </c>
    </row>
    <row r="862" spans="39:41">
      <c r="AM862" s="56">
        <v>857</v>
      </c>
      <c r="AN862" s="57" t="s">
        <v>1386</v>
      </c>
      <c r="AO862" s="58">
        <v>4.8000000000000001E-4</v>
      </c>
    </row>
    <row r="863" spans="39:41">
      <c r="AM863" s="56">
        <v>858</v>
      </c>
      <c r="AN863" s="57" t="s">
        <v>1387</v>
      </c>
      <c r="AO863" s="58" t="s">
        <v>498</v>
      </c>
    </row>
    <row r="864" spans="39:41">
      <c r="AM864" s="56">
        <v>859</v>
      </c>
      <c r="AN864" s="57" t="s">
        <v>1388</v>
      </c>
      <c r="AO864" s="58">
        <v>3.8299999999999999E-4</v>
      </c>
    </row>
    <row r="865" spans="39:41">
      <c r="AM865" s="56">
        <v>860</v>
      </c>
      <c r="AN865" s="57" t="s">
        <v>1389</v>
      </c>
      <c r="AO865" s="58">
        <v>0</v>
      </c>
    </row>
    <row r="866" spans="39:41">
      <c r="AM866" s="56">
        <v>861</v>
      </c>
      <c r="AN866" s="57" t="s">
        <v>1390</v>
      </c>
      <c r="AO866" s="58">
        <v>3.9199999999999999E-4</v>
      </c>
    </row>
    <row r="867" spans="39:41">
      <c r="AM867" s="56">
        <v>862</v>
      </c>
      <c r="AN867" s="57" t="s">
        <v>1391</v>
      </c>
      <c r="AO867" s="58">
        <v>5.2899999999999996E-4</v>
      </c>
    </row>
    <row r="868" spans="39:41">
      <c r="AM868" s="56">
        <v>863</v>
      </c>
      <c r="AN868" s="57" t="s">
        <v>1392</v>
      </c>
      <c r="AO868" s="58">
        <v>4.8799999999999999E-4</v>
      </c>
    </row>
    <row r="869" spans="39:41">
      <c r="AM869" s="56">
        <v>864</v>
      </c>
      <c r="AN869" s="57" t="s">
        <v>1393</v>
      </c>
      <c r="AO869" s="58">
        <v>1.5699999999999999E-4</v>
      </c>
    </row>
    <row r="870" spans="39:41">
      <c r="AM870" s="56">
        <v>865</v>
      </c>
      <c r="AN870" s="57" t="s">
        <v>1394</v>
      </c>
      <c r="AO870" s="58">
        <v>5.1999999999999995E-4</v>
      </c>
    </row>
    <row r="871" spans="39:41">
      <c r="AM871" s="56">
        <v>866</v>
      </c>
      <c r="AN871" s="57" t="s">
        <v>1395</v>
      </c>
      <c r="AO871" s="58">
        <v>5.5699999999999999E-4</v>
      </c>
    </row>
    <row r="872" spans="39:41">
      <c r="AM872" s="56">
        <v>867</v>
      </c>
      <c r="AN872" s="57" t="s">
        <v>1396</v>
      </c>
      <c r="AO872" s="58">
        <v>5.8200000000000005E-4</v>
      </c>
    </row>
    <row r="873" spans="39:41">
      <c r="AM873" s="56">
        <v>868</v>
      </c>
      <c r="AN873" s="57" t="s">
        <v>1397</v>
      </c>
      <c r="AO873" s="58">
        <v>4.4799999999999999E-4</v>
      </c>
    </row>
    <row r="874" spans="39:41">
      <c r="AM874" s="56">
        <v>869</v>
      </c>
      <c r="AN874" s="57" t="s">
        <v>1398</v>
      </c>
      <c r="AO874" s="58">
        <v>0</v>
      </c>
    </row>
    <row r="875" spans="39:41">
      <c r="AM875" s="56">
        <v>870</v>
      </c>
      <c r="AN875" s="57" t="s">
        <v>1399</v>
      </c>
      <c r="AO875" s="58">
        <v>4.6700000000000002E-4</v>
      </c>
    </row>
    <row r="876" spans="39:41">
      <c r="AM876" s="56">
        <v>871</v>
      </c>
      <c r="AN876" s="57" t="s">
        <v>1400</v>
      </c>
      <c r="AO876" s="58">
        <v>5.0199999999999995E-4</v>
      </c>
    </row>
    <row r="877" spans="39:41">
      <c r="AM877" s="56">
        <v>872</v>
      </c>
      <c r="AN877" s="57" t="s">
        <v>1401</v>
      </c>
      <c r="AO877" s="58">
        <v>4.06E-4</v>
      </c>
    </row>
    <row r="878" spans="39:41">
      <c r="AM878" s="56">
        <v>873</v>
      </c>
      <c r="AN878" s="57" t="s">
        <v>1402</v>
      </c>
      <c r="AO878" s="58">
        <v>4.0999999999999999E-4</v>
      </c>
    </row>
    <row r="879" spans="39:41">
      <c r="AM879" s="56">
        <v>874</v>
      </c>
      <c r="AN879" s="57" t="s">
        <v>1403</v>
      </c>
      <c r="AO879" s="58">
        <v>5.6899999999999995E-4</v>
      </c>
    </row>
    <row r="880" spans="39:41">
      <c r="AM880" s="56">
        <v>875</v>
      </c>
      <c r="AN880" s="57" t="s">
        <v>1404</v>
      </c>
      <c r="AO880" s="58">
        <v>4.9899999999999999E-4</v>
      </c>
    </row>
    <row r="881" spans="39:41">
      <c r="AM881" s="56">
        <v>876</v>
      </c>
      <c r="AN881" s="57" t="s">
        <v>1405</v>
      </c>
      <c r="AO881" s="58">
        <v>4.3100000000000001E-4</v>
      </c>
    </row>
    <row r="882" spans="39:41">
      <c r="AM882" s="56">
        <v>877</v>
      </c>
      <c r="AN882" s="57" t="s">
        <v>1406</v>
      </c>
      <c r="AO882" s="58">
        <v>6.7199999999999996E-4</v>
      </c>
    </row>
    <row r="883" spans="39:41">
      <c r="AM883" s="56">
        <v>878</v>
      </c>
      <c r="AN883" s="57" t="s">
        <v>1407</v>
      </c>
      <c r="AO883" s="58">
        <v>3.77E-4</v>
      </c>
    </row>
    <row r="884" spans="39:41">
      <c r="AM884" s="56">
        <v>879</v>
      </c>
      <c r="AN884" s="57" t="s">
        <v>1408</v>
      </c>
      <c r="AO884" s="58">
        <v>4.5199999999999998E-4</v>
      </c>
    </row>
    <row r="885" spans="39:41">
      <c r="AM885" s="56">
        <v>880</v>
      </c>
      <c r="AN885" s="57" t="s">
        <v>1409</v>
      </c>
      <c r="AO885" s="58">
        <v>4.9200000000000003E-4</v>
      </c>
    </row>
    <row r="886" spans="39:41">
      <c r="AM886" s="56">
        <v>881</v>
      </c>
      <c r="AN886" s="57" t="s">
        <v>1410</v>
      </c>
      <c r="AO886" s="58">
        <v>4.8000000000000001E-4</v>
      </c>
    </row>
    <row r="887" spans="39:41">
      <c r="AM887" s="56">
        <v>882</v>
      </c>
      <c r="AN887" s="57" t="s">
        <v>1411</v>
      </c>
      <c r="AO887" s="58">
        <v>0</v>
      </c>
    </row>
    <row r="888" spans="39:41">
      <c r="AM888" s="56">
        <v>883</v>
      </c>
      <c r="AN888" s="57" t="s">
        <v>1412</v>
      </c>
      <c r="AO888" s="58">
        <v>1.76E-4</v>
      </c>
    </row>
    <row r="889" spans="39:41">
      <c r="AM889" s="56">
        <v>884</v>
      </c>
      <c r="AN889" s="57" t="s">
        <v>1413</v>
      </c>
      <c r="AO889" s="58">
        <v>4.1899999999999999E-4</v>
      </c>
    </row>
    <row r="890" spans="39:41">
      <c r="AM890" s="56">
        <v>885</v>
      </c>
      <c r="AN890" s="57" t="s">
        <v>1414</v>
      </c>
      <c r="AO890" s="58">
        <v>3.7800000000000003E-4</v>
      </c>
    </row>
    <row r="891" spans="39:41">
      <c r="AM891" s="56">
        <v>886</v>
      </c>
      <c r="AN891" s="57" t="s">
        <v>1415</v>
      </c>
      <c r="AO891" s="58">
        <v>5.3399999999999997E-4</v>
      </c>
    </row>
    <row r="892" spans="39:41">
      <c r="AM892" s="56">
        <v>887</v>
      </c>
      <c r="AN892" s="57" t="s">
        <v>1416</v>
      </c>
      <c r="AO892" s="58">
        <v>2.81E-4</v>
      </c>
    </row>
    <row r="893" spans="39:41">
      <c r="AM893" s="56">
        <v>888</v>
      </c>
      <c r="AN893" s="57" t="s">
        <v>1417</v>
      </c>
      <c r="AO893" s="58">
        <v>0</v>
      </c>
    </row>
    <row r="894" spans="39:41">
      <c r="AM894" s="56">
        <v>889</v>
      </c>
      <c r="AN894" s="57" t="s">
        <v>1418</v>
      </c>
      <c r="AO894" s="58">
        <v>4.7399999999999997E-4</v>
      </c>
    </row>
    <row r="895" spans="39:41">
      <c r="AM895" s="56">
        <v>890</v>
      </c>
      <c r="AN895" s="57" t="s">
        <v>1419</v>
      </c>
      <c r="AO895" s="58">
        <v>4.95E-4</v>
      </c>
    </row>
    <row r="896" spans="39:41">
      <c r="AM896" s="56">
        <v>891</v>
      </c>
      <c r="AN896" s="57" t="s">
        <v>1420</v>
      </c>
      <c r="AO896" s="58">
        <v>2.33E-4</v>
      </c>
    </row>
    <row r="897" spans="39:41">
      <c r="AM897" s="56">
        <v>892</v>
      </c>
      <c r="AN897" s="57" t="s">
        <v>1421</v>
      </c>
      <c r="AO897" s="58">
        <v>1.6899999999999999E-4</v>
      </c>
    </row>
    <row r="898" spans="39:41">
      <c r="AM898" s="56">
        <v>893</v>
      </c>
      <c r="AN898" s="57" t="s">
        <v>1422</v>
      </c>
      <c r="AO898" s="58">
        <v>0</v>
      </c>
    </row>
    <row r="899" spans="39:41">
      <c r="AM899" s="56">
        <v>894</v>
      </c>
      <c r="AN899" s="57" t="s">
        <v>1423</v>
      </c>
      <c r="AO899" s="58">
        <v>4.0000000000000002E-4</v>
      </c>
    </row>
    <row r="900" spans="39:41">
      <c r="AM900" s="56">
        <v>895</v>
      </c>
      <c r="AN900" s="57" t="s">
        <v>1424</v>
      </c>
      <c r="AO900" s="58">
        <v>5.3399999999999997E-4</v>
      </c>
    </row>
    <row r="901" spans="39:41">
      <c r="AM901" s="56">
        <v>896</v>
      </c>
      <c r="AN901" s="57" t="s">
        <v>1425</v>
      </c>
      <c r="AO901" s="58">
        <v>4.35E-4</v>
      </c>
    </row>
    <row r="902" spans="39:41">
      <c r="AM902" s="56">
        <v>897</v>
      </c>
      <c r="AN902" s="57" t="s">
        <v>1426</v>
      </c>
      <c r="AO902" s="58">
        <v>0</v>
      </c>
    </row>
    <row r="903" spans="39:41">
      <c r="AM903" s="56">
        <v>898</v>
      </c>
      <c r="AN903" s="57" t="s">
        <v>1427</v>
      </c>
      <c r="AO903" s="58">
        <v>3.6299999999999999E-4</v>
      </c>
    </row>
    <row r="904" spans="39:41">
      <c r="AM904" s="56">
        <v>899</v>
      </c>
      <c r="AN904" s="57" t="s">
        <v>1428</v>
      </c>
      <c r="AO904" s="58">
        <v>3.19E-4</v>
      </c>
    </row>
    <row r="905" spans="39:41">
      <c r="AM905" s="56">
        <v>900</v>
      </c>
      <c r="AN905" s="57" t="s">
        <v>1429</v>
      </c>
      <c r="AO905" s="58">
        <v>0</v>
      </c>
    </row>
    <row r="906" spans="39:41">
      <c r="AM906" s="56">
        <v>901</v>
      </c>
      <c r="AN906" s="57" t="s">
        <v>1430</v>
      </c>
      <c r="AO906" s="58">
        <v>3.5E-4</v>
      </c>
    </row>
    <row r="907" spans="39:41">
      <c r="AM907" s="56">
        <v>902</v>
      </c>
      <c r="AN907" s="57" t="s">
        <v>1431</v>
      </c>
      <c r="AO907" s="58">
        <v>5.1199999999999998E-4</v>
      </c>
    </row>
    <row r="908" spans="39:41">
      <c r="AM908" s="56">
        <v>903</v>
      </c>
      <c r="AN908" s="57" t="s">
        <v>1432</v>
      </c>
      <c r="AO908" s="58">
        <v>4.2400000000000001E-4</v>
      </c>
    </row>
    <row r="909" spans="39:41">
      <c r="AM909" s="56">
        <v>904</v>
      </c>
      <c r="AN909" s="57" t="s">
        <v>1433</v>
      </c>
      <c r="AO909" s="58">
        <v>3.28E-4</v>
      </c>
    </row>
    <row r="910" spans="39:41">
      <c r="AM910" s="56">
        <v>905</v>
      </c>
      <c r="AN910" s="57" t="s">
        <v>1434</v>
      </c>
      <c r="AO910" s="58">
        <v>3.9100000000000002E-4</v>
      </c>
    </row>
    <row r="911" spans="39:41">
      <c r="AM911" s="56">
        <v>906</v>
      </c>
      <c r="AN911" s="57" t="s">
        <v>1435</v>
      </c>
      <c r="AO911" s="58">
        <v>5.1099999999999995E-4</v>
      </c>
    </row>
    <row r="912" spans="39:41">
      <c r="AM912" s="56">
        <v>907</v>
      </c>
      <c r="AN912" s="57" t="s">
        <v>1436</v>
      </c>
      <c r="AO912" s="58">
        <v>0</v>
      </c>
    </row>
    <row r="913" spans="39:41">
      <c r="AM913" s="56">
        <v>908</v>
      </c>
      <c r="AN913" s="57" t="s">
        <v>1437</v>
      </c>
      <c r="AO913" s="58">
        <v>4.5600000000000003E-4</v>
      </c>
    </row>
    <row r="914" spans="39:41">
      <c r="AM914" s="56">
        <v>909</v>
      </c>
      <c r="AN914" s="57" t="s">
        <v>1438</v>
      </c>
      <c r="AO914" s="58">
        <v>3.0499999999999999E-4</v>
      </c>
    </row>
    <row r="915" spans="39:41">
      <c r="AM915" s="56">
        <v>910</v>
      </c>
      <c r="AN915" s="57" t="s">
        <v>1439</v>
      </c>
      <c r="AO915" s="58">
        <v>5.2099999999999998E-4</v>
      </c>
    </row>
    <row r="916" spans="39:41">
      <c r="AM916" s="56">
        <v>911</v>
      </c>
      <c r="AN916" s="57" t="s">
        <v>1440</v>
      </c>
      <c r="AO916" s="58">
        <v>4.57E-4</v>
      </c>
    </row>
    <row r="917" spans="39:41">
      <c r="AM917" s="56">
        <v>912</v>
      </c>
      <c r="AN917" s="57" t="s">
        <v>1441</v>
      </c>
      <c r="AO917" s="58">
        <v>4.4700000000000002E-4</v>
      </c>
    </row>
    <row r="918" spans="39:41">
      <c r="AM918" s="56">
        <v>913</v>
      </c>
      <c r="AN918" s="57" t="s">
        <v>1442</v>
      </c>
      <c r="AO918" s="58">
        <v>3.9800000000000002E-4</v>
      </c>
    </row>
    <row r="919" spans="39:41">
      <c r="AM919" s="56">
        <v>914</v>
      </c>
      <c r="AN919" s="57" t="s">
        <v>1443</v>
      </c>
      <c r="AO919" s="58">
        <v>0</v>
      </c>
    </row>
    <row r="920" spans="39:41">
      <c r="AM920" s="56">
        <v>915</v>
      </c>
      <c r="AN920" s="57" t="s">
        <v>1444</v>
      </c>
      <c r="AO920" s="58">
        <v>0</v>
      </c>
    </row>
    <row r="921" spans="39:41">
      <c r="AM921" s="56">
        <v>916</v>
      </c>
      <c r="AN921" s="57" t="s">
        <v>1445</v>
      </c>
      <c r="AO921" s="58">
        <v>0</v>
      </c>
    </row>
    <row r="922" spans="39:41">
      <c r="AM922" s="56">
        <v>917</v>
      </c>
      <c r="AN922" s="57" t="s">
        <v>1446</v>
      </c>
      <c r="AO922" s="58">
        <v>0</v>
      </c>
    </row>
    <row r="923" spans="39:41">
      <c r="AM923" s="56">
        <v>918</v>
      </c>
      <c r="AN923" s="57" t="s">
        <v>1447</v>
      </c>
      <c r="AO923" s="58">
        <v>0</v>
      </c>
    </row>
    <row r="924" spans="39:41">
      <c r="AM924" s="56">
        <v>919</v>
      </c>
      <c r="AN924" s="57" t="s">
        <v>1448</v>
      </c>
      <c r="AO924" s="58">
        <v>5.0900000000000001E-4</v>
      </c>
    </row>
    <row r="925" spans="39:41">
      <c r="AM925" s="56">
        <v>920</v>
      </c>
      <c r="AN925" s="57" t="s">
        <v>1449</v>
      </c>
      <c r="AO925" s="58">
        <v>5.0600000000000005E-4</v>
      </c>
    </row>
    <row r="926" spans="39:41">
      <c r="AM926" s="56">
        <v>921</v>
      </c>
      <c r="AN926" s="57" t="s">
        <v>1450</v>
      </c>
      <c r="AO926" s="58">
        <v>0</v>
      </c>
    </row>
    <row r="927" spans="39:41">
      <c r="AM927" s="56">
        <v>922</v>
      </c>
      <c r="AN927" s="57" t="s">
        <v>1451</v>
      </c>
      <c r="AO927" s="58">
        <v>4.15E-4</v>
      </c>
    </row>
    <row r="928" spans="39:41">
      <c r="AM928" s="56">
        <v>923</v>
      </c>
      <c r="AN928" s="57" t="s">
        <v>1452</v>
      </c>
      <c r="AO928" s="58">
        <v>3.8699999999999997E-4</v>
      </c>
    </row>
    <row r="929" spans="39:41">
      <c r="AM929" s="56">
        <v>924</v>
      </c>
      <c r="AN929" s="57" t="s">
        <v>531</v>
      </c>
      <c r="AO929" s="58">
        <v>4.08E-4</v>
      </c>
    </row>
    <row r="930" spans="39:41">
      <c r="AM930" s="56">
        <v>925</v>
      </c>
      <c r="AN930" s="57" t="s">
        <v>532</v>
      </c>
      <c r="AO930" s="58">
        <v>4.08E-4</v>
      </c>
    </row>
    <row r="931" spans="39:41">
      <c r="AM931" s="56">
        <v>926</v>
      </c>
      <c r="AN931" s="57" t="s">
        <v>533</v>
      </c>
      <c r="AO931" s="58">
        <v>4.08E-4</v>
      </c>
    </row>
    <row r="932" spans="39:41">
      <c r="AM932" s="56">
        <v>927</v>
      </c>
      <c r="AN932" s="57" t="s">
        <v>1453</v>
      </c>
      <c r="AO932" s="58">
        <v>6.3199999999999997E-4</v>
      </c>
    </row>
    <row r="933" spans="39:41">
      <c r="AM933" s="56">
        <v>928</v>
      </c>
      <c r="AN933" s="57" t="s">
        <v>1454</v>
      </c>
      <c r="AO933" s="58">
        <v>0</v>
      </c>
    </row>
    <row r="934" spans="39:41">
      <c r="AM934" s="56">
        <v>929</v>
      </c>
      <c r="AN934" s="57" t="s">
        <v>1455</v>
      </c>
      <c r="AO934" s="58">
        <v>4.3300000000000001E-4</v>
      </c>
    </row>
    <row r="935" spans="39:41">
      <c r="AM935" s="56">
        <v>930</v>
      </c>
      <c r="AN935" s="57" t="s">
        <v>1456</v>
      </c>
      <c r="AO935" s="58">
        <v>4.1100000000000002E-4</v>
      </c>
    </row>
    <row r="936" spans="39:41">
      <c r="AM936" s="56">
        <v>931</v>
      </c>
      <c r="AN936" s="57" t="s">
        <v>1457</v>
      </c>
      <c r="AO936" s="58">
        <v>0</v>
      </c>
    </row>
    <row r="937" spans="39:41">
      <c r="AM937" s="56">
        <v>932</v>
      </c>
      <c r="AN937" s="57" t="s">
        <v>1458</v>
      </c>
      <c r="AO937" s="58">
        <v>3.9300000000000001E-4</v>
      </c>
    </row>
    <row r="938" spans="39:41">
      <c r="AM938" s="56">
        <v>933</v>
      </c>
      <c r="AN938" s="57" t="s">
        <v>1459</v>
      </c>
      <c r="AO938" s="58">
        <v>3.9199999999999999E-4</v>
      </c>
    </row>
    <row r="939" spans="39:41">
      <c r="AM939" s="56">
        <v>934</v>
      </c>
      <c r="AN939" s="57" t="s">
        <v>1460</v>
      </c>
      <c r="AO939" s="58">
        <v>5.1500000000000005E-4</v>
      </c>
    </row>
    <row r="940" spans="39:41">
      <c r="AM940" s="56">
        <v>935</v>
      </c>
      <c r="AN940" s="57" t="s">
        <v>1461</v>
      </c>
      <c r="AO940" s="58">
        <v>4.57E-4</v>
      </c>
    </row>
    <row r="941" spans="39:41">
      <c r="AM941" s="56">
        <v>936</v>
      </c>
      <c r="AN941" s="57" t="s">
        <v>1462</v>
      </c>
      <c r="AO941" s="58">
        <v>0</v>
      </c>
    </row>
    <row r="942" spans="39:41">
      <c r="AM942" s="56">
        <v>937</v>
      </c>
      <c r="AN942" s="57" t="s">
        <v>1463</v>
      </c>
      <c r="AO942" s="58">
        <v>4.1599999999999997E-4</v>
      </c>
    </row>
    <row r="943" spans="39:41">
      <c r="AM943" s="56">
        <v>938</v>
      </c>
      <c r="AN943" s="57" t="s">
        <v>1464</v>
      </c>
      <c r="AO943" s="58">
        <v>4.28E-4</v>
      </c>
    </row>
    <row r="944" spans="39:41">
      <c r="AM944" s="56">
        <v>939</v>
      </c>
      <c r="AN944" s="57" t="s">
        <v>1465</v>
      </c>
      <c r="AO944" s="58">
        <v>4.57E-4</v>
      </c>
    </row>
    <row r="945" spans="39:41">
      <c r="AM945" s="56">
        <v>940</v>
      </c>
      <c r="AN945" s="57" t="s">
        <v>1466</v>
      </c>
      <c r="AO945" s="58">
        <v>4.6999999999999999E-4</v>
      </c>
    </row>
    <row r="946" spans="39:41">
      <c r="AM946" s="56">
        <v>941</v>
      </c>
      <c r="AN946" s="57" t="s">
        <v>1467</v>
      </c>
      <c r="AO946" s="58">
        <v>2.8899999999999998E-4</v>
      </c>
    </row>
    <row r="947" spans="39:41">
      <c r="AM947" s="56">
        <v>942</v>
      </c>
      <c r="AN947" s="57" t="s">
        <v>1468</v>
      </c>
      <c r="AO947" s="58">
        <v>0</v>
      </c>
    </row>
    <row r="948" spans="39:41">
      <c r="AM948" s="56">
        <v>943</v>
      </c>
      <c r="AN948" s="57" t="s">
        <v>1469</v>
      </c>
      <c r="AO948" s="58">
        <v>2.9399999999999999E-4</v>
      </c>
    </row>
    <row r="949" spans="39:41">
      <c r="AM949" s="56">
        <v>944</v>
      </c>
      <c r="AN949" s="57" t="s">
        <v>1470</v>
      </c>
      <c r="AO949" s="58">
        <v>2.7999999999999998E-4</v>
      </c>
    </row>
    <row r="950" spans="39:41">
      <c r="AM950" s="56">
        <v>945</v>
      </c>
      <c r="AN950" s="57" t="s">
        <v>1471</v>
      </c>
      <c r="AO950" s="58">
        <v>4.57E-4</v>
      </c>
    </row>
    <row r="951" spans="39:41">
      <c r="AM951" s="56">
        <v>946</v>
      </c>
      <c r="AN951" s="57" t="s">
        <v>1472</v>
      </c>
      <c r="AO951" s="58">
        <v>0</v>
      </c>
    </row>
    <row r="952" spans="39:41">
      <c r="AM952" s="56">
        <v>947</v>
      </c>
      <c r="AN952" s="57" t="s">
        <v>1473</v>
      </c>
      <c r="AO952" s="58">
        <v>2.7599999999999999E-4</v>
      </c>
    </row>
    <row r="953" spans="39:41">
      <c r="AM953" s="56">
        <v>948</v>
      </c>
      <c r="AN953" s="57" t="s">
        <v>1474</v>
      </c>
      <c r="AO953" s="58">
        <v>3.5799999999999997E-4</v>
      </c>
    </row>
    <row r="954" spans="39:41">
      <c r="AM954" s="56">
        <v>949</v>
      </c>
      <c r="AN954" s="57" t="s">
        <v>1475</v>
      </c>
      <c r="AO954" s="58">
        <v>4.5800000000000002E-4</v>
      </c>
    </row>
    <row r="955" spans="39:41">
      <c r="AM955" s="56">
        <v>950</v>
      </c>
      <c r="AN955" s="57" t="s">
        <v>1476</v>
      </c>
      <c r="AO955" s="58">
        <v>3.4999999999999997E-5</v>
      </c>
    </row>
    <row r="956" spans="39:41">
      <c r="AM956" s="56">
        <v>951</v>
      </c>
      <c r="AN956" s="57" t="s">
        <v>1477</v>
      </c>
      <c r="AO956" s="58">
        <v>0</v>
      </c>
    </row>
    <row r="957" spans="39:41">
      <c r="AM957" s="56">
        <v>952</v>
      </c>
      <c r="AN957" s="57" t="s">
        <v>1478</v>
      </c>
      <c r="AO957" s="58">
        <v>2.99E-4</v>
      </c>
    </row>
    <row r="958" spans="39:41">
      <c r="AM958" s="56">
        <v>953</v>
      </c>
      <c r="AN958" s="57" t="s">
        <v>1479</v>
      </c>
      <c r="AO958" s="58">
        <v>3.9599999999999998E-4</v>
      </c>
    </row>
    <row r="959" spans="39:41">
      <c r="AM959" s="56">
        <v>954</v>
      </c>
      <c r="AN959" s="57" t="s">
        <v>1480</v>
      </c>
      <c r="AO959" s="58">
        <v>2.8600000000000001E-4</v>
      </c>
    </row>
    <row r="960" spans="39:41">
      <c r="AM960" s="56">
        <v>955</v>
      </c>
      <c r="AN960" s="57" t="s">
        <v>1481</v>
      </c>
      <c r="AO960" s="58">
        <v>3.4000000000000002E-4</v>
      </c>
    </row>
    <row r="961" spans="39:41">
      <c r="AM961" s="56">
        <v>956</v>
      </c>
      <c r="AN961" s="57" t="s">
        <v>1482</v>
      </c>
      <c r="AO961" s="58">
        <v>0</v>
      </c>
    </row>
    <row r="962" spans="39:41">
      <c r="AM962" s="56">
        <v>957</v>
      </c>
      <c r="AN962" s="57" t="s">
        <v>1483</v>
      </c>
      <c r="AO962" s="58">
        <v>4.8299999999999998E-4</v>
      </c>
    </row>
    <row r="963" spans="39:41">
      <c r="AM963" s="56">
        <v>958</v>
      </c>
      <c r="AN963" s="57" t="s">
        <v>1484</v>
      </c>
      <c r="AO963" s="58">
        <v>4.3600000000000008E-4</v>
      </c>
    </row>
    <row r="964" spans="39:41">
      <c r="AM964" s="56">
        <v>959</v>
      </c>
      <c r="AN964" s="57" t="s">
        <v>1485</v>
      </c>
      <c r="AO964" s="58">
        <v>0</v>
      </c>
    </row>
    <row r="965" spans="39:41">
      <c r="AM965" s="56">
        <v>960</v>
      </c>
      <c r="AN965" s="57" t="s">
        <v>1486</v>
      </c>
      <c r="AO965" s="58">
        <v>4.8700000000000002E-4</v>
      </c>
    </row>
    <row r="966" spans="39:41">
      <c r="AM966" s="56">
        <v>961</v>
      </c>
      <c r="AN966" s="57" t="s">
        <v>1487</v>
      </c>
      <c r="AO966" s="58">
        <v>4.37E-4</v>
      </c>
    </row>
    <row r="967" spans="39:41">
      <c r="AM967" s="56">
        <v>962</v>
      </c>
      <c r="AN967" s="57" t="s">
        <v>1488</v>
      </c>
      <c r="AO967" s="58">
        <v>5.4900000000000001E-4</v>
      </c>
    </row>
    <row r="968" spans="39:41">
      <c r="AM968" s="56">
        <v>963</v>
      </c>
      <c r="AN968" s="57" t="s">
        <v>1489</v>
      </c>
      <c r="AO968" s="58">
        <v>4.2000000000000002E-4</v>
      </c>
    </row>
    <row r="969" spans="39:41">
      <c r="AM969" s="56">
        <v>964</v>
      </c>
      <c r="AN969" s="57" t="s">
        <v>1490</v>
      </c>
      <c r="AO969" s="58">
        <v>4.9600000000000002E-4</v>
      </c>
    </row>
    <row r="970" spans="39:41">
      <c r="AM970" s="56">
        <v>965</v>
      </c>
      <c r="AN970" s="57" t="s">
        <v>1491</v>
      </c>
      <c r="AO970" s="58">
        <v>4.0000000000000002E-4</v>
      </c>
    </row>
    <row r="971" spans="39:41">
      <c r="AM971" s="56">
        <v>966</v>
      </c>
      <c r="AN971" s="57" t="s">
        <v>1492</v>
      </c>
      <c r="AO971" s="58">
        <v>5.1900000000000004E-4</v>
      </c>
    </row>
    <row r="972" spans="39:41">
      <c r="AM972" s="56">
        <v>967</v>
      </c>
      <c r="AN972" s="57" t="s">
        <v>1493</v>
      </c>
      <c r="AO972" s="58">
        <v>0</v>
      </c>
    </row>
    <row r="973" spans="39:41">
      <c r="AM973" s="56">
        <v>968</v>
      </c>
      <c r="AN973" s="57" t="s">
        <v>1494</v>
      </c>
      <c r="AO973" s="58">
        <v>4.86E-4</v>
      </c>
    </row>
    <row r="974" spans="39:41">
      <c r="AM974" s="56">
        <v>969</v>
      </c>
      <c r="AN974" s="57" t="s">
        <v>1495</v>
      </c>
      <c r="AO974" s="58">
        <v>4.35E-4</v>
      </c>
    </row>
    <row r="975" spans="39:41">
      <c r="AM975" s="56">
        <v>970</v>
      </c>
      <c r="AN975" s="57" t="s">
        <v>1496</v>
      </c>
      <c r="AO975" s="58">
        <v>4.5300000000000001E-4</v>
      </c>
    </row>
    <row r="976" spans="39:41">
      <c r="AM976" s="56">
        <v>971</v>
      </c>
      <c r="AN976" s="57" t="s">
        <v>1497</v>
      </c>
      <c r="AO976" s="58">
        <v>3.8400000000000001E-4</v>
      </c>
    </row>
    <row r="977" spans="39:41">
      <c r="AM977" s="56">
        <v>972</v>
      </c>
      <c r="AN977" s="57" t="s">
        <v>1498</v>
      </c>
      <c r="AO977" s="58">
        <v>0</v>
      </c>
    </row>
    <row r="978" spans="39:41">
      <c r="AM978" s="56">
        <v>973</v>
      </c>
      <c r="AN978" s="57" t="s">
        <v>1499</v>
      </c>
      <c r="AO978" s="58">
        <v>3.3799999999999998E-4</v>
      </c>
    </row>
    <row r="979" spans="39:41">
      <c r="AM979" s="56">
        <v>974</v>
      </c>
      <c r="AN979" s="57" t="s">
        <v>1500</v>
      </c>
      <c r="AO979" s="58">
        <v>3.5399999999999999E-4</v>
      </c>
    </row>
    <row r="980" spans="39:41">
      <c r="AM980" s="56">
        <v>975</v>
      </c>
      <c r="AN980" s="57" t="s">
        <v>1501</v>
      </c>
      <c r="AO980" s="58">
        <v>4.2000000000000002E-4</v>
      </c>
    </row>
    <row r="981" spans="39:41">
      <c r="AM981" s="56">
        <v>976</v>
      </c>
      <c r="AN981" s="57" t="s">
        <v>1502</v>
      </c>
      <c r="AO981" s="58">
        <v>4.57E-4</v>
      </c>
    </row>
    <row r="982" spans="39:41">
      <c r="AM982" s="56">
        <v>977</v>
      </c>
      <c r="AN982" s="57" t="s">
        <v>1503</v>
      </c>
      <c r="AO982" s="58">
        <v>4.0000000000000002E-4</v>
      </c>
    </row>
    <row r="983" spans="39:41">
      <c r="AM983" s="56">
        <v>978</v>
      </c>
      <c r="AN983" s="57" t="s">
        <v>1504</v>
      </c>
      <c r="AO983" s="58" t="s">
        <v>498</v>
      </c>
    </row>
    <row r="984" spans="39:41">
      <c r="AM984" s="56">
        <v>979</v>
      </c>
      <c r="AN984" s="57" t="s">
        <v>1505</v>
      </c>
      <c r="AO984" s="58">
        <v>9.2999999999999997E-5</v>
      </c>
    </row>
    <row r="985" spans="39:41">
      <c r="AM985" s="56">
        <v>980</v>
      </c>
      <c r="AN985" s="57" t="s">
        <v>1506</v>
      </c>
      <c r="AO985" s="58" t="s">
        <v>498</v>
      </c>
    </row>
    <row r="986" spans="39:41">
      <c r="AM986" s="56">
        <v>981</v>
      </c>
      <c r="AN986" s="57" t="s">
        <v>1507</v>
      </c>
      <c r="AO986" s="58">
        <v>0</v>
      </c>
    </row>
    <row r="987" spans="39:41">
      <c r="AM987" s="56">
        <v>982</v>
      </c>
      <c r="AN987" s="57" t="s">
        <v>1508</v>
      </c>
      <c r="AO987" s="58">
        <v>1.9599999999999999E-4</v>
      </c>
    </row>
    <row r="988" spans="39:41">
      <c r="AM988" s="56">
        <v>983</v>
      </c>
      <c r="AN988" s="57" t="s">
        <v>1509</v>
      </c>
      <c r="AO988" s="58">
        <v>1.74E-4</v>
      </c>
    </row>
    <row r="989" spans="39:41">
      <c r="AM989" s="56">
        <v>984</v>
      </c>
      <c r="AN989" s="57" t="s">
        <v>1510</v>
      </c>
      <c r="AO989" s="58">
        <v>4.1399999999999998E-4</v>
      </c>
    </row>
    <row r="990" spans="39:41">
      <c r="AM990" s="56">
        <v>985</v>
      </c>
      <c r="AN990" s="57" t="s">
        <v>1511</v>
      </c>
      <c r="AO990" s="58">
        <v>3.6200000000000002E-4</v>
      </c>
    </row>
    <row r="991" spans="39:41">
      <c r="AM991" s="56">
        <v>986</v>
      </c>
      <c r="AN991" s="57" t="s">
        <v>1512</v>
      </c>
      <c r="AO991" s="58">
        <v>3.8299999999999999E-4</v>
      </c>
    </row>
    <row r="992" spans="39:41">
      <c r="AM992" s="56">
        <v>987</v>
      </c>
      <c r="AN992" s="57" t="s">
        <v>1513</v>
      </c>
      <c r="AO992" s="58">
        <v>3.2000000000000003E-4</v>
      </c>
    </row>
    <row r="993" spans="39:41">
      <c r="AM993" s="56">
        <v>988</v>
      </c>
      <c r="AN993" s="57" t="s">
        <v>1514</v>
      </c>
      <c r="AO993" s="58">
        <v>5.0100000000000003E-4</v>
      </c>
    </row>
    <row r="994" spans="39:41">
      <c r="AM994" s="56">
        <v>989</v>
      </c>
      <c r="AN994" s="57" t="s">
        <v>1515</v>
      </c>
      <c r="AO994" s="58">
        <v>5.0500000000000002E-4</v>
      </c>
    </row>
    <row r="995" spans="39:41">
      <c r="AM995" s="56">
        <v>990</v>
      </c>
      <c r="AN995" s="57" t="s">
        <v>1516</v>
      </c>
      <c r="AO995" s="58">
        <v>3.5199999999999999E-4</v>
      </c>
    </row>
    <row r="996" spans="39:41">
      <c r="AM996" s="56">
        <v>991</v>
      </c>
      <c r="AN996" s="57" t="s">
        <v>1517</v>
      </c>
      <c r="AO996" s="58">
        <v>4.57E-4</v>
      </c>
    </row>
    <row r="997" spans="39:41">
      <c r="AM997" s="56">
        <v>992</v>
      </c>
      <c r="AN997" s="57" t="s">
        <v>1518</v>
      </c>
      <c r="AO997" s="58">
        <v>0</v>
      </c>
    </row>
    <row r="998" spans="39:41">
      <c r="AM998" s="56">
        <v>993</v>
      </c>
      <c r="AN998" s="57" t="s">
        <v>1519</v>
      </c>
      <c r="AO998" s="58">
        <v>0</v>
      </c>
    </row>
    <row r="999" spans="39:41">
      <c r="AM999" s="56">
        <v>994</v>
      </c>
      <c r="AN999" s="57" t="s">
        <v>1520</v>
      </c>
      <c r="AO999" s="58">
        <v>0</v>
      </c>
    </row>
    <row r="1000" spans="39:41">
      <c r="AM1000" s="56">
        <v>995</v>
      </c>
      <c r="AN1000" s="57" t="s">
        <v>1521</v>
      </c>
      <c r="AO1000" s="58">
        <v>2.2900000000000001E-4</v>
      </c>
    </row>
    <row r="1001" spans="39:41">
      <c r="AM1001" s="56">
        <v>996</v>
      </c>
      <c r="AN1001" s="57" t="s">
        <v>1522</v>
      </c>
      <c r="AO1001" s="58">
        <v>5.31E-4</v>
      </c>
    </row>
    <row r="1002" spans="39:41">
      <c r="AM1002" s="56">
        <v>997</v>
      </c>
      <c r="AN1002" s="57" t="s">
        <v>1523</v>
      </c>
      <c r="AO1002" s="58">
        <v>2.6600000000000001E-4</v>
      </c>
    </row>
    <row r="1003" spans="39:41">
      <c r="AM1003" s="56">
        <v>998</v>
      </c>
      <c r="AN1003" s="57" t="s">
        <v>1524</v>
      </c>
      <c r="AO1003" s="58">
        <v>7.2199999999999999E-4</v>
      </c>
    </row>
    <row r="1004" spans="39:41">
      <c r="AM1004" s="56">
        <v>999</v>
      </c>
      <c r="AN1004" s="57" t="s">
        <v>1525</v>
      </c>
      <c r="AO1004" s="58">
        <v>0</v>
      </c>
    </row>
    <row r="1005" spans="39:41">
      <c r="AM1005" s="56">
        <v>1000</v>
      </c>
      <c r="AN1005" s="57" t="s">
        <v>1526</v>
      </c>
      <c r="AO1005" s="58">
        <v>3.0800000000000001E-4</v>
      </c>
    </row>
    <row r="1006" spans="39:41">
      <c r="AM1006" s="56">
        <v>1001</v>
      </c>
      <c r="AN1006" s="57" t="s">
        <v>1527</v>
      </c>
      <c r="AO1006" s="58">
        <v>2.7700000000000001E-4</v>
      </c>
    </row>
    <row r="1007" spans="39:41">
      <c r="AM1007" s="56">
        <v>1002</v>
      </c>
      <c r="AN1007" s="57" t="s">
        <v>1528</v>
      </c>
      <c r="AO1007" s="58">
        <v>4.8299999999999998E-4</v>
      </c>
    </row>
    <row r="1008" spans="39:41">
      <c r="AM1008" s="56">
        <v>1003</v>
      </c>
      <c r="AN1008" s="57" t="s">
        <v>1529</v>
      </c>
      <c r="AO1008" s="58">
        <v>0</v>
      </c>
    </row>
    <row r="1009" spans="39:41">
      <c r="AM1009" s="56">
        <v>1004</v>
      </c>
      <c r="AN1009" s="57" t="s">
        <v>534</v>
      </c>
      <c r="AO1009" s="58">
        <v>0</v>
      </c>
    </row>
    <row r="1010" spans="39:41">
      <c r="AM1010" s="56">
        <v>1005</v>
      </c>
      <c r="AN1010" s="57" t="s">
        <v>1530</v>
      </c>
      <c r="AO1010" s="58">
        <v>4.3600000000000003E-4</v>
      </c>
    </row>
    <row r="1011" spans="39:41">
      <c r="AM1011" s="56">
        <v>1006</v>
      </c>
      <c r="AN1011" s="57" t="s">
        <v>1531</v>
      </c>
      <c r="AO1011" s="58">
        <v>2.6200000000000003E-4</v>
      </c>
    </row>
    <row r="1012" spans="39:41">
      <c r="AM1012" s="56">
        <v>1007</v>
      </c>
      <c r="AN1012" s="57" t="s">
        <v>1532</v>
      </c>
      <c r="AO1012" s="58">
        <v>3.8900000000000002E-4</v>
      </c>
    </row>
    <row r="1013" spans="39:41">
      <c r="AM1013" s="56">
        <v>1008</v>
      </c>
      <c r="AN1013" s="57" t="s">
        <v>1533</v>
      </c>
      <c r="AO1013" s="58">
        <v>5.3300000000000005E-4</v>
      </c>
    </row>
    <row r="1014" spans="39:41">
      <c r="AM1014" s="56">
        <v>1009</v>
      </c>
      <c r="AN1014" s="57" t="s">
        <v>1534</v>
      </c>
      <c r="AO1014" s="58">
        <v>0</v>
      </c>
    </row>
    <row r="1015" spans="39:41">
      <c r="AM1015" s="56">
        <v>1010</v>
      </c>
      <c r="AN1015" s="57" t="s">
        <v>1535</v>
      </c>
      <c r="AO1015" s="58">
        <v>1.55E-4</v>
      </c>
    </row>
    <row r="1016" spans="39:41">
      <c r="AM1016" s="56">
        <v>1011</v>
      </c>
      <c r="AN1016" s="57" t="s">
        <v>1531</v>
      </c>
      <c r="AO1016" s="58">
        <v>1.0000000000000001E-5</v>
      </c>
    </row>
    <row r="1017" spans="39:41">
      <c r="AM1017" s="56">
        <v>1012</v>
      </c>
      <c r="AN1017" s="57" t="s">
        <v>1536</v>
      </c>
      <c r="AO1017" s="58">
        <v>5.0799999999999999E-4</v>
      </c>
    </row>
    <row r="1018" spans="39:41">
      <c r="AM1018" s="56">
        <v>1013</v>
      </c>
      <c r="AN1018" s="57" t="s">
        <v>1537</v>
      </c>
      <c r="AO1018" s="58">
        <v>4.57E-4</v>
      </c>
    </row>
    <row r="1019" spans="39:41">
      <c r="AM1019" s="56">
        <v>1014</v>
      </c>
      <c r="AN1019" s="57" t="s">
        <v>1538</v>
      </c>
      <c r="AO1019" s="58">
        <v>0</v>
      </c>
    </row>
    <row r="1020" spans="39:41">
      <c r="AM1020" s="56">
        <v>1015</v>
      </c>
      <c r="AN1020" s="57" t="s">
        <v>1539</v>
      </c>
      <c r="AO1020" s="58">
        <v>3.1300000000000002E-4</v>
      </c>
    </row>
    <row r="1021" spans="39:41">
      <c r="AM1021" s="56">
        <v>1016</v>
      </c>
      <c r="AN1021" s="57" t="s">
        <v>1540</v>
      </c>
      <c r="AO1021" s="58">
        <v>0</v>
      </c>
    </row>
    <row r="1022" spans="39:41">
      <c r="AM1022" s="56">
        <v>1017</v>
      </c>
      <c r="AN1022" s="57" t="s">
        <v>1541</v>
      </c>
      <c r="AO1022" s="58">
        <v>4.5800000000000002E-4</v>
      </c>
    </row>
    <row r="1023" spans="39:41">
      <c r="AM1023" s="56">
        <v>1018</v>
      </c>
      <c r="AN1023" s="57" t="s">
        <v>1542</v>
      </c>
      <c r="AO1023" s="58">
        <v>5.1400000000000003E-4</v>
      </c>
    </row>
    <row r="1024" spans="39:41">
      <c r="AM1024" s="56">
        <v>1019</v>
      </c>
      <c r="AN1024" s="57" t="s">
        <v>1543</v>
      </c>
      <c r="AO1024" s="58">
        <v>0</v>
      </c>
    </row>
    <row r="1025" spans="39:41">
      <c r="AM1025" s="56">
        <v>1020</v>
      </c>
      <c r="AN1025" s="57" t="s">
        <v>1544</v>
      </c>
      <c r="AO1025" s="58">
        <v>0</v>
      </c>
    </row>
    <row r="1026" spans="39:41">
      <c r="AM1026" s="56">
        <v>1021</v>
      </c>
      <c r="AN1026" s="57" t="s">
        <v>1545</v>
      </c>
      <c r="AO1026" s="58">
        <v>4.4499999999999997E-4</v>
      </c>
    </row>
    <row r="1027" spans="39:41">
      <c r="AM1027" s="56">
        <v>1022</v>
      </c>
      <c r="AN1027" s="57" t="s">
        <v>1546</v>
      </c>
      <c r="AO1027" s="58">
        <v>3.3199999999999999E-4</v>
      </c>
    </row>
    <row r="1028" spans="39:41">
      <c r="AM1028" s="56">
        <v>1023</v>
      </c>
      <c r="AN1028" s="57" t="s">
        <v>1547</v>
      </c>
      <c r="AO1028" s="58">
        <v>3.6200000000000002E-4</v>
      </c>
    </row>
    <row r="1029" spans="39:41">
      <c r="AM1029" s="56">
        <v>1024</v>
      </c>
      <c r="AN1029" s="57" t="s">
        <v>1548</v>
      </c>
      <c r="AO1029" s="58">
        <v>5.2700000000000002E-4</v>
      </c>
    </row>
    <row r="1030" spans="39:41">
      <c r="AM1030" s="56">
        <v>1025</v>
      </c>
      <c r="AN1030" s="57" t="s">
        <v>1549</v>
      </c>
      <c r="AO1030" s="58">
        <v>3.9899999999999999E-4</v>
      </c>
    </row>
    <row r="1031" spans="39:41">
      <c r="AM1031" s="56">
        <v>1026</v>
      </c>
      <c r="AN1031" s="57" t="s">
        <v>535</v>
      </c>
      <c r="AO1031" s="58">
        <v>0</v>
      </c>
    </row>
    <row r="1032" spans="39:41">
      <c r="AM1032" s="56">
        <v>1027</v>
      </c>
      <c r="AN1032" s="57" t="s">
        <v>1550</v>
      </c>
      <c r="AO1032" s="58">
        <v>4.75E-4</v>
      </c>
    </row>
    <row r="1033" spans="39:41">
      <c r="AM1033" s="56">
        <v>1028</v>
      </c>
      <c r="AN1033" s="57" t="s">
        <v>1551</v>
      </c>
      <c r="AO1033" s="58">
        <v>6.2200000000000005E-4</v>
      </c>
    </row>
    <row r="1034" spans="39:41">
      <c r="AM1034" s="56">
        <v>1029</v>
      </c>
      <c r="AN1034" s="57" t="s">
        <v>1552</v>
      </c>
      <c r="AO1034" s="58">
        <v>4.3800000000000002E-4</v>
      </c>
    </row>
    <row r="1035" spans="39:41">
      <c r="AM1035" s="56">
        <v>1030</v>
      </c>
      <c r="AN1035" s="57" t="s">
        <v>1553</v>
      </c>
      <c r="AO1035" s="58">
        <v>5.4000000000000001E-4</v>
      </c>
    </row>
    <row r="1036" spans="39:41">
      <c r="AM1036" s="56">
        <v>1031</v>
      </c>
      <c r="AN1036" s="57" t="s">
        <v>1554</v>
      </c>
      <c r="AO1036" s="58">
        <v>3.8000000000000002E-4</v>
      </c>
    </row>
    <row r="1037" spans="39:41">
      <c r="AM1037" s="56">
        <v>1032</v>
      </c>
      <c r="AN1037" s="57" t="s">
        <v>1555</v>
      </c>
      <c r="AO1037" s="58">
        <v>3.7800000000000003E-4</v>
      </c>
    </row>
    <row r="1038" spans="39:41">
      <c r="AM1038" s="56">
        <v>1033</v>
      </c>
      <c r="AN1038" s="57" t="s">
        <v>1556</v>
      </c>
      <c r="AO1038" s="58">
        <v>4.8299999999999998E-4</v>
      </c>
    </row>
    <row r="1039" spans="39:41">
      <c r="AM1039" s="56">
        <v>1034</v>
      </c>
      <c r="AN1039" s="57" t="s">
        <v>1557</v>
      </c>
      <c r="AO1039" s="58">
        <v>4.26E-4</v>
      </c>
    </row>
    <row r="1040" spans="39:41">
      <c r="AM1040" s="56">
        <v>1035</v>
      </c>
      <c r="AN1040" s="57" t="s">
        <v>1558</v>
      </c>
      <c r="AO1040" s="58">
        <v>0</v>
      </c>
    </row>
    <row r="1041" spans="39:41">
      <c r="AM1041" s="56">
        <v>1036</v>
      </c>
      <c r="AN1041" s="57" t="s">
        <v>1559</v>
      </c>
      <c r="AO1041" s="58">
        <v>2.8499999999999999E-4</v>
      </c>
    </row>
    <row r="1042" spans="39:41">
      <c r="AM1042" s="56">
        <v>1037</v>
      </c>
      <c r="AN1042" s="57" t="s">
        <v>1530</v>
      </c>
      <c r="AO1042" s="58">
        <v>0</v>
      </c>
    </row>
    <row r="1043" spans="39:41">
      <c r="AM1043" s="56">
        <v>1038</v>
      </c>
      <c r="AN1043" s="57" t="s">
        <v>1531</v>
      </c>
      <c r="AO1043" s="58">
        <v>0</v>
      </c>
    </row>
    <row r="1044" spans="39:41">
      <c r="AM1044" s="56">
        <v>1039</v>
      </c>
      <c r="AN1044" s="57" t="s">
        <v>1560</v>
      </c>
      <c r="AO1044" s="58">
        <v>4.3300000000000001E-4</v>
      </c>
    </row>
    <row r="1045" spans="39:41">
      <c r="AM1045" s="56">
        <v>1040</v>
      </c>
      <c r="AN1045" s="57" t="s">
        <v>1561</v>
      </c>
      <c r="AO1045" s="58">
        <v>4.0900000000000002E-4</v>
      </c>
    </row>
    <row r="1046" spans="39:41">
      <c r="AM1046" s="56">
        <v>1041</v>
      </c>
      <c r="AN1046" s="57" t="s">
        <v>1562</v>
      </c>
      <c r="AO1046" s="58">
        <v>0</v>
      </c>
    </row>
    <row r="1047" spans="39:41">
      <c r="AM1047" s="56">
        <v>1042</v>
      </c>
      <c r="AN1047" s="57" t="s">
        <v>1563</v>
      </c>
      <c r="AO1047" s="58">
        <v>0</v>
      </c>
    </row>
    <row r="1048" spans="39:41">
      <c r="AM1048" s="56">
        <v>1043</v>
      </c>
      <c r="AN1048" s="57" t="s">
        <v>1564</v>
      </c>
      <c r="AO1048" s="58">
        <v>4.4700000000000002E-4</v>
      </c>
    </row>
    <row r="1049" spans="39:41">
      <c r="AM1049" s="56">
        <v>1044</v>
      </c>
      <c r="AN1049" s="57" t="s">
        <v>1565</v>
      </c>
      <c r="AO1049" s="58">
        <v>3.3799999999999998E-4</v>
      </c>
    </row>
    <row r="1050" spans="39:41">
      <c r="AM1050" s="56">
        <v>1045</v>
      </c>
      <c r="AN1050" s="57" t="s">
        <v>1566</v>
      </c>
      <c r="AO1050" s="58">
        <v>5.3200000000000003E-4</v>
      </c>
    </row>
    <row r="1051" spans="39:41">
      <c r="AM1051" s="56">
        <v>1046</v>
      </c>
      <c r="AN1051" s="57" t="s">
        <v>1567</v>
      </c>
      <c r="AO1051" s="58">
        <v>3.8999999999999999E-4</v>
      </c>
    </row>
    <row r="1052" spans="39:41">
      <c r="AM1052" s="56">
        <v>1047</v>
      </c>
      <c r="AN1052" s="57" t="s">
        <v>1568</v>
      </c>
      <c r="AO1052" s="58">
        <v>0</v>
      </c>
    </row>
    <row r="1053" spans="39:41">
      <c r="AM1053" s="56">
        <v>1048</v>
      </c>
      <c r="AN1053" s="57" t="s">
        <v>1569</v>
      </c>
      <c r="AO1053" s="58">
        <v>4.5600000000000003E-4</v>
      </c>
    </row>
    <row r="1054" spans="39:41">
      <c r="AM1054" s="56">
        <v>1049</v>
      </c>
      <c r="AN1054" s="57" t="s">
        <v>1570</v>
      </c>
      <c r="AO1054" s="58">
        <v>3.0800000000000001E-4</v>
      </c>
    </row>
    <row r="1055" spans="39:41">
      <c r="AM1055" s="56">
        <v>1050</v>
      </c>
      <c r="AN1055" s="57" t="s">
        <v>536</v>
      </c>
      <c r="AO1055" s="58">
        <v>4.8200000000000001E-4</v>
      </c>
    </row>
    <row r="1056" spans="39:41">
      <c r="AM1056" s="56">
        <v>1051</v>
      </c>
      <c r="AN1056" s="57" t="s">
        <v>1571</v>
      </c>
      <c r="AO1056" s="58">
        <v>4.3300000000000001E-4</v>
      </c>
    </row>
    <row r="1057" spans="39:41">
      <c r="AM1057" s="56">
        <v>1052</v>
      </c>
      <c r="AN1057" s="57" t="s">
        <v>1572</v>
      </c>
      <c r="AO1057" s="58">
        <v>0</v>
      </c>
    </row>
    <row r="1058" spans="39:41">
      <c r="AM1058" s="56">
        <v>1053</v>
      </c>
      <c r="AN1058" s="57" t="s">
        <v>1573</v>
      </c>
      <c r="AO1058" s="58">
        <v>4.6999999999999999E-4</v>
      </c>
    </row>
    <row r="1059" spans="39:41">
      <c r="AM1059" s="56">
        <v>1054</v>
      </c>
      <c r="AN1059" s="57" t="s">
        <v>1574</v>
      </c>
      <c r="AO1059" s="58">
        <v>4.4799999999999999E-4</v>
      </c>
    </row>
    <row r="1060" spans="39:41">
      <c r="AM1060" s="56">
        <v>1055</v>
      </c>
      <c r="AN1060" s="57" t="s">
        <v>1575</v>
      </c>
      <c r="AO1060" s="58">
        <v>0</v>
      </c>
    </row>
    <row r="1061" spans="39:41">
      <c r="AM1061" s="56">
        <v>1056</v>
      </c>
      <c r="AN1061" s="57" t="s">
        <v>1576</v>
      </c>
      <c r="AO1061" s="58">
        <v>4.7100000000000001E-4</v>
      </c>
    </row>
    <row r="1062" spans="39:41">
      <c r="AM1062" s="56">
        <v>1057</v>
      </c>
      <c r="AN1062" s="57" t="s">
        <v>1577</v>
      </c>
      <c r="AO1062" s="58">
        <v>5.4100000000000003E-4</v>
      </c>
    </row>
    <row r="1063" spans="39:41">
      <c r="AM1063" s="56">
        <v>1058</v>
      </c>
      <c r="AN1063" s="57" t="s">
        <v>1578</v>
      </c>
      <c r="AO1063" s="58">
        <v>0</v>
      </c>
    </row>
    <row r="1064" spans="39:41">
      <c r="AM1064" s="56">
        <v>1059</v>
      </c>
      <c r="AN1064" s="57" t="s">
        <v>537</v>
      </c>
      <c r="AO1064" s="58">
        <v>4.0700000000000003E-4</v>
      </c>
    </row>
    <row r="1065" spans="39:41">
      <c r="AM1065" s="56">
        <v>1060</v>
      </c>
      <c r="AN1065" s="57" t="s">
        <v>538</v>
      </c>
      <c r="AO1065" s="58">
        <v>4.46E-4</v>
      </c>
    </row>
    <row r="1066" spans="39:41">
      <c r="AM1066" s="56">
        <v>1061</v>
      </c>
      <c r="AN1066" s="57" t="s">
        <v>1579</v>
      </c>
      <c r="AO1066" s="58">
        <v>4.57E-4</v>
      </c>
    </row>
    <row r="1067" spans="39:41">
      <c r="AM1067" s="56">
        <v>1062</v>
      </c>
      <c r="AN1067" s="57" t="s">
        <v>1580</v>
      </c>
      <c r="AO1067" s="58">
        <v>5.4299999999999997E-4</v>
      </c>
    </row>
    <row r="1068" spans="39:41">
      <c r="AM1068" s="56">
        <v>1063</v>
      </c>
      <c r="AN1068" s="57" t="s">
        <v>1581</v>
      </c>
      <c r="AO1068" s="58">
        <v>4.57E-4</v>
      </c>
    </row>
    <row r="1069" spans="39:41">
      <c r="AM1069" s="56">
        <v>1064</v>
      </c>
      <c r="AN1069" s="57" t="s">
        <v>1582</v>
      </c>
      <c r="AO1069" s="58">
        <v>0</v>
      </c>
    </row>
    <row r="1070" spans="39:41">
      <c r="AM1070" s="56">
        <v>1065</v>
      </c>
      <c r="AN1070" s="57" t="s">
        <v>1583</v>
      </c>
      <c r="AO1070" s="58">
        <v>2.9E-4</v>
      </c>
    </row>
    <row r="1071" spans="39:41">
      <c r="AM1071" s="56">
        <v>1066</v>
      </c>
      <c r="AN1071" s="57" t="s">
        <v>1584</v>
      </c>
      <c r="AO1071" s="58">
        <v>2.7599999999999999E-4</v>
      </c>
    </row>
    <row r="1072" spans="39:41">
      <c r="AM1072" s="56">
        <v>1067</v>
      </c>
      <c r="AN1072" s="57" t="s">
        <v>1585</v>
      </c>
      <c r="AO1072" s="58">
        <v>2.8699999999999998E-4</v>
      </c>
    </row>
    <row r="1073" spans="39:41">
      <c r="AM1073" s="56">
        <v>1068</v>
      </c>
      <c r="AN1073" s="57" t="s">
        <v>1586</v>
      </c>
      <c r="AO1073" s="58">
        <v>2.7999999999999998E-4</v>
      </c>
    </row>
    <row r="1074" spans="39:41">
      <c r="AM1074" s="56">
        <v>1069</v>
      </c>
      <c r="AN1074" s="57" t="s">
        <v>1587</v>
      </c>
      <c r="AO1074" s="58">
        <v>5.0699999999999996E-4</v>
      </c>
    </row>
    <row r="1075" spans="39:41">
      <c r="AM1075" s="56">
        <v>1070</v>
      </c>
      <c r="AN1075" s="57" t="s">
        <v>539</v>
      </c>
      <c r="AO1075" s="58">
        <v>4.4999999999999999E-4</v>
      </c>
    </row>
    <row r="1076" spans="39:41">
      <c r="AM1076" s="56">
        <v>1071</v>
      </c>
      <c r="AN1076" s="57" t="s">
        <v>1588</v>
      </c>
      <c r="AO1076" s="58">
        <v>4.35E-4</v>
      </c>
    </row>
    <row r="1077" spans="39:41">
      <c r="AM1077" s="56">
        <v>1072</v>
      </c>
      <c r="AN1077" s="57" t="s">
        <v>1589</v>
      </c>
      <c r="AO1077" s="58">
        <v>3.4000000000000002E-4</v>
      </c>
    </row>
    <row r="1078" spans="39:41">
      <c r="AM1078" s="56">
        <v>1073</v>
      </c>
      <c r="AN1078" s="57" t="s">
        <v>1590</v>
      </c>
      <c r="AO1078" s="58">
        <v>8.2000000000000001E-5</v>
      </c>
    </row>
    <row r="1079" spans="39:41">
      <c r="AM1079" s="56">
        <v>1074</v>
      </c>
      <c r="AN1079" s="57" t="s">
        <v>1591</v>
      </c>
      <c r="AO1079" s="58">
        <v>5.5099999999999995E-4</v>
      </c>
    </row>
    <row r="1080" spans="39:41">
      <c r="AM1080" s="56">
        <v>1075</v>
      </c>
      <c r="AN1080" s="57" t="s">
        <v>1592</v>
      </c>
      <c r="AO1080" s="58">
        <v>5.5199999999999997E-4</v>
      </c>
    </row>
    <row r="1081" spans="39:41">
      <c r="AM1081" s="56">
        <v>1076</v>
      </c>
      <c r="AN1081" s="57" t="s">
        <v>1593</v>
      </c>
      <c r="AO1081" s="58">
        <v>2.9399999999999999E-4</v>
      </c>
    </row>
    <row r="1082" spans="39:41">
      <c r="AM1082" s="56">
        <v>1077</v>
      </c>
      <c r="AN1082" s="57" t="s">
        <v>1594</v>
      </c>
      <c r="AO1082" s="58">
        <v>0</v>
      </c>
    </row>
    <row r="1083" spans="39:41">
      <c r="AM1083" s="56">
        <v>1078</v>
      </c>
      <c r="AN1083" s="57" t="s">
        <v>1595</v>
      </c>
      <c r="AO1083" s="58">
        <v>5.2999999999999998E-4</v>
      </c>
    </row>
    <row r="1084" spans="39:41">
      <c r="AM1084" s="56">
        <v>1079</v>
      </c>
      <c r="AN1084" s="57" t="s">
        <v>1531</v>
      </c>
      <c r="AO1084" s="58">
        <v>4.0499999999999998E-4</v>
      </c>
    </row>
    <row r="1085" spans="39:41">
      <c r="AM1085" s="56">
        <v>1080</v>
      </c>
      <c r="AN1085" s="57" t="s">
        <v>1596</v>
      </c>
      <c r="AO1085" s="58">
        <v>1.1329999999999999E-3</v>
      </c>
    </row>
    <row r="1086" spans="39:41">
      <c r="AM1086" s="56">
        <v>1081</v>
      </c>
      <c r="AN1086" s="57" t="s">
        <v>1597</v>
      </c>
      <c r="AO1086" s="58">
        <v>4.1599999999999997E-4</v>
      </c>
    </row>
    <row r="1087" spans="39:41">
      <c r="AM1087" s="56">
        <v>1082</v>
      </c>
      <c r="AN1087" s="57" t="s">
        <v>1598</v>
      </c>
      <c r="AO1087" s="58">
        <v>0</v>
      </c>
    </row>
    <row r="1088" spans="39:41">
      <c r="AM1088" s="56">
        <v>1083</v>
      </c>
      <c r="AN1088" s="57" t="s">
        <v>1599</v>
      </c>
      <c r="AO1088" s="58">
        <v>3.4400000000000001E-4</v>
      </c>
    </row>
    <row r="1089" spans="39:41">
      <c r="AM1089" s="56">
        <v>1084</v>
      </c>
      <c r="AN1089" s="57" t="s">
        <v>1600</v>
      </c>
      <c r="AO1089" s="58">
        <v>4.3300000000000001E-4</v>
      </c>
    </row>
    <row r="1090" spans="39:41">
      <c r="AM1090" s="56">
        <v>1085</v>
      </c>
      <c r="AN1090" s="57" t="s">
        <v>1601</v>
      </c>
      <c r="AO1090" s="58">
        <v>1.06E-4</v>
      </c>
    </row>
    <row r="1091" spans="39:41">
      <c r="AM1091" s="56">
        <v>1086</v>
      </c>
      <c r="AN1091" s="57" t="s">
        <v>1602</v>
      </c>
      <c r="AO1091" s="58">
        <v>4.0299999999999998E-4</v>
      </c>
    </row>
    <row r="1092" spans="39:41">
      <c r="AM1092" s="56">
        <v>1087</v>
      </c>
      <c r="AN1092" s="57" t="s">
        <v>1603</v>
      </c>
      <c r="AO1092" s="58">
        <v>4.5300000000000001E-4</v>
      </c>
    </row>
    <row r="1093" spans="39:41">
      <c r="AM1093" s="56">
        <v>1088</v>
      </c>
      <c r="AN1093" s="57" t="s">
        <v>1604</v>
      </c>
      <c r="AO1093" s="58">
        <v>4.0000000000000002E-4</v>
      </c>
    </row>
    <row r="1094" spans="39:41">
      <c r="AM1094" s="56">
        <v>1089</v>
      </c>
      <c r="AN1094" s="57" t="s">
        <v>1605</v>
      </c>
      <c r="AO1094" s="58">
        <v>3.4900000000000003E-4</v>
      </c>
    </row>
    <row r="1095" spans="39:41">
      <c r="AM1095" s="56">
        <v>1090</v>
      </c>
      <c r="AN1095" s="57" t="s">
        <v>1606</v>
      </c>
      <c r="AO1095" s="58">
        <v>0</v>
      </c>
    </row>
    <row r="1096" spans="39:41">
      <c r="AM1096" s="56">
        <v>1091</v>
      </c>
      <c r="AN1096" s="57" t="s">
        <v>1607</v>
      </c>
      <c r="AO1096" s="58">
        <v>1.94E-4</v>
      </c>
    </row>
    <row r="1097" spans="39:41">
      <c r="AM1097" s="56">
        <v>1092</v>
      </c>
      <c r="AN1097" s="57" t="s">
        <v>1608</v>
      </c>
      <c r="AO1097" s="58">
        <v>2.6699999999999998E-4</v>
      </c>
    </row>
    <row r="1098" spans="39:41">
      <c r="AM1098" s="56">
        <v>1093</v>
      </c>
      <c r="AN1098" s="57" t="s">
        <v>1609</v>
      </c>
      <c r="AO1098" s="58">
        <v>2.9300000000000002E-4</v>
      </c>
    </row>
    <row r="1099" spans="39:41">
      <c r="AM1099" s="56">
        <v>1094</v>
      </c>
      <c r="AN1099" s="57" t="s">
        <v>1610</v>
      </c>
      <c r="AO1099" s="58">
        <v>3.2600000000000001E-4</v>
      </c>
    </row>
    <row r="1100" spans="39:41">
      <c r="AM1100" s="56">
        <v>1095</v>
      </c>
      <c r="AN1100" s="57" t="s">
        <v>1611</v>
      </c>
      <c r="AO1100" s="58">
        <v>4.6099999999999998E-4</v>
      </c>
    </row>
    <row r="1101" spans="39:41">
      <c r="AM1101" s="56">
        <v>1096</v>
      </c>
      <c r="AN1101" s="57" t="s">
        <v>1612</v>
      </c>
      <c r="AO1101" s="58">
        <v>1.9699999999999999E-4</v>
      </c>
    </row>
    <row r="1102" spans="39:41">
      <c r="AM1102" s="56">
        <v>1097</v>
      </c>
      <c r="AN1102" s="57" t="s">
        <v>1613</v>
      </c>
      <c r="AO1102" s="58">
        <v>0</v>
      </c>
    </row>
    <row r="1103" spans="39:41">
      <c r="AM1103" s="56">
        <v>1098</v>
      </c>
      <c r="AN1103" s="57" t="s">
        <v>1614</v>
      </c>
      <c r="AO1103" s="58">
        <v>3.9300000000000001E-4</v>
      </c>
    </row>
    <row r="1104" spans="39:41">
      <c r="AM1104" s="56">
        <v>1099</v>
      </c>
      <c r="AN1104" s="57" t="s">
        <v>1615</v>
      </c>
      <c r="AO1104" s="58">
        <v>1.6200000000000001E-4</v>
      </c>
    </row>
    <row r="1105" spans="39:41">
      <c r="AM1105" s="56">
        <v>1100</v>
      </c>
      <c r="AN1105" s="57" t="s">
        <v>1616</v>
      </c>
      <c r="AO1105" s="58">
        <v>0</v>
      </c>
    </row>
    <row r="1106" spans="39:41">
      <c r="AM1106" s="56">
        <v>1101</v>
      </c>
      <c r="AN1106" s="57" t="s">
        <v>1617</v>
      </c>
      <c r="AO1106" s="58">
        <v>2.2100000000000001E-4</v>
      </c>
    </row>
    <row r="1107" spans="39:41">
      <c r="AM1107" s="56">
        <v>1102</v>
      </c>
      <c r="AN1107" s="57" t="s">
        <v>1618</v>
      </c>
      <c r="AO1107" s="58">
        <v>0</v>
      </c>
    </row>
    <row r="1108" spans="39:41">
      <c r="AM1108" s="56">
        <v>1103</v>
      </c>
      <c r="AN1108" s="57" t="s">
        <v>1619</v>
      </c>
      <c r="AO1108" s="58">
        <v>0</v>
      </c>
    </row>
    <row r="1109" spans="39:41">
      <c r="AM1109" s="56">
        <v>1104</v>
      </c>
      <c r="AN1109" s="57" t="s">
        <v>1620</v>
      </c>
      <c r="AO1109" s="58" t="s">
        <v>498</v>
      </c>
    </row>
    <row r="1110" spans="39:41">
      <c r="AM1110" s="56">
        <v>1105</v>
      </c>
      <c r="AN1110" s="57" t="s">
        <v>1621</v>
      </c>
      <c r="AO1110" s="58">
        <v>1.84E-4</v>
      </c>
    </row>
    <row r="1111" spans="39:41">
      <c r="AM1111" s="56">
        <v>1106</v>
      </c>
      <c r="AN1111" s="57" t="s">
        <v>1622</v>
      </c>
      <c r="AO1111" s="58">
        <v>3.8400000000000001E-4</v>
      </c>
    </row>
    <row r="1112" spans="39:41">
      <c r="AM1112" s="56">
        <v>1107</v>
      </c>
      <c r="AN1112" s="57" t="s">
        <v>1623</v>
      </c>
      <c r="AO1112" s="58">
        <v>5.4000000000000001E-4</v>
      </c>
    </row>
    <row r="1113" spans="39:41">
      <c r="AM1113" s="56">
        <v>1108</v>
      </c>
      <c r="AN1113" s="57" t="s">
        <v>1624</v>
      </c>
      <c r="AO1113" s="58">
        <v>5.1599999999999997E-4</v>
      </c>
    </row>
    <row r="1114" spans="39:41">
      <c r="AM1114" s="56">
        <v>1109</v>
      </c>
      <c r="AN1114" s="57" t="s">
        <v>1625</v>
      </c>
      <c r="AO1114" s="58">
        <v>4.4099999999999999E-4</v>
      </c>
    </row>
    <row r="1115" spans="39:41">
      <c r="AM1115" s="56">
        <v>1110</v>
      </c>
      <c r="AN1115" s="57" t="s">
        <v>1626</v>
      </c>
      <c r="AO1115" s="58">
        <v>0</v>
      </c>
    </row>
    <row r="1116" spans="39:41">
      <c r="AM1116" s="56">
        <v>1111</v>
      </c>
      <c r="AN1116" s="57" t="s">
        <v>1627</v>
      </c>
      <c r="AO1116" s="58">
        <v>1.8900000000000001E-4</v>
      </c>
    </row>
    <row r="1117" spans="39:41">
      <c r="AM1117" s="56">
        <v>1112</v>
      </c>
      <c r="AN1117" s="57" t="s">
        <v>1628</v>
      </c>
      <c r="AO1117" s="58">
        <v>2.6499999999999999E-4</v>
      </c>
    </row>
    <row r="1118" spans="39:41">
      <c r="AM1118" s="56">
        <v>1113</v>
      </c>
      <c r="AN1118" s="57" t="s">
        <v>1629</v>
      </c>
      <c r="AO1118" s="58">
        <v>3.0299999999999999E-4</v>
      </c>
    </row>
    <row r="1119" spans="39:41">
      <c r="AM1119" s="56">
        <v>1114</v>
      </c>
      <c r="AN1119" s="57" t="s">
        <v>1630</v>
      </c>
      <c r="AO1119" s="58">
        <v>3.4099999999999999E-4</v>
      </c>
    </row>
    <row r="1120" spans="39:41">
      <c r="AM1120" s="56">
        <v>1115</v>
      </c>
      <c r="AN1120" s="57" t="s">
        <v>1631</v>
      </c>
      <c r="AO1120" s="58">
        <v>3.4499999999999998E-4</v>
      </c>
    </row>
    <row r="1121" spans="39:41">
      <c r="AM1121" s="56">
        <v>1116</v>
      </c>
      <c r="AN1121" s="57" t="s">
        <v>1632</v>
      </c>
      <c r="AO1121" s="58">
        <v>2.3900000000000001E-4</v>
      </c>
    </row>
    <row r="1122" spans="39:41">
      <c r="AM1122" s="56">
        <v>1117</v>
      </c>
      <c r="AN1122" s="57" t="s">
        <v>1633</v>
      </c>
      <c r="AO1122" s="58">
        <v>5.2099999999999998E-4</v>
      </c>
    </row>
    <row r="1123" spans="39:41">
      <c r="AM1123" s="56">
        <v>1118</v>
      </c>
      <c r="AN1123" s="57" t="s">
        <v>1634</v>
      </c>
      <c r="AO1123" s="58">
        <v>3.0400000000000002E-4</v>
      </c>
    </row>
    <row r="1124" spans="39:41">
      <c r="AM1124" s="56">
        <v>1119</v>
      </c>
      <c r="AN1124" s="57" t="s">
        <v>1635</v>
      </c>
      <c r="AO1124" s="58">
        <v>5.2499999999999997E-4</v>
      </c>
    </row>
    <row r="1125" spans="39:41">
      <c r="AM1125" s="56">
        <v>1120</v>
      </c>
      <c r="AN1125" s="57" t="s">
        <v>1636</v>
      </c>
      <c r="AO1125" s="58">
        <v>4.3399999999999998E-4</v>
      </c>
    </row>
    <row r="1126" spans="39:41">
      <c r="AM1126" s="56">
        <v>1121</v>
      </c>
      <c r="AN1126" s="57" t="s">
        <v>1637</v>
      </c>
      <c r="AO1126" s="58">
        <v>4.0099999999999999E-4</v>
      </c>
    </row>
    <row r="1127" spans="39:41">
      <c r="AM1127" s="56">
        <v>1122</v>
      </c>
      <c r="AN1127" s="57" t="s">
        <v>1638</v>
      </c>
      <c r="AO1127" s="58">
        <v>4.9200000000000003E-4</v>
      </c>
    </row>
    <row r="1128" spans="39:41">
      <c r="AM1128" s="56">
        <v>1123</v>
      </c>
      <c r="AN1128" s="57" t="s">
        <v>1639</v>
      </c>
      <c r="AO1128" s="58">
        <v>0</v>
      </c>
    </row>
    <row r="1129" spans="39:41">
      <c r="AM1129" s="56">
        <v>1124</v>
      </c>
      <c r="AN1129" s="57" t="s">
        <v>1640</v>
      </c>
      <c r="AO1129" s="58">
        <v>5.0699999999999996E-4</v>
      </c>
    </row>
    <row r="1130" spans="39:41">
      <c r="AM1130" s="56">
        <v>1125</v>
      </c>
      <c r="AN1130" s="57" t="s">
        <v>1641</v>
      </c>
      <c r="AO1130" s="58">
        <v>5.4900000000000001E-4</v>
      </c>
    </row>
    <row r="1131" spans="39:41">
      <c r="AM1131" s="56">
        <v>1126</v>
      </c>
      <c r="AN1131" s="57" t="s">
        <v>1642</v>
      </c>
      <c r="AO1131" s="58">
        <v>4.26E-4</v>
      </c>
    </row>
    <row r="1132" spans="39:41">
      <c r="AM1132" s="56">
        <v>1127</v>
      </c>
      <c r="AN1132" s="57" t="s">
        <v>1643</v>
      </c>
      <c r="AO1132" s="58">
        <v>3.2400000000000001E-4</v>
      </c>
    </row>
    <row r="1133" spans="39:41">
      <c r="AM1133" s="56">
        <v>1128</v>
      </c>
      <c r="AN1133" s="57" t="s">
        <v>1644</v>
      </c>
      <c r="AO1133" s="58">
        <v>3.7800000000000003E-4</v>
      </c>
    </row>
    <row r="1134" spans="39:41">
      <c r="AM1134" s="56">
        <v>1129</v>
      </c>
      <c r="AN1134" s="57" t="s">
        <v>1645</v>
      </c>
      <c r="AO1134" s="58">
        <v>3.8699999999999997E-4</v>
      </c>
    </row>
    <row r="1135" spans="39:41">
      <c r="AM1135" s="56">
        <v>1130</v>
      </c>
      <c r="AN1135" s="57" t="s">
        <v>1646</v>
      </c>
      <c r="AO1135" s="58">
        <v>3.1300000000000002E-4</v>
      </c>
    </row>
    <row r="1136" spans="39:41">
      <c r="AM1136" s="56">
        <v>1131</v>
      </c>
      <c r="AN1136" s="57" t="s">
        <v>1647</v>
      </c>
      <c r="AO1136" s="58">
        <v>3.21E-4</v>
      </c>
    </row>
    <row r="1137" spans="39:41">
      <c r="AM1137" s="56">
        <v>1132</v>
      </c>
      <c r="AN1137" s="57" t="s">
        <v>1648</v>
      </c>
      <c r="AO1137" s="58">
        <v>0</v>
      </c>
    </row>
    <row r="1138" spans="39:41">
      <c r="AM1138" s="56">
        <v>1133</v>
      </c>
      <c r="AN1138" s="57" t="s">
        <v>1649</v>
      </c>
      <c r="AO1138" s="58">
        <v>4.8200000000000001E-4</v>
      </c>
    </row>
    <row r="1139" spans="39:41">
      <c r="AM1139" s="56">
        <v>1134</v>
      </c>
      <c r="AN1139" s="57" t="s">
        <v>1650</v>
      </c>
      <c r="AO1139" s="58">
        <v>4.0499999999999998E-4</v>
      </c>
    </row>
    <row r="1140" spans="39:41">
      <c r="AM1140" s="56">
        <v>1135</v>
      </c>
      <c r="AN1140" s="57" t="s">
        <v>1651</v>
      </c>
      <c r="AO1140" s="58">
        <v>3.9100000000000002E-4</v>
      </c>
    </row>
    <row r="1141" spans="39:41">
      <c r="AM1141" s="56">
        <v>1136</v>
      </c>
      <c r="AN1141" s="57" t="s">
        <v>1652</v>
      </c>
      <c r="AO1141" s="58">
        <v>3.88E-4</v>
      </c>
    </row>
    <row r="1142" spans="39:41">
      <c r="AM1142" s="56">
        <v>1137</v>
      </c>
      <c r="AN1142" s="57" t="s">
        <v>1653</v>
      </c>
      <c r="AO1142" s="58">
        <v>0</v>
      </c>
    </row>
    <row r="1143" spans="39:41">
      <c r="AM1143" s="56">
        <v>1138</v>
      </c>
      <c r="AN1143" s="57" t="s">
        <v>1654</v>
      </c>
      <c r="AO1143" s="58">
        <v>2.3900000000000001E-4</v>
      </c>
    </row>
    <row r="1144" spans="39:41">
      <c r="AM1144" s="56">
        <v>1139</v>
      </c>
      <c r="AN1144" s="57" t="s">
        <v>1655</v>
      </c>
      <c r="AO1144" s="58">
        <v>2.9599999999999998E-4</v>
      </c>
    </row>
    <row r="1145" spans="39:41">
      <c r="AM1145" s="56">
        <v>1140</v>
      </c>
      <c r="AN1145" s="57" t="s">
        <v>1656</v>
      </c>
      <c r="AO1145" s="58">
        <v>3.3100000000000002E-4</v>
      </c>
    </row>
    <row r="1146" spans="39:41">
      <c r="AM1146" s="56">
        <v>1141</v>
      </c>
      <c r="AN1146" s="57" t="s">
        <v>1657</v>
      </c>
      <c r="AO1146" s="58">
        <v>3.3500000000000001E-4</v>
      </c>
    </row>
    <row r="1147" spans="39:41">
      <c r="AM1147" s="56">
        <v>1142</v>
      </c>
      <c r="AN1147" s="57" t="s">
        <v>1658</v>
      </c>
      <c r="AO1147" s="58">
        <v>9.7E-5</v>
      </c>
    </row>
    <row r="1148" spans="39:41">
      <c r="AM1148" s="56">
        <v>1143</v>
      </c>
      <c r="AN1148" s="57" t="s">
        <v>1659</v>
      </c>
      <c r="AO1148" s="58">
        <v>3.1E-4</v>
      </c>
    </row>
    <row r="1149" spans="39:41">
      <c r="AM1149" s="56">
        <v>1144</v>
      </c>
      <c r="AN1149" s="57" t="s">
        <v>1660</v>
      </c>
      <c r="AO1149" s="58">
        <v>4.7800000000000002E-4</v>
      </c>
    </row>
    <row r="1150" spans="39:41">
      <c r="AM1150" s="56">
        <v>1145</v>
      </c>
      <c r="AN1150" s="57" t="s">
        <v>1661</v>
      </c>
      <c r="AO1150" s="58">
        <v>2.0100000000000001E-4</v>
      </c>
    </row>
    <row r="1151" spans="39:41">
      <c r="AM1151" s="56">
        <v>1146</v>
      </c>
      <c r="AN1151" s="57" t="s">
        <v>540</v>
      </c>
      <c r="AO1151" s="58">
        <v>5.8900000000000001E-4</v>
      </c>
    </row>
    <row r="1152" spans="39:41">
      <c r="AM1152" s="56">
        <v>1147</v>
      </c>
      <c r="AN1152" s="57" t="s">
        <v>1662</v>
      </c>
      <c r="AO1152" s="58" t="s">
        <v>498</v>
      </c>
    </row>
    <row r="1153" spans="39:41">
      <c r="AM1153" s="56">
        <v>1148</v>
      </c>
      <c r="AN1153" s="57" t="s">
        <v>1663</v>
      </c>
      <c r="AO1153" s="58">
        <v>7.1599999999999995E-4</v>
      </c>
    </row>
    <row r="1154" spans="39:41">
      <c r="AM1154" s="56">
        <v>1149</v>
      </c>
      <c r="AN1154" s="57" t="s">
        <v>541</v>
      </c>
      <c r="AO1154" s="58">
        <v>3.7800000000000003E-4</v>
      </c>
    </row>
    <row r="1155" spans="39:41">
      <c r="AM1155" s="56">
        <v>1150</v>
      </c>
      <c r="AN1155" s="57" t="s">
        <v>1664</v>
      </c>
      <c r="AO1155" s="58">
        <v>4.15E-4</v>
      </c>
    </row>
    <row r="1156" spans="39:41">
      <c r="AM1156" s="56">
        <v>1151</v>
      </c>
      <c r="AN1156" s="57" t="s">
        <v>1665</v>
      </c>
      <c r="AO1156" s="58">
        <v>3.2200000000000002E-4</v>
      </c>
    </row>
    <row r="1157" spans="39:41">
      <c r="AM1157" s="56">
        <v>1152</v>
      </c>
      <c r="AN1157" s="57" t="s">
        <v>1666</v>
      </c>
      <c r="AO1157" s="58">
        <v>5.3600000000000002E-4</v>
      </c>
    </row>
    <row r="1158" spans="39:41">
      <c r="AM1158" s="56">
        <v>1153</v>
      </c>
      <c r="AN1158" s="57" t="s">
        <v>1667</v>
      </c>
      <c r="AO1158" s="58">
        <v>0</v>
      </c>
    </row>
    <row r="1159" spans="39:41">
      <c r="AM1159" s="56">
        <v>1154</v>
      </c>
      <c r="AN1159" s="57" t="s">
        <v>542</v>
      </c>
      <c r="AO1159" s="58">
        <v>4.0999999999999999E-4</v>
      </c>
    </row>
    <row r="1160" spans="39:41">
      <c r="AM1160" s="56">
        <v>1155</v>
      </c>
      <c r="AN1160" s="57" t="s">
        <v>1668</v>
      </c>
      <c r="AO1160" s="58">
        <v>5.6700000000000001E-4</v>
      </c>
    </row>
    <row r="1161" spans="39:41">
      <c r="AM1161" s="56">
        <v>1156</v>
      </c>
      <c r="AN1161" s="57" t="s">
        <v>1669</v>
      </c>
      <c r="AO1161" s="58">
        <v>5.2400000000000005E-4</v>
      </c>
    </row>
    <row r="1162" spans="39:41">
      <c r="AM1162" s="56">
        <v>1157</v>
      </c>
      <c r="AN1162" s="57" t="s">
        <v>1670</v>
      </c>
      <c r="AO1162" s="58">
        <v>4.9200000000000003E-4</v>
      </c>
    </row>
    <row r="1163" spans="39:41">
      <c r="AM1163" s="56">
        <v>1158</v>
      </c>
      <c r="AN1163" s="57" t="s">
        <v>1671</v>
      </c>
      <c r="AO1163" s="58">
        <v>3.5599999999999998E-4</v>
      </c>
    </row>
    <row r="1164" spans="39:41">
      <c r="AM1164" s="56">
        <v>1159</v>
      </c>
      <c r="AN1164" s="57" t="s">
        <v>1672</v>
      </c>
      <c r="AO1164" s="58">
        <v>0</v>
      </c>
    </row>
    <row r="1165" spans="39:41">
      <c r="AM1165" s="56">
        <v>1160</v>
      </c>
      <c r="AN1165" s="57" t="s">
        <v>1673</v>
      </c>
      <c r="AO1165" s="58">
        <v>4.75E-4</v>
      </c>
    </row>
    <row r="1166" spans="39:41">
      <c r="AM1166" s="56">
        <v>1161</v>
      </c>
      <c r="AN1166" s="57" t="s">
        <v>543</v>
      </c>
      <c r="AO1166" s="58">
        <v>3.8999999999999999E-4</v>
      </c>
    </row>
    <row r="1167" spans="39:41">
      <c r="AM1167" s="56">
        <v>1162</v>
      </c>
      <c r="AN1167" s="57" t="s">
        <v>1674</v>
      </c>
      <c r="AO1167" s="58">
        <v>0</v>
      </c>
    </row>
    <row r="1168" spans="39:41">
      <c r="AM1168" s="56">
        <v>1163</v>
      </c>
      <c r="AN1168" s="57" t="s">
        <v>1675</v>
      </c>
      <c r="AO1168" s="58">
        <v>5.8799999999999998E-4</v>
      </c>
    </row>
    <row r="1169" spans="39:41">
      <c r="AM1169" s="56">
        <v>1164</v>
      </c>
      <c r="AN1169" s="57" t="s">
        <v>1676</v>
      </c>
      <c r="AO1169" s="58">
        <v>3.8000000000000002E-4</v>
      </c>
    </row>
    <row r="1170" spans="39:41">
      <c r="AM1170" s="56">
        <v>1165</v>
      </c>
      <c r="AN1170" s="57" t="s">
        <v>1677</v>
      </c>
      <c r="AO1170" s="58">
        <v>0</v>
      </c>
    </row>
    <row r="1171" spans="39:41">
      <c r="AM1171" s="56">
        <v>1166</v>
      </c>
      <c r="AN1171" s="57" t="s">
        <v>1678</v>
      </c>
      <c r="AO1171" s="58">
        <v>3.2000000000000003E-4</v>
      </c>
    </row>
    <row r="1172" spans="39:41">
      <c r="AM1172" s="56">
        <v>1167</v>
      </c>
      <c r="AN1172" s="57" t="s">
        <v>1679</v>
      </c>
      <c r="AO1172" s="58">
        <v>3.4699999999999998E-4</v>
      </c>
    </row>
    <row r="1173" spans="39:41">
      <c r="AM1173" s="56">
        <v>1168</v>
      </c>
      <c r="AN1173" s="57" t="s">
        <v>1680</v>
      </c>
      <c r="AO1173" s="58">
        <v>0</v>
      </c>
    </row>
    <row r="1174" spans="39:41">
      <c r="AM1174" s="56">
        <v>1169</v>
      </c>
      <c r="AN1174" s="57" t="s">
        <v>1681</v>
      </c>
      <c r="AO1174" s="58">
        <v>2.6400000000000002E-4</v>
      </c>
    </row>
    <row r="1175" spans="39:41">
      <c r="AM1175" s="56">
        <v>1170</v>
      </c>
      <c r="AN1175" s="57" t="s">
        <v>1682</v>
      </c>
      <c r="AO1175" s="58">
        <v>4.1399999999999998E-4</v>
      </c>
    </row>
    <row r="1176" spans="39:41">
      <c r="AM1176" s="56">
        <v>1171</v>
      </c>
      <c r="AN1176" s="57" t="s">
        <v>1683</v>
      </c>
      <c r="AO1176" s="58">
        <v>4.1199999999999999E-4</v>
      </c>
    </row>
    <row r="1177" spans="39:41">
      <c r="AM1177" s="56">
        <v>1172</v>
      </c>
      <c r="AN1177" s="57" t="s">
        <v>1684</v>
      </c>
      <c r="AO1177" s="58">
        <v>5.4000000000000001E-4</v>
      </c>
    </row>
    <row r="1178" spans="39:41">
      <c r="AM1178" s="56">
        <v>1173</v>
      </c>
      <c r="AN1178" s="57" t="s">
        <v>1685</v>
      </c>
      <c r="AO1178" s="58">
        <v>4.64E-4</v>
      </c>
    </row>
    <row r="1179" spans="39:41">
      <c r="AM1179" s="56">
        <v>1174</v>
      </c>
      <c r="AN1179" s="57" t="s">
        <v>1686</v>
      </c>
      <c r="AO1179" s="58">
        <v>3.8499999999999998E-4</v>
      </c>
    </row>
    <row r="1180" spans="39:41">
      <c r="AM1180" s="56">
        <v>1175</v>
      </c>
      <c r="AN1180" s="57" t="s">
        <v>1687</v>
      </c>
      <c r="AO1180" s="58">
        <v>4.15E-4</v>
      </c>
    </row>
    <row r="1181" spans="39:41">
      <c r="AM1181" s="56">
        <v>1176</v>
      </c>
      <c r="AN1181" s="57" t="s">
        <v>1688</v>
      </c>
      <c r="AO1181" s="58">
        <v>4.0999999999999999E-4</v>
      </c>
    </row>
    <row r="1182" spans="39:41">
      <c r="AM1182" s="56">
        <v>1177</v>
      </c>
      <c r="AN1182" s="57" t="s">
        <v>1689</v>
      </c>
      <c r="AO1182" s="58">
        <v>4.8299999999999998E-4</v>
      </c>
    </row>
    <row r="1183" spans="39:41">
      <c r="AM1183" s="56">
        <v>1178</v>
      </c>
      <c r="AN1183" s="57" t="s">
        <v>1690</v>
      </c>
      <c r="AO1183" s="58">
        <v>0</v>
      </c>
    </row>
    <row r="1184" spans="39:41">
      <c r="AM1184" s="56">
        <v>1179</v>
      </c>
      <c r="AN1184" s="57" t="s">
        <v>1691</v>
      </c>
      <c r="AO1184" s="58">
        <v>4.2900000000000002E-4</v>
      </c>
    </row>
    <row r="1185" spans="39:41">
      <c r="AM1185" s="56">
        <v>1180</v>
      </c>
      <c r="AN1185" s="57" t="s">
        <v>1692</v>
      </c>
      <c r="AO1185" s="58">
        <v>3.8999999999999999E-4</v>
      </c>
    </row>
    <row r="1186" spans="39:41">
      <c r="AM1186" s="56">
        <v>1181</v>
      </c>
      <c r="AN1186" s="57" t="s">
        <v>1693</v>
      </c>
      <c r="AO1186" s="58">
        <v>3.6000000000000001E-5</v>
      </c>
    </row>
    <row r="1187" spans="39:41">
      <c r="AM1187" s="56">
        <v>1182</v>
      </c>
      <c r="AN1187" s="57" t="s">
        <v>1694</v>
      </c>
      <c r="AO1187" s="58">
        <v>5.13E-4</v>
      </c>
    </row>
    <row r="1188" spans="39:41">
      <c r="AM1188" s="56">
        <v>1183</v>
      </c>
      <c r="AN1188" s="57" t="s">
        <v>1695</v>
      </c>
      <c r="AO1188" s="58">
        <v>3.1100000000000002E-4</v>
      </c>
    </row>
    <row r="1189" spans="39:41">
      <c r="AM1189" s="56">
        <v>1184</v>
      </c>
      <c r="AN1189" s="57" t="s">
        <v>1696</v>
      </c>
      <c r="AO1189" s="58">
        <v>7.4600000000000003E-4</v>
      </c>
    </row>
    <row r="1190" spans="39:41">
      <c r="AM1190" s="56">
        <v>1185</v>
      </c>
      <c r="AN1190" s="57" t="s">
        <v>1697</v>
      </c>
      <c r="AO1190" s="58">
        <v>4.2999999999999999E-4</v>
      </c>
    </row>
    <row r="1191" spans="39:41">
      <c r="AM1191" s="56">
        <v>1186</v>
      </c>
      <c r="AN1191" s="57" t="s">
        <v>1698</v>
      </c>
      <c r="AO1191" s="58">
        <v>4.9399999999999997E-4</v>
      </c>
    </row>
    <row r="1192" spans="39:41">
      <c r="AM1192" s="56">
        <v>1187</v>
      </c>
      <c r="AN1192" s="57" t="s">
        <v>1699</v>
      </c>
      <c r="AO1192" s="58">
        <v>5.44E-4</v>
      </c>
    </row>
    <row r="1193" spans="39:41">
      <c r="AM1193" s="56">
        <v>1188</v>
      </c>
      <c r="AN1193" s="57" t="s">
        <v>1700</v>
      </c>
      <c r="AO1193" s="58">
        <v>4.9399999999999997E-4</v>
      </c>
    </row>
    <row r="1194" spans="39:41">
      <c r="AM1194" s="56">
        <v>1189</v>
      </c>
      <c r="AN1194" s="57" t="s">
        <v>1701</v>
      </c>
      <c r="AO1194" s="58">
        <v>4.7699999999999999E-4</v>
      </c>
    </row>
    <row r="1195" spans="39:41">
      <c r="AM1195" s="56">
        <v>1190</v>
      </c>
      <c r="AN1195" s="57" t="s">
        <v>1702</v>
      </c>
      <c r="AO1195" s="58">
        <v>4.44E-4</v>
      </c>
    </row>
    <row r="1196" spans="39:41">
      <c r="AM1196" s="56">
        <v>1191</v>
      </c>
      <c r="AN1196" s="57" t="s">
        <v>1703</v>
      </c>
      <c r="AO1196" s="58">
        <v>3.8000000000000002E-4</v>
      </c>
    </row>
    <row r="1197" spans="39:41">
      <c r="AM1197" s="56">
        <v>1192</v>
      </c>
      <c r="AN1197" s="57" t="s">
        <v>1704</v>
      </c>
      <c r="AO1197" s="58">
        <v>4.6700000000000002E-4</v>
      </c>
    </row>
    <row r="1198" spans="39:41">
      <c r="AM1198" s="56">
        <v>1193</v>
      </c>
      <c r="AN1198" s="57" t="s">
        <v>1705</v>
      </c>
      <c r="AO1198" s="58">
        <v>5.9800000000000001E-4</v>
      </c>
    </row>
    <row r="1199" spans="39:41">
      <c r="AM1199" s="56">
        <v>1194</v>
      </c>
      <c r="AN1199" s="57" t="s">
        <v>1706</v>
      </c>
      <c r="AO1199" s="58">
        <v>5.4600000000000004E-4</v>
      </c>
    </row>
    <row r="1200" spans="39:41">
      <c r="AM1200" s="56">
        <v>1195</v>
      </c>
      <c r="AN1200" s="57" t="s">
        <v>1707</v>
      </c>
      <c r="AO1200" s="58">
        <v>6.69E-4</v>
      </c>
    </row>
    <row r="1201" spans="39:41">
      <c r="AM1201" s="56">
        <v>1196</v>
      </c>
      <c r="AN1201" s="57" t="s">
        <v>1708</v>
      </c>
      <c r="AO1201" s="58">
        <v>4.3899999999999999E-4</v>
      </c>
    </row>
    <row r="1202" spans="39:41">
      <c r="AM1202" s="56">
        <v>1197</v>
      </c>
      <c r="AN1202" s="57" t="s">
        <v>1709</v>
      </c>
      <c r="AO1202" s="58">
        <v>2.8600000000000001E-4</v>
      </c>
    </row>
    <row r="1203" spans="39:41">
      <c r="AM1203" s="56">
        <v>1198</v>
      </c>
      <c r="AN1203" s="57" t="s">
        <v>1710</v>
      </c>
      <c r="AO1203" s="58">
        <v>4.66E-4</v>
      </c>
    </row>
    <row r="1204" spans="39:41">
      <c r="AM1204" s="56">
        <v>1199</v>
      </c>
      <c r="AN1204" s="57" t="s">
        <v>1711</v>
      </c>
      <c r="AO1204" s="58">
        <v>5.1500000000000005E-4</v>
      </c>
    </row>
    <row r="1205" spans="39:41">
      <c r="AM1205" s="56">
        <v>1200</v>
      </c>
      <c r="AN1205" s="57" t="s">
        <v>1712</v>
      </c>
      <c r="AO1205" s="58">
        <v>4.84E-4</v>
      </c>
    </row>
    <row r="1206" spans="39:41">
      <c r="AM1206" s="56">
        <v>1201</v>
      </c>
      <c r="AN1206" s="57" t="s">
        <v>1713</v>
      </c>
      <c r="AO1206" s="58">
        <v>3.48E-4</v>
      </c>
    </row>
    <row r="1207" spans="39:41">
      <c r="AM1207" s="56">
        <v>1202</v>
      </c>
      <c r="AN1207" s="57" t="s">
        <v>1714</v>
      </c>
      <c r="AO1207" s="58">
        <v>4.28E-4</v>
      </c>
    </row>
    <row r="1208" spans="39:41">
      <c r="AM1208" s="56">
        <v>1203</v>
      </c>
      <c r="AN1208" s="57" t="s">
        <v>1715</v>
      </c>
      <c r="AO1208" s="58">
        <v>3.9300000000000001E-4</v>
      </c>
    </row>
    <row r="1209" spans="39:41">
      <c r="AM1209" s="56">
        <v>1204</v>
      </c>
      <c r="AN1209" s="57" t="s">
        <v>1716</v>
      </c>
      <c r="AO1209" s="58">
        <v>4.7899999999999999E-4</v>
      </c>
    </row>
    <row r="1210" spans="39:41">
      <c r="AM1210" s="56">
        <v>1205</v>
      </c>
      <c r="AN1210" s="57" t="s">
        <v>1717</v>
      </c>
      <c r="AO1210" s="58">
        <v>5.0100000000000003E-4</v>
      </c>
    </row>
    <row r="1211" spans="39:41">
      <c r="AM1211" s="56">
        <v>1206</v>
      </c>
      <c r="AN1211" s="57" t="s">
        <v>1718</v>
      </c>
      <c r="AO1211" s="58">
        <v>0</v>
      </c>
    </row>
    <row r="1212" spans="39:41">
      <c r="AM1212" s="56">
        <v>1207</v>
      </c>
      <c r="AN1212" s="57" t="s">
        <v>534</v>
      </c>
      <c r="AO1212" s="58">
        <v>2.0599999999999999E-4</v>
      </c>
    </row>
    <row r="1213" spans="39:41">
      <c r="AM1213" s="56">
        <v>1208</v>
      </c>
      <c r="AN1213" s="57" t="s">
        <v>1531</v>
      </c>
      <c r="AO1213" s="58">
        <v>3.4099999999999999E-4</v>
      </c>
    </row>
    <row r="1214" spans="39:41">
      <c r="AM1214" s="56">
        <v>1209</v>
      </c>
      <c r="AN1214" s="57" t="s">
        <v>1719</v>
      </c>
      <c r="AO1214" s="58">
        <v>5.0100000000000003E-4</v>
      </c>
    </row>
    <row r="1215" spans="39:41">
      <c r="AM1215" s="56">
        <v>1210</v>
      </c>
      <c r="AN1215" s="57" t="s">
        <v>1720</v>
      </c>
      <c r="AO1215" s="58">
        <v>6.0400000000000004E-4</v>
      </c>
    </row>
    <row r="1216" spans="39:41">
      <c r="AM1216" s="56">
        <v>1211</v>
      </c>
      <c r="AN1216" s="57" t="s">
        <v>1721</v>
      </c>
      <c r="AO1216" s="58">
        <v>0</v>
      </c>
    </row>
    <row r="1217" spans="39:41">
      <c r="AM1217" s="56">
        <v>1212</v>
      </c>
      <c r="AN1217" s="57" t="s">
        <v>1722</v>
      </c>
      <c r="AO1217" s="58">
        <v>6.0400000000000004E-4</v>
      </c>
    </row>
    <row r="1218" spans="39:41">
      <c r="AM1218" s="56">
        <v>1213</v>
      </c>
      <c r="AN1218" s="57" t="s">
        <v>1723</v>
      </c>
      <c r="AO1218" s="58">
        <v>2.8600000000000001E-4</v>
      </c>
    </row>
    <row r="1219" spans="39:41">
      <c r="AM1219" s="56">
        <v>1214</v>
      </c>
      <c r="AN1219" s="57" t="s">
        <v>1724</v>
      </c>
      <c r="AO1219" s="58">
        <v>3.4000000000000002E-4</v>
      </c>
    </row>
    <row r="1220" spans="39:41">
      <c r="AM1220" s="56">
        <v>1215</v>
      </c>
      <c r="AN1220" s="57" t="s">
        <v>1725</v>
      </c>
      <c r="AO1220" s="58">
        <v>0</v>
      </c>
    </row>
    <row r="1221" spans="39:41">
      <c r="AM1221" s="56">
        <v>1216</v>
      </c>
      <c r="AN1221" s="57" t="s">
        <v>1726</v>
      </c>
      <c r="AO1221" s="58">
        <v>4.4000000000000002E-4</v>
      </c>
    </row>
    <row r="1222" spans="39:41">
      <c r="AM1222" s="56">
        <v>1217</v>
      </c>
      <c r="AN1222" s="57" t="s">
        <v>1727</v>
      </c>
      <c r="AO1222" s="58">
        <v>4.2299999999999998E-4</v>
      </c>
    </row>
    <row r="1223" spans="39:41">
      <c r="AM1223" s="56">
        <v>1218</v>
      </c>
      <c r="AN1223" s="57" t="s">
        <v>1728</v>
      </c>
      <c r="AO1223" s="58">
        <v>3.4099999999999999E-4</v>
      </c>
    </row>
    <row r="1224" spans="39:41">
      <c r="AM1224" s="56">
        <v>1219</v>
      </c>
      <c r="AN1224" s="57" t="s">
        <v>1729</v>
      </c>
      <c r="AO1224" s="58">
        <v>4.8099999999999998E-4</v>
      </c>
    </row>
    <row r="1225" spans="39:41">
      <c r="AM1225" s="56">
        <v>1220</v>
      </c>
      <c r="AN1225" s="57" t="s">
        <v>1730</v>
      </c>
      <c r="AO1225" s="58">
        <v>7.6300000000000001E-4</v>
      </c>
    </row>
    <row r="1226" spans="39:41">
      <c r="AM1226" s="56">
        <v>1221</v>
      </c>
      <c r="AN1226" s="57" t="s">
        <v>1731</v>
      </c>
      <c r="AO1226" s="58">
        <v>0</v>
      </c>
    </row>
    <row r="1227" spans="39:41">
      <c r="AM1227" s="56">
        <v>1222</v>
      </c>
      <c r="AN1227" s="57" t="s">
        <v>1732</v>
      </c>
      <c r="AO1227" s="58">
        <v>0</v>
      </c>
    </row>
    <row r="1228" spans="39:41">
      <c r="AM1228" s="56">
        <v>1223</v>
      </c>
      <c r="AN1228" s="57" t="s">
        <v>1733</v>
      </c>
      <c r="AO1228" s="58">
        <v>0</v>
      </c>
    </row>
    <row r="1229" spans="39:41">
      <c r="AM1229" s="56">
        <v>1224</v>
      </c>
      <c r="AN1229" s="57" t="s">
        <v>1734</v>
      </c>
      <c r="AO1229" s="58">
        <v>0</v>
      </c>
    </row>
    <row r="1230" spans="39:41">
      <c r="AM1230" s="56">
        <v>1225</v>
      </c>
      <c r="AN1230" s="57" t="s">
        <v>1735</v>
      </c>
      <c r="AO1230" s="58">
        <v>0</v>
      </c>
    </row>
    <row r="1231" spans="39:41">
      <c r="AM1231" s="56">
        <v>1226</v>
      </c>
      <c r="AN1231" s="57" t="s">
        <v>1736</v>
      </c>
      <c r="AO1231" s="58">
        <v>0</v>
      </c>
    </row>
    <row r="1232" spans="39:41">
      <c r="AM1232" s="56">
        <v>1227</v>
      </c>
      <c r="AN1232" s="57" t="s">
        <v>1737</v>
      </c>
      <c r="AO1232" s="58">
        <v>4.35E-4</v>
      </c>
    </row>
    <row r="1233" spans="39:41">
      <c r="AM1233" s="56">
        <v>1228</v>
      </c>
      <c r="AN1233" s="57" t="s">
        <v>1738</v>
      </c>
      <c r="AO1233" s="58">
        <v>4.3100000000000001E-4</v>
      </c>
    </row>
    <row r="1234" spans="39:41">
      <c r="AM1234" s="56">
        <v>1229</v>
      </c>
      <c r="AN1234" s="57" t="s">
        <v>1739</v>
      </c>
      <c r="AO1234" s="58">
        <v>4.2900000000000002E-4</v>
      </c>
    </row>
    <row r="1235" spans="39:41">
      <c r="AM1235" s="56">
        <v>1230</v>
      </c>
      <c r="AN1235" s="57" t="s">
        <v>1740</v>
      </c>
      <c r="AO1235" s="58">
        <v>4.95E-4</v>
      </c>
    </row>
    <row r="1236" spans="39:41">
      <c r="AM1236" s="56">
        <v>1231</v>
      </c>
      <c r="AN1236" s="57" t="s">
        <v>1741</v>
      </c>
      <c r="AO1236" s="58">
        <v>0</v>
      </c>
    </row>
    <row r="1237" spans="39:41">
      <c r="AM1237" s="56">
        <v>1232</v>
      </c>
      <c r="AN1237" s="57" t="s">
        <v>1742</v>
      </c>
      <c r="AO1237" s="58">
        <v>4.7199999999999998E-4</v>
      </c>
    </row>
    <row r="1238" spans="39:41">
      <c r="AM1238" s="56">
        <v>1233</v>
      </c>
      <c r="AN1238" s="57" t="s">
        <v>1743</v>
      </c>
      <c r="AO1238" s="58">
        <v>4.17E-4</v>
      </c>
    </row>
    <row r="1239" spans="39:41">
      <c r="AM1239" s="56">
        <v>1234</v>
      </c>
      <c r="AN1239" s="57" t="s">
        <v>1744</v>
      </c>
      <c r="AO1239" s="58">
        <v>4.35E-4</v>
      </c>
    </row>
    <row r="1240" spans="39:41">
      <c r="AM1240" s="56">
        <v>1235</v>
      </c>
      <c r="AN1240" s="57" t="s">
        <v>1745</v>
      </c>
      <c r="AO1240" s="58">
        <v>0</v>
      </c>
    </row>
    <row r="1241" spans="39:41">
      <c r="AM1241" s="56">
        <v>1241</v>
      </c>
      <c r="AN1241" s="57" t="s">
        <v>1746</v>
      </c>
      <c r="AO1241" s="58">
        <v>4.3800000000000002E-4</v>
      </c>
    </row>
    <row r="1242" spans="39:41">
      <c r="AM1242" s="56">
        <v>1242</v>
      </c>
      <c r="AN1242" s="57" t="s">
        <v>1747</v>
      </c>
      <c r="AO1242" s="58">
        <v>4.3800000000000002E-4</v>
      </c>
    </row>
    <row r="1243" spans="39:41">
      <c r="AM1243" s="56">
        <v>1243</v>
      </c>
      <c r="AN1243" s="57" t="s">
        <v>1748</v>
      </c>
      <c r="AO1243" s="58">
        <v>4.3800000000000002E-4</v>
      </c>
    </row>
    <row r="1244" spans="39:41">
      <c r="AM1244" s="56">
        <v>1244</v>
      </c>
      <c r="AN1244" s="57" t="s">
        <v>1749</v>
      </c>
      <c r="AO1244" s="58">
        <v>4.3800000000000002E-4</v>
      </c>
    </row>
    <row r="1245" spans="39:41">
      <c r="AM1245" s="56">
        <v>1245</v>
      </c>
      <c r="AN1245" s="57" t="s">
        <v>1750</v>
      </c>
      <c r="AO1245" s="58">
        <v>4.3800000000000002E-4</v>
      </c>
    </row>
    <row r="1246" spans="39:41">
      <c r="AM1246" s="56">
        <v>1246</v>
      </c>
      <c r="AN1246" s="57" t="s">
        <v>1751</v>
      </c>
      <c r="AO1246" s="58">
        <v>4.3800000000000002E-4</v>
      </c>
    </row>
    <row r="1247" spans="39:41">
      <c r="AM1247" s="56">
        <v>1247</v>
      </c>
      <c r="AN1247" s="57" t="s">
        <v>1752</v>
      </c>
      <c r="AO1247" s="58">
        <v>4.3800000000000002E-4</v>
      </c>
    </row>
    <row r="1248" spans="39:41">
      <c r="AM1248" s="56">
        <v>1248</v>
      </c>
      <c r="AN1248" s="57" t="s">
        <v>1753</v>
      </c>
      <c r="AO1248" s="58">
        <v>4.3800000000000002E-4</v>
      </c>
    </row>
    <row r="1249" spans="39:41">
      <c r="AM1249" s="56">
        <v>1249</v>
      </c>
      <c r="AN1249" s="57" t="s">
        <v>1754</v>
      </c>
      <c r="AO1249" s="58">
        <v>4.3800000000000002E-4</v>
      </c>
    </row>
    <row r="1250" spans="39:41">
      <c r="AM1250" s="56">
        <v>1250</v>
      </c>
      <c r="AN1250" s="57" t="s">
        <v>1755</v>
      </c>
      <c r="AO1250" s="58">
        <v>6.7199999999999996E-4</v>
      </c>
    </row>
    <row r="1251" spans="39:41">
      <c r="AM1251" s="56">
        <v>9999</v>
      </c>
      <c r="AN1251" s="78" t="s">
        <v>1778</v>
      </c>
      <c r="AO1251" s="58">
        <v>4.2900000000000002E-4</v>
      </c>
    </row>
  </sheetData>
  <sheetProtection algorithmName="SHA-512" hashValue="Tz7wvdvK289npns/zxguKuvhNroI0gkle8Gl8A3ZYfMbINyET90X4x+Xu+qYFN858hVhWqd3Ati3gevNAkyOgQ==" saltValue="uouLrTxS86m/xV8/UJbtMQ==" spinCount="100000" sheet="1" formatCells="0" formatColumns="0" formatRows="0" insertHyperlinks="0"/>
  <mergeCells count="180">
    <mergeCell ref="B65:AJ67"/>
    <mergeCell ref="B15:C36"/>
    <mergeCell ref="H28:R28"/>
    <mergeCell ref="S28:V28"/>
    <mergeCell ref="H30:R30"/>
    <mergeCell ref="S30:V30"/>
    <mergeCell ref="H32:R32"/>
    <mergeCell ref="S32:V32"/>
    <mergeCell ref="W15:Z36"/>
    <mergeCell ref="AA15:AC36"/>
    <mergeCell ref="D35:G35"/>
    <mergeCell ref="D36:G36"/>
    <mergeCell ref="Q55:AD55"/>
    <mergeCell ref="H56:P56"/>
    <mergeCell ref="H57:P57"/>
    <mergeCell ref="Q57:AD57"/>
    <mergeCell ref="D59:AJ60"/>
    <mergeCell ref="K62:AJ62"/>
    <mergeCell ref="B63:E64"/>
    <mergeCell ref="Q56:AD56"/>
    <mergeCell ref="D58:AJ58"/>
    <mergeCell ref="F63:H64"/>
    <mergeCell ref="I63:J64"/>
    <mergeCell ref="K63:S63"/>
    <mergeCell ref="T63:V63"/>
    <mergeCell ref="K64:O64"/>
    <mergeCell ref="R64:S64"/>
    <mergeCell ref="W64:X64"/>
    <mergeCell ref="AB64:AC64"/>
    <mergeCell ref="AG64:AH64"/>
    <mergeCell ref="H17:L18"/>
    <mergeCell ref="M17:O18"/>
    <mergeCell ref="D23:G24"/>
    <mergeCell ref="H55:P55"/>
    <mergeCell ref="D19:G20"/>
    <mergeCell ref="D21:G22"/>
    <mergeCell ref="D27:E32"/>
    <mergeCell ref="F27:G27"/>
    <mergeCell ref="F28:G28"/>
    <mergeCell ref="D37:G39"/>
    <mergeCell ref="M33:O34"/>
    <mergeCell ref="P33:R34"/>
    <mergeCell ref="S33:V34"/>
    <mergeCell ref="P31:R31"/>
    <mergeCell ref="S31:V31"/>
    <mergeCell ref="F32:G32"/>
    <mergeCell ref="D33:G34"/>
    <mergeCell ref="B46:AC47"/>
    <mergeCell ref="P15:R16"/>
    <mergeCell ref="S15:V16"/>
    <mergeCell ref="S19:V20"/>
    <mergeCell ref="P23:R24"/>
    <mergeCell ref="H15:L16"/>
    <mergeCell ref="M15:O16"/>
    <mergeCell ref="S23:V24"/>
    <mergeCell ref="H54:P54"/>
    <mergeCell ref="Q54:AD54"/>
    <mergeCell ref="H19:L20"/>
    <mergeCell ref="M19:O20"/>
    <mergeCell ref="P19:R20"/>
    <mergeCell ref="H21:L22"/>
    <mergeCell ref="M21:O22"/>
    <mergeCell ref="AD19:AH20"/>
    <mergeCell ref="P21:R22"/>
    <mergeCell ref="AD21:AH22"/>
    <mergeCell ref="M25:O26"/>
    <mergeCell ref="H27:L27"/>
    <mergeCell ref="P27:R27"/>
    <mergeCell ref="S27:V27"/>
    <mergeCell ref="H37:L39"/>
    <mergeCell ref="S37:V39"/>
    <mergeCell ref="H33:L34"/>
    <mergeCell ref="AD12:AJ13"/>
    <mergeCell ref="D51:AJ53"/>
    <mergeCell ref="N11:O11"/>
    <mergeCell ref="P11:Q11"/>
    <mergeCell ref="V9:W9"/>
    <mergeCell ref="B10:F10"/>
    <mergeCell ref="B11:C11"/>
    <mergeCell ref="D11:E11"/>
    <mergeCell ref="V11:W11"/>
    <mergeCell ref="AD14:AJ14"/>
    <mergeCell ref="H12:O13"/>
    <mergeCell ref="P12:V13"/>
    <mergeCell ref="W12:AC13"/>
    <mergeCell ref="P17:R18"/>
    <mergeCell ref="S17:V18"/>
    <mergeCell ref="H14:O14"/>
    <mergeCell ref="P14:V14"/>
    <mergeCell ref="W14:AC14"/>
    <mergeCell ref="D15:G16"/>
    <mergeCell ref="D17:G18"/>
    <mergeCell ref="B12:G14"/>
    <mergeCell ref="AI19:AJ20"/>
    <mergeCell ref="S21:V22"/>
    <mergeCell ref="AD17:AH18"/>
    <mergeCell ref="B8:F8"/>
    <mergeCell ref="B9:C9"/>
    <mergeCell ref="D9:E9"/>
    <mergeCell ref="G9:H9"/>
    <mergeCell ref="J9:K9"/>
    <mergeCell ref="P9:Q9"/>
    <mergeCell ref="S9:T9"/>
    <mergeCell ref="G11:H11"/>
    <mergeCell ref="J11:K11"/>
    <mergeCell ref="N9:O9"/>
    <mergeCell ref="S11:T11"/>
    <mergeCell ref="AI21:AJ22"/>
    <mergeCell ref="AI23:AJ24"/>
    <mergeCell ref="AI25:AJ26"/>
    <mergeCell ref="AD27:AH28"/>
    <mergeCell ref="AI27:AJ28"/>
    <mergeCell ref="AD25:AH26"/>
    <mergeCell ref="AD15:AH16"/>
    <mergeCell ref="AI15:AJ16"/>
    <mergeCell ref="AI17:AJ18"/>
    <mergeCell ref="AI29:AJ30"/>
    <mergeCell ref="AD31:AH32"/>
    <mergeCell ref="AI31:AJ32"/>
    <mergeCell ref="P42:R43"/>
    <mergeCell ref="S42:V43"/>
    <mergeCell ref="AD44:AH45"/>
    <mergeCell ref="AD33:AH34"/>
    <mergeCell ref="AI33:AJ34"/>
    <mergeCell ref="AD35:AH36"/>
    <mergeCell ref="AI35:AJ36"/>
    <mergeCell ref="AI40:AJ41"/>
    <mergeCell ref="P37:R39"/>
    <mergeCell ref="S44:V45"/>
    <mergeCell ref="H36:R36"/>
    <mergeCell ref="M35:O35"/>
    <mergeCell ref="H35:L35"/>
    <mergeCell ref="AI44:AJ45"/>
    <mergeCell ref="B37:C45"/>
    <mergeCell ref="AD23:AH24"/>
    <mergeCell ref="D25:G26"/>
    <mergeCell ref="H25:L26"/>
    <mergeCell ref="P25:R26"/>
    <mergeCell ref="S25:V26"/>
    <mergeCell ref="H23:L24"/>
    <mergeCell ref="M23:O24"/>
    <mergeCell ref="AD29:AH30"/>
    <mergeCell ref="F29:G29"/>
    <mergeCell ref="H29:L29"/>
    <mergeCell ref="P29:R29"/>
    <mergeCell ref="S29:V29"/>
    <mergeCell ref="F30:G30"/>
    <mergeCell ref="F31:G31"/>
    <mergeCell ref="H31:L31"/>
    <mergeCell ref="S36:V36"/>
    <mergeCell ref="S35:V35"/>
    <mergeCell ref="P35:R35"/>
    <mergeCell ref="D42:G43"/>
    <mergeCell ref="H42:L43"/>
    <mergeCell ref="M37:O39"/>
    <mergeCell ref="M42:O43"/>
    <mergeCell ref="AM3:AM4"/>
    <mergeCell ref="AN3:AN4"/>
    <mergeCell ref="AM1:AO2"/>
    <mergeCell ref="AO3:AO4"/>
    <mergeCell ref="AI46:AJ47"/>
    <mergeCell ref="D49:AJ49"/>
    <mergeCell ref="D50:AJ50"/>
    <mergeCell ref="AD42:AH43"/>
    <mergeCell ref="W37:Z45"/>
    <mergeCell ref="AA37:AC45"/>
    <mergeCell ref="AD37:AH39"/>
    <mergeCell ref="AI42:AJ43"/>
    <mergeCell ref="D44:G45"/>
    <mergeCell ref="H44:L45"/>
    <mergeCell ref="M44:O45"/>
    <mergeCell ref="P44:R45"/>
    <mergeCell ref="AI37:AJ39"/>
    <mergeCell ref="D40:G41"/>
    <mergeCell ref="H40:L41"/>
    <mergeCell ref="M40:O41"/>
    <mergeCell ref="P40:R41"/>
    <mergeCell ref="S40:V41"/>
    <mergeCell ref="AD40:AH41"/>
    <mergeCell ref="AD46:AH47"/>
  </mergeCells>
  <phoneticPr fontId="34"/>
  <dataValidations count="1">
    <dataValidation type="list" allowBlank="1" showInputMessage="1" showErrorMessage="1" sqref="D36:G36" xr:uid="{7415155E-C23B-411A-B603-A3BC8C8780C0}">
      <formula1>$AQ$2:$AQ$5</formula1>
    </dataValidation>
  </dataValidations>
  <printOptions horizontalCentered="1" verticalCentered="1"/>
  <pageMargins left="0.70866141732283472" right="0.70866141732283472" top="0.74803149606299213" bottom="0.74803149606299213" header="0.31496062992125984" footer="0.31496062992125984"/>
  <pageSetup paperSize="9" scale="93"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CCCC"/>
  </sheetPr>
  <dimension ref="A5:AW142"/>
  <sheetViews>
    <sheetView showGridLines="0" zoomScaleNormal="100" zoomScaleSheetLayoutView="130" workbookViewId="0">
      <pane xSplit="1" ySplit="4" topLeftCell="B23" activePane="bottomRight" state="frozen"/>
      <selection activeCell="AS26" sqref="AS26"/>
      <selection pane="topRight" activeCell="AS26" sqref="AS26"/>
      <selection pane="bottomLeft" activeCell="AS26" sqref="AS26"/>
      <selection pane="bottomRight" activeCell="AK33" sqref="AK33"/>
    </sheetView>
  </sheetViews>
  <sheetFormatPr defaultColWidth="2.5" defaultRowHeight="13.5"/>
  <cols>
    <col min="1" max="47" width="2.5" style="1" customWidth="1"/>
    <col min="48" max="16384" width="2.5" style="1"/>
  </cols>
  <sheetData>
    <row r="5" spans="2:36" ht="13.5" customHeight="1">
      <c r="B5" s="1" t="s">
        <v>219</v>
      </c>
    </row>
    <row r="6" spans="2:36" ht="13.5" customHeight="1">
      <c r="N6" s="435" t="s">
        <v>214</v>
      </c>
      <c r="O6" s="435"/>
      <c r="P6" s="435"/>
      <c r="Q6" s="435"/>
      <c r="R6" s="435"/>
      <c r="S6" s="435"/>
      <c r="T6" s="435"/>
      <c r="U6" s="435"/>
      <c r="V6" s="435"/>
      <c r="W6" s="435"/>
      <c r="X6" s="435"/>
    </row>
    <row r="7" spans="2:36" ht="13.5" customHeight="1"/>
    <row r="8" spans="2:36" ht="13.5" customHeight="1">
      <c r="B8" s="313" t="s">
        <v>223</v>
      </c>
      <c r="C8" s="313"/>
      <c r="D8" s="313"/>
      <c r="E8" s="313"/>
      <c r="F8" s="313"/>
      <c r="G8" s="11"/>
      <c r="H8" s="11"/>
      <c r="I8" s="11"/>
      <c r="J8" s="11"/>
      <c r="K8" s="11"/>
      <c r="L8" s="11"/>
      <c r="M8" s="11"/>
      <c r="N8" s="11"/>
      <c r="O8" s="12"/>
      <c r="P8" s="11"/>
      <c r="Q8" s="11"/>
      <c r="R8" s="11"/>
      <c r="S8" s="11"/>
      <c r="T8" s="11"/>
      <c r="U8" s="11"/>
      <c r="V8" s="11"/>
      <c r="W8" s="11"/>
      <c r="X8" s="11"/>
      <c r="Z8" s="11"/>
      <c r="AA8" s="11"/>
      <c r="AB8" s="11"/>
    </row>
    <row r="9" spans="2:36" s="11" customFormat="1" ht="13.5" customHeight="1">
      <c r="B9" s="306"/>
      <c r="C9" s="306"/>
      <c r="D9" s="572">
        <f>IF(計画提出書!N47="","",計画提出書!N47)</f>
        <v>2024</v>
      </c>
      <c r="E9" s="572"/>
      <c r="F9" s="12" t="s">
        <v>4</v>
      </c>
      <c r="G9" s="572">
        <f>IF(計画提出書!S47="","",計画提出書!S47)</f>
        <v>4</v>
      </c>
      <c r="H9" s="572"/>
      <c r="I9" s="12" t="s">
        <v>5</v>
      </c>
      <c r="J9" s="572">
        <f>IF(計画提出書!V47="","",計画提出書!V47)</f>
        <v>1</v>
      </c>
      <c r="K9" s="572"/>
      <c r="L9" s="12" t="s">
        <v>6</v>
      </c>
      <c r="M9" s="12" t="s">
        <v>39</v>
      </c>
      <c r="N9" s="306"/>
      <c r="O9" s="306"/>
      <c r="P9" s="572">
        <f>IF(計画提出書!AA47="","",計画提出書!AA47)</f>
        <v>2027</v>
      </c>
      <c r="Q9" s="572"/>
      <c r="R9" s="12" t="s">
        <v>4</v>
      </c>
      <c r="S9" s="572">
        <f>IF(計画提出書!AD47="","",計画提出書!AD47)</f>
        <v>3</v>
      </c>
      <c r="T9" s="572"/>
      <c r="U9" s="12" t="s">
        <v>5</v>
      </c>
      <c r="V9" s="572">
        <f>IF(計画提出書!AG47="","",計画提出書!AG47)</f>
        <v>31</v>
      </c>
      <c r="W9" s="572"/>
      <c r="X9" s="12" t="s">
        <v>6</v>
      </c>
    </row>
    <row r="10" spans="2:36" s="11" customFormat="1" ht="13.5" customHeight="1"/>
    <row r="11" spans="2:36" s="11" customFormat="1" ht="13.5" customHeight="1">
      <c r="B11" s="313" t="s">
        <v>467</v>
      </c>
      <c r="C11" s="313"/>
      <c r="D11" s="313"/>
      <c r="E11" s="313"/>
      <c r="F11" s="313"/>
      <c r="G11" s="313"/>
      <c r="H11" s="313"/>
      <c r="I11" s="313"/>
      <c r="J11" s="313"/>
      <c r="K11" s="313"/>
      <c r="L11" s="313"/>
      <c r="M11" s="313"/>
      <c r="N11" s="313"/>
      <c r="O11" s="313"/>
      <c r="P11" s="313"/>
      <c r="Q11" s="313"/>
      <c r="R11" s="313"/>
    </row>
    <row r="12" spans="2:36" ht="13.5" customHeight="1">
      <c r="B12" s="313"/>
      <c r="C12" s="313"/>
      <c r="D12" s="313"/>
      <c r="E12" s="313"/>
      <c r="F12" s="313"/>
      <c r="G12" s="313"/>
      <c r="H12" s="313"/>
      <c r="I12" s="313"/>
      <c r="J12" s="313"/>
      <c r="K12" s="313"/>
      <c r="L12" s="313"/>
      <c r="M12" s="313"/>
      <c r="N12" s="313"/>
      <c r="O12" s="313"/>
      <c r="P12" s="313"/>
      <c r="Q12" s="313"/>
      <c r="R12" s="313"/>
      <c r="S12" s="12"/>
      <c r="T12" s="12"/>
      <c r="U12" s="12"/>
      <c r="V12" s="11"/>
      <c r="W12" s="11"/>
      <c r="X12" s="11"/>
      <c r="Y12" s="11"/>
      <c r="Z12" s="11"/>
      <c r="AA12" s="11"/>
      <c r="AB12" s="11"/>
    </row>
    <row r="13" spans="2:36" ht="13.5" customHeight="1">
      <c r="B13" s="313" t="s">
        <v>224</v>
      </c>
      <c r="C13" s="313"/>
      <c r="D13" s="313"/>
      <c r="E13" s="313"/>
      <c r="F13" s="313"/>
      <c r="G13" s="8"/>
      <c r="H13" s="8"/>
      <c r="I13" s="11"/>
      <c r="J13" s="8"/>
      <c r="K13" s="11"/>
      <c r="L13" s="11"/>
      <c r="M13" s="11"/>
      <c r="N13" s="11"/>
      <c r="O13" s="8"/>
      <c r="P13" s="8"/>
      <c r="Q13" s="11"/>
      <c r="R13" s="8"/>
      <c r="S13" s="8"/>
      <c r="T13" s="11"/>
      <c r="U13" s="8"/>
      <c r="V13" s="8"/>
      <c r="W13" s="11"/>
      <c r="X13" s="11"/>
      <c r="Y13" s="13"/>
      <c r="Z13" s="13"/>
      <c r="AA13" s="13"/>
      <c r="AB13" s="13"/>
      <c r="AC13" s="11"/>
      <c r="AD13" s="11"/>
      <c r="AE13" s="11"/>
      <c r="AF13" s="11"/>
      <c r="AG13" s="11"/>
      <c r="AH13" s="11"/>
      <c r="AI13" s="11"/>
    </row>
    <row r="14" spans="2:36" ht="13.5" customHeight="1" thickBot="1">
      <c r="B14" s="462"/>
      <c r="C14" s="462"/>
      <c r="D14" s="627">
        <f>IF(計画提出書!N47="","",計画提出書!N47)</f>
        <v>2024</v>
      </c>
      <c r="E14" s="627"/>
      <c r="F14" s="22" t="s">
        <v>4</v>
      </c>
      <c r="G14" s="627">
        <f>IF(計画提出書!N47="","",4)</f>
        <v>4</v>
      </c>
      <c r="H14" s="627"/>
      <c r="I14" s="22" t="s">
        <v>5</v>
      </c>
      <c r="J14" s="627">
        <f>IF(計画提出書!N47="","",1)</f>
        <v>1</v>
      </c>
      <c r="K14" s="627"/>
      <c r="L14" s="22" t="s">
        <v>6</v>
      </c>
      <c r="M14" s="22" t="s">
        <v>39</v>
      </c>
      <c r="N14" s="462"/>
      <c r="O14" s="462"/>
      <c r="P14" s="627">
        <f>IF(計画提出書!N47="","",計画提出書!N47+1)</f>
        <v>2025</v>
      </c>
      <c r="Q14" s="627"/>
      <c r="R14" s="22" t="s">
        <v>4</v>
      </c>
      <c r="S14" s="627">
        <f>IF(計画提出書!N47="","",3)</f>
        <v>3</v>
      </c>
      <c r="T14" s="627"/>
      <c r="U14" s="22" t="s">
        <v>5</v>
      </c>
      <c r="V14" s="627">
        <f>IF(計画提出書!N47="","",31)</f>
        <v>31</v>
      </c>
      <c r="W14" s="627"/>
      <c r="X14" s="22" t="s">
        <v>6</v>
      </c>
      <c r="Y14" s="13"/>
      <c r="Z14" s="13"/>
      <c r="AA14" s="13"/>
      <c r="AB14" s="13"/>
      <c r="AC14" s="11"/>
      <c r="AD14" s="11"/>
      <c r="AE14" s="11"/>
      <c r="AF14" s="11"/>
      <c r="AG14" s="11"/>
      <c r="AH14" s="11"/>
      <c r="AI14" s="11"/>
    </row>
    <row r="15" spans="2:36" ht="13.5" customHeight="1">
      <c r="B15" s="722" t="s">
        <v>236</v>
      </c>
      <c r="C15" s="723"/>
      <c r="D15" s="723"/>
      <c r="E15" s="723"/>
      <c r="F15" s="723"/>
      <c r="G15" s="724"/>
      <c r="H15" s="775" t="str">
        <f>IF(D14="","",D14&amp;"年度の使用量")</f>
        <v>2024年度の使用量</v>
      </c>
      <c r="I15" s="776"/>
      <c r="J15" s="932"/>
      <c r="K15" s="932"/>
      <c r="L15" s="932"/>
      <c r="M15" s="932"/>
      <c r="N15" s="933"/>
      <c r="O15" s="954" t="s">
        <v>67</v>
      </c>
      <c r="P15" s="954"/>
      <c r="Q15" s="954"/>
      <c r="R15" s="954"/>
      <c r="S15" s="954"/>
      <c r="T15" s="954"/>
      <c r="U15" s="954"/>
      <c r="V15" s="954"/>
      <c r="W15" s="954"/>
      <c r="X15" s="954"/>
      <c r="Y15" s="954"/>
      <c r="Z15" s="955"/>
      <c r="AA15" s="955"/>
      <c r="AB15" s="955"/>
      <c r="AC15" s="716" t="s">
        <v>234</v>
      </c>
      <c r="AD15" s="940"/>
      <c r="AE15" s="940"/>
      <c r="AF15" s="940"/>
      <c r="AG15" s="940"/>
      <c r="AH15" s="940"/>
      <c r="AI15" s="940"/>
      <c r="AJ15" s="941"/>
    </row>
    <row r="16" spans="2:36" ht="13.5" customHeight="1">
      <c r="B16" s="725"/>
      <c r="C16" s="726"/>
      <c r="D16" s="726"/>
      <c r="E16" s="726"/>
      <c r="F16" s="726"/>
      <c r="G16" s="727"/>
      <c r="H16" s="934"/>
      <c r="I16" s="935"/>
      <c r="J16" s="935"/>
      <c r="K16" s="935"/>
      <c r="L16" s="935"/>
      <c r="M16" s="935"/>
      <c r="N16" s="936"/>
      <c r="O16" s="917" t="s">
        <v>69</v>
      </c>
      <c r="P16" s="917"/>
      <c r="Q16" s="917"/>
      <c r="R16" s="917"/>
      <c r="S16" s="918"/>
      <c r="T16" s="918"/>
      <c r="U16" s="917" t="s">
        <v>68</v>
      </c>
      <c r="V16" s="917"/>
      <c r="W16" s="917"/>
      <c r="X16" s="917"/>
      <c r="Y16" s="917"/>
      <c r="Z16" s="917"/>
      <c r="AA16" s="917"/>
      <c r="AB16" s="917"/>
      <c r="AC16" s="942"/>
      <c r="AD16" s="943"/>
      <c r="AE16" s="943"/>
      <c r="AF16" s="943"/>
      <c r="AG16" s="943"/>
      <c r="AH16" s="943"/>
      <c r="AI16" s="943"/>
      <c r="AJ16" s="944"/>
    </row>
    <row r="17" spans="2:36" ht="13.5" customHeight="1" thickBot="1">
      <c r="B17" s="728"/>
      <c r="C17" s="729"/>
      <c r="D17" s="729"/>
      <c r="E17" s="729"/>
      <c r="F17" s="729"/>
      <c r="G17" s="730"/>
      <c r="H17" s="937" t="s">
        <v>406</v>
      </c>
      <c r="I17" s="938"/>
      <c r="J17" s="938"/>
      <c r="K17" s="938"/>
      <c r="L17" s="938"/>
      <c r="M17" s="938"/>
      <c r="N17" s="939"/>
      <c r="O17" s="770" t="s">
        <v>407</v>
      </c>
      <c r="P17" s="771"/>
      <c r="Q17" s="771"/>
      <c r="R17" s="771"/>
      <c r="S17" s="771"/>
      <c r="T17" s="771"/>
      <c r="U17" s="770" t="s">
        <v>408</v>
      </c>
      <c r="V17" s="771"/>
      <c r="W17" s="771"/>
      <c r="X17" s="771"/>
      <c r="Y17" s="771"/>
      <c r="Z17" s="771"/>
      <c r="AA17" s="771"/>
      <c r="AB17" s="958"/>
      <c r="AC17" s="858" t="s">
        <v>409</v>
      </c>
      <c r="AD17" s="945"/>
      <c r="AE17" s="945"/>
      <c r="AF17" s="945"/>
      <c r="AG17" s="945"/>
      <c r="AH17" s="945"/>
      <c r="AI17" s="945"/>
      <c r="AJ17" s="946"/>
    </row>
    <row r="18" spans="2:36" ht="13.5" customHeight="1">
      <c r="B18" s="451" t="s">
        <v>237</v>
      </c>
      <c r="C18" s="452"/>
      <c r="D18" s="563" t="s">
        <v>57</v>
      </c>
      <c r="E18" s="564"/>
      <c r="F18" s="564"/>
      <c r="G18" s="927"/>
      <c r="H18" s="704" t="str">
        <f>IF('（別紙１）原油換算シート【1年目報告用】'!H15="","",'（別紙１）原油換算シート【1年目報告用】'!H15)</f>
        <v/>
      </c>
      <c r="I18" s="705"/>
      <c r="J18" s="705"/>
      <c r="K18" s="973"/>
      <c r="L18" s="894" t="s">
        <v>228</v>
      </c>
      <c r="M18" s="895"/>
      <c r="N18" s="895"/>
      <c r="O18" s="956">
        <f>'（別紙２）二酸化炭素排出量計算シート【計画用】'!O18</f>
        <v>36.5</v>
      </c>
      <c r="P18" s="957"/>
      <c r="Q18" s="957"/>
      <c r="R18" s="922" t="s">
        <v>374</v>
      </c>
      <c r="S18" s="881"/>
      <c r="T18" s="923"/>
      <c r="U18" s="951">
        <f>'（別紙２）二酸化炭素排出量計算シート【計画用】'!U18</f>
        <v>1.8700000000000001E-2</v>
      </c>
      <c r="V18" s="952"/>
      <c r="W18" s="952"/>
      <c r="X18" s="953"/>
      <c r="Y18" s="1413" t="s">
        <v>468</v>
      </c>
      <c r="Z18" s="1414"/>
      <c r="AA18" s="1414"/>
      <c r="AB18" s="1415"/>
      <c r="AC18" s="875" t="str">
        <f>IF(H18="","",H18*O18*U18*44/12)</f>
        <v/>
      </c>
      <c r="AD18" s="876"/>
      <c r="AE18" s="876"/>
      <c r="AF18" s="876"/>
      <c r="AG18" s="947"/>
      <c r="AH18" s="889" t="s">
        <v>487</v>
      </c>
      <c r="AI18" s="890"/>
      <c r="AJ18" s="903"/>
    </row>
    <row r="19" spans="2:36" ht="13.5" customHeight="1">
      <c r="B19" s="453"/>
      <c r="C19" s="454"/>
      <c r="D19" s="565"/>
      <c r="E19" s="566"/>
      <c r="F19" s="566"/>
      <c r="G19" s="928"/>
      <c r="H19" s="654"/>
      <c r="I19" s="655"/>
      <c r="J19" s="655"/>
      <c r="K19" s="656"/>
      <c r="L19" s="897"/>
      <c r="M19" s="898"/>
      <c r="N19" s="898"/>
      <c r="O19" s="909"/>
      <c r="P19" s="910"/>
      <c r="Q19" s="910"/>
      <c r="R19" s="861"/>
      <c r="S19" s="673"/>
      <c r="T19" s="862"/>
      <c r="U19" s="863" t="s">
        <v>405</v>
      </c>
      <c r="V19" s="864"/>
      <c r="W19" s="864"/>
      <c r="X19" s="865"/>
      <c r="Y19" s="880"/>
      <c r="Z19" s="881"/>
      <c r="AA19" s="881"/>
      <c r="AB19" s="907"/>
      <c r="AC19" s="948"/>
      <c r="AD19" s="949"/>
      <c r="AE19" s="949"/>
      <c r="AF19" s="949"/>
      <c r="AG19" s="950"/>
      <c r="AH19" s="872"/>
      <c r="AI19" s="873"/>
      <c r="AJ19" s="874"/>
    </row>
    <row r="20" spans="2:36" ht="13.5" customHeight="1">
      <c r="B20" s="453"/>
      <c r="C20" s="454"/>
      <c r="D20" s="576" t="s">
        <v>58</v>
      </c>
      <c r="E20" s="577"/>
      <c r="F20" s="577"/>
      <c r="G20" s="970"/>
      <c r="H20" s="654" t="str">
        <f>IF('（別紙１）原油換算シート【1年目報告用】'!H17="","",'（別紙１）原油換算シート【1年目報告用】'!H17)</f>
        <v/>
      </c>
      <c r="I20" s="655"/>
      <c r="J20" s="655"/>
      <c r="K20" s="656"/>
      <c r="L20" s="657" t="s">
        <v>228</v>
      </c>
      <c r="M20" s="658"/>
      <c r="N20" s="658"/>
      <c r="O20" s="956">
        <f>'（別紙２）二酸化炭素排出量計算シート【計画用】'!O20</f>
        <v>38.9</v>
      </c>
      <c r="P20" s="957"/>
      <c r="Q20" s="957"/>
      <c r="R20" s="861" t="s">
        <v>230</v>
      </c>
      <c r="S20" s="673"/>
      <c r="T20" s="862"/>
      <c r="U20" s="924">
        <f>'（別紙２）二酸化炭素排出量計算シート【計画用】'!U20</f>
        <v>1.9300000000000001E-2</v>
      </c>
      <c r="V20" s="925"/>
      <c r="W20" s="925"/>
      <c r="X20" s="926"/>
      <c r="Y20" s="877" t="s">
        <v>468</v>
      </c>
      <c r="Z20" s="878"/>
      <c r="AA20" s="878"/>
      <c r="AB20" s="906"/>
      <c r="AC20" s="687" t="str">
        <f>IF(H20="","",H20*O20*U20*44/12)</f>
        <v/>
      </c>
      <c r="AD20" s="688"/>
      <c r="AE20" s="688"/>
      <c r="AF20" s="688"/>
      <c r="AG20" s="860"/>
      <c r="AH20" s="782" t="s">
        <v>463</v>
      </c>
      <c r="AI20" s="783"/>
      <c r="AJ20" s="784"/>
    </row>
    <row r="21" spans="2:36" ht="13.5" customHeight="1">
      <c r="B21" s="453"/>
      <c r="C21" s="454"/>
      <c r="D21" s="576"/>
      <c r="E21" s="577"/>
      <c r="F21" s="577"/>
      <c r="G21" s="970"/>
      <c r="H21" s="654"/>
      <c r="I21" s="655"/>
      <c r="J21" s="655"/>
      <c r="K21" s="656"/>
      <c r="L21" s="657"/>
      <c r="M21" s="658"/>
      <c r="N21" s="658"/>
      <c r="O21" s="909"/>
      <c r="P21" s="910"/>
      <c r="Q21" s="910"/>
      <c r="R21" s="861"/>
      <c r="S21" s="673"/>
      <c r="T21" s="862"/>
      <c r="U21" s="863" t="s">
        <v>405</v>
      </c>
      <c r="V21" s="864"/>
      <c r="W21" s="864"/>
      <c r="X21" s="865"/>
      <c r="Y21" s="880"/>
      <c r="Z21" s="881"/>
      <c r="AA21" s="881"/>
      <c r="AB21" s="907"/>
      <c r="AC21" s="687"/>
      <c r="AD21" s="688"/>
      <c r="AE21" s="688"/>
      <c r="AF21" s="688"/>
      <c r="AG21" s="860"/>
      <c r="AH21" s="872"/>
      <c r="AI21" s="873"/>
      <c r="AJ21" s="874"/>
    </row>
    <row r="22" spans="2:36" ht="13.5" customHeight="1">
      <c r="B22" s="453"/>
      <c r="C22" s="454"/>
      <c r="D22" s="576" t="s">
        <v>59</v>
      </c>
      <c r="E22" s="577"/>
      <c r="F22" s="577"/>
      <c r="G22" s="970"/>
      <c r="H22" s="654" t="str">
        <f>IF('（別紙１）原油換算シート【1年目報告用】'!H19="","",'（別紙１）原油換算シート【1年目報告用】'!H19)</f>
        <v/>
      </c>
      <c r="I22" s="655"/>
      <c r="J22" s="655"/>
      <c r="K22" s="656"/>
      <c r="L22" s="657" t="s">
        <v>228</v>
      </c>
      <c r="M22" s="658"/>
      <c r="N22" s="658"/>
      <c r="O22" s="956">
        <f>'（別紙２）二酸化炭素排出量計算シート【計画用】'!O22</f>
        <v>41.8</v>
      </c>
      <c r="P22" s="957"/>
      <c r="Q22" s="957"/>
      <c r="R22" s="861" t="s">
        <v>230</v>
      </c>
      <c r="S22" s="673"/>
      <c r="T22" s="862"/>
      <c r="U22" s="924">
        <f>'（別紙２）二酸化炭素排出量計算シート【計画用】'!U22</f>
        <v>2.0199999999999999E-2</v>
      </c>
      <c r="V22" s="925"/>
      <c r="W22" s="925"/>
      <c r="X22" s="926"/>
      <c r="Y22" s="877" t="s">
        <v>468</v>
      </c>
      <c r="Z22" s="878"/>
      <c r="AA22" s="878"/>
      <c r="AB22" s="906"/>
      <c r="AC22" s="687" t="str">
        <f>IF(H22="","",H22*O22*U22*44/12)</f>
        <v/>
      </c>
      <c r="AD22" s="688"/>
      <c r="AE22" s="688"/>
      <c r="AF22" s="688"/>
      <c r="AG22" s="860"/>
      <c r="AH22" s="782" t="s">
        <v>477</v>
      </c>
      <c r="AI22" s="783"/>
      <c r="AJ22" s="784"/>
    </row>
    <row r="23" spans="2:36" ht="13.5" customHeight="1">
      <c r="B23" s="453"/>
      <c r="C23" s="454"/>
      <c r="D23" s="576"/>
      <c r="E23" s="577"/>
      <c r="F23" s="577"/>
      <c r="G23" s="970"/>
      <c r="H23" s="654"/>
      <c r="I23" s="655"/>
      <c r="J23" s="655"/>
      <c r="K23" s="656"/>
      <c r="L23" s="657"/>
      <c r="M23" s="658"/>
      <c r="N23" s="658"/>
      <c r="O23" s="909"/>
      <c r="P23" s="910"/>
      <c r="Q23" s="910"/>
      <c r="R23" s="861"/>
      <c r="S23" s="673"/>
      <c r="T23" s="862"/>
      <c r="U23" s="863" t="s">
        <v>405</v>
      </c>
      <c r="V23" s="864"/>
      <c r="W23" s="864"/>
      <c r="X23" s="865"/>
      <c r="Y23" s="880"/>
      <c r="Z23" s="881"/>
      <c r="AA23" s="881"/>
      <c r="AB23" s="907"/>
      <c r="AC23" s="687"/>
      <c r="AD23" s="688"/>
      <c r="AE23" s="688"/>
      <c r="AF23" s="688"/>
      <c r="AG23" s="860"/>
      <c r="AH23" s="872"/>
      <c r="AI23" s="873"/>
      <c r="AJ23" s="874"/>
    </row>
    <row r="24" spans="2:36" ht="13.5" customHeight="1">
      <c r="B24" s="453"/>
      <c r="C24" s="454"/>
      <c r="D24" s="576" t="s">
        <v>60</v>
      </c>
      <c r="E24" s="577"/>
      <c r="F24" s="577"/>
      <c r="G24" s="970"/>
      <c r="H24" s="654" t="str">
        <f>IF('（別紙１）原油換算シート【1年目報告用】'!H21="","",'（別紙１）原油換算シート【1年目報告用】'!H21)</f>
        <v/>
      </c>
      <c r="I24" s="655"/>
      <c r="J24" s="655"/>
      <c r="K24" s="656"/>
      <c r="L24" s="657" t="s">
        <v>228</v>
      </c>
      <c r="M24" s="658"/>
      <c r="N24" s="658"/>
      <c r="O24" s="956">
        <f>'（別紙２）二酸化炭素排出量計算シート【計画用】'!O24</f>
        <v>41.8</v>
      </c>
      <c r="P24" s="957"/>
      <c r="Q24" s="957"/>
      <c r="R24" s="861" t="s">
        <v>230</v>
      </c>
      <c r="S24" s="673"/>
      <c r="T24" s="862"/>
      <c r="U24" s="924">
        <f>'（別紙２）二酸化炭素排出量計算シート【計画用】'!U24</f>
        <v>2.0199999999999999E-2</v>
      </c>
      <c r="V24" s="925"/>
      <c r="W24" s="925"/>
      <c r="X24" s="926"/>
      <c r="Y24" s="877" t="s">
        <v>468</v>
      </c>
      <c r="Z24" s="878"/>
      <c r="AA24" s="878"/>
      <c r="AB24" s="906"/>
      <c r="AC24" s="687" t="str">
        <f>IF(H24="","",H24*O24*U24*44/12)</f>
        <v/>
      </c>
      <c r="AD24" s="688"/>
      <c r="AE24" s="688"/>
      <c r="AF24" s="688"/>
      <c r="AG24" s="860"/>
      <c r="AH24" s="782" t="s">
        <v>477</v>
      </c>
      <c r="AI24" s="783"/>
      <c r="AJ24" s="784"/>
    </row>
    <row r="25" spans="2:36" ht="13.5" customHeight="1">
      <c r="B25" s="453"/>
      <c r="C25" s="454"/>
      <c r="D25" s="576"/>
      <c r="E25" s="577"/>
      <c r="F25" s="577"/>
      <c r="G25" s="970"/>
      <c r="H25" s="654"/>
      <c r="I25" s="655"/>
      <c r="J25" s="655"/>
      <c r="K25" s="656"/>
      <c r="L25" s="657"/>
      <c r="M25" s="658"/>
      <c r="N25" s="658"/>
      <c r="O25" s="909"/>
      <c r="P25" s="910"/>
      <c r="Q25" s="910"/>
      <c r="R25" s="861"/>
      <c r="S25" s="673"/>
      <c r="T25" s="862"/>
      <c r="U25" s="863" t="s">
        <v>405</v>
      </c>
      <c r="V25" s="864"/>
      <c r="W25" s="864"/>
      <c r="X25" s="865"/>
      <c r="Y25" s="880"/>
      <c r="Z25" s="881"/>
      <c r="AA25" s="881"/>
      <c r="AB25" s="907"/>
      <c r="AC25" s="687"/>
      <c r="AD25" s="688"/>
      <c r="AE25" s="688"/>
      <c r="AF25" s="688"/>
      <c r="AG25" s="860"/>
      <c r="AH25" s="872"/>
      <c r="AI25" s="873"/>
      <c r="AJ25" s="874"/>
    </row>
    <row r="26" spans="2:36" ht="13.5" customHeight="1">
      <c r="B26" s="453"/>
      <c r="C26" s="454"/>
      <c r="D26" s="570" t="s">
        <v>380</v>
      </c>
      <c r="E26" s="571"/>
      <c r="F26" s="571"/>
      <c r="G26" s="908"/>
      <c r="H26" s="654" t="str">
        <f>IF('（別紙１）原油換算シート【1年目報告用】'!H23="","",'（別紙１）原油換算シート【1年目報告用】'!H23)</f>
        <v/>
      </c>
      <c r="I26" s="655"/>
      <c r="J26" s="655"/>
      <c r="K26" s="656"/>
      <c r="L26" s="657" t="s">
        <v>229</v>
      </c>
      <c r="M26" s="658"/>
      <c r="N26" s="658"/>
      <c r="O26" s="956">
        <f>'（別紙２）二酸化炭素排出量計算シート【計画用】'!O26</f>
        <v>50.1</v>
      </c>
      <c r="P26" s="957"/>
      <c r="Q26" s="957"/>
      <c r="R26" s="861" t="s">
        <v>231</v>
      </c>
      <c r="S26" s="673"/>
      <c r="T26" s="862"/>
      <c r="U26" s="924">
        <f>'（別紙２）二酸化炭素排出量計算シート【計画用】'!U26</f>
        <v>1.6299999999999999E-2</v>
      </c>
      <c r="V26" s="925"/>
      <c r="W26" s="925"/>
      <c r="X26" s="926"/>
      <c r="Y26" s="877" t="s">
        <v>468</v>
      </c>
      <c r="Z26" s="878"/>
      <c r="AA26" s="878"/>
      <c r="AB26" s="906"/>
      <c r="AC26" s="687" t="str">
        <f>IF(H26="","",H26*O26*U26*44/12)</f>
        <v/>
      </c>
      <c r="AD26" s="688"/>
      <c r="AE26" s="688"/>
      <c r="AF26" s="688"/>
      <c r="AG26" s="860"/>
      <c r="AH26" s="782" t="s">
        <v>477</v>
      </c>
      <c r="AI26" s="783"/>
      <c r="AJ26" s="784"/>
    </row>
    <row r="27" spans="2:36" ht="13.5" customHeight="1">
      <c r="B27" s="453"/>
      <c r="C27" s="454"/>
      <c r="D27" s="570"/>
      <c r="E27" s="571"/>
      <c r="F27" s="571"/>
      <c r="G27" s="908"/>
      <c r="H27" s="654"/>
      <c r="I27" s="655"/>
      <c r="J27" s="655"/>
      <c r="K27" s="656"/>
      <c r="L27" s="657"/>
      <c r="M27" s="658"/>
      <c r="N27" s="658"/>
      <c r="O27" s="909"/>
      <c r="P27" s="910"/>
      <c r="Q27" s="910"/>
      <c r="R27" s="861"/>
      <c r="S27" s="673"/>
      <c r="T27" s="862"/>
      <c r="U27" s="863" t="s">
        <v>405</v>
      </c>
      <c r="V27" s="864"/>
      <c r="W27" s="864"/>
      <c r="X27" s="865"/>
      <c r="Y27" s="880"/>
      <c r="Z27" s="881"/>
      <c r="AA27" s="881"/>
      <c r="AB27" s="907"/>
      <c r="AC27" s="687"/>
      <c r="AD27" s="688"/>
      <c r="AE27" s="688"/>
      <c r="AF27" s="688"/>
      <c r="AG27" s="860"/>
      <c r="AH27" s="872"/>
      <c r="AI27" s="873"/>
      <c r="AJ27" s="874"/>
    </row>
    <row r="28" spans="2:36" ht="13.5" customHeight="1">
      <c r="B28" s="453"/>
      <c r="C28" s="454"/>
      <c r="D28" s="568" t="s">
        <v>385</v>
      </c>
      <c r="E28" s="569"/>
      <c r="F28" s="569"/>
      <c r="G28" s="929"/>
      <c r="H28" s="654" t="str">
        <f>IF('（別紙１）原油換算シート【1年目報告用】'!H25="","",'（別紙１）原油換算シート【1年目報告用】'!H25)</f>
        <v/>
      </c>
      <c r="I28" s="655"/>
      <c r="J28" s="655"/>
      <c r="K28" s="656"/>
      <c r="L28" s="657" t="s">
        <v>344</v>
      </c>
      <c r="M28" s="658"/>
      <c r="N28" s="658"/>
      <c r="O28" s="866" t="s">
        <v>1780</v>
      </c>
      <c r="P28" s="867"/>
      <c r="Q28" s="867"/>
      <c r="R28" s="867"/>
      <c r="S28" s="867"/>
      <c r="T28" s="868"/>
      <c r="U28" s="904">
        <f>'（別紙２）二酸化炭素排出量計算シート【計画用】'!U28</f>
        <v>2.29</v>
      </c>
      <c r="V28" s="904"/>
      <c r="W28" s="904"/>
      <c r="X28" s="905"/>
      <c r="Y28" s="672" t="s">
        <v>1781</v>
      </c>
      <c r="Z28" s="673"/>
      <c r="AA28" s="673"/>
      <c r="AB28" s="674"/>
      <c r="AC28" s="687" t="str">
        <f>IF(H28="","",H28*U28)</f>
        <v/>
      </c>
      <c r="AD28" s="688"/>
      <c r="AE28" s="688"/>
      <c r="AF28" s="688"/>
      <c r="AG28" s="860"/>
      <c r="AH28" s="782" t="s">
        <v>477</v>
      </c>
      <c r="AI28" s="783"/>
      <c r="AJ28" s="784"/>
    </row>
    <row r="29" spans="2:36" ht="13.5" customHeight="1">
      <c r="B29" s="453"/>
      <c r="C29" s="454"/>
      <c r="D29" s="568"/>
      <c r="E29" s="569"/>
      <c r="F29" s="569"/>
      <c r="G29" s="929"/>
      <c r="H29" s="654"/>
      <c r="I29" s="655"/>
      <c r="J29" s="655"/>
      <c r="K29" s="656"/>
      <c r="L29" s="657"/>
      <c r="M29" s="658"/>
      <c r="N29" s="658"/>
      <c r="O29" s="869"/>
      <c r="P29" s="870"/>
      <c r="Q29" s="870"/>
      <c r="R29" s="870"/>
      <c r="S29" s="870"/>
      <c r="T29" s="871"/>
      <c r="U29" s="904"/>
      <c r="V29" s="904"/>
      <c r="W29" s="904"/>
      <c r="X29" s="905"/>
      <c r="Y29" s="672"/>
      <c r="Z29" s="673"/>
      <c r="AA29" s="673"/>
      <c r="AB29" s="674"/>
      <c r="AC29" s="687"/>
      <c r="AD29" s="688"/>
      <c r="AE29" s="688"/>
      <c r="AF29" s="688"/>
      <c r="AG29" s="860"/>
      <c r="AH29" s="872"/>
      <c r="AI29" s="873"/>
      <c r="AJ29" s="874"/>
    </row>
    <row r="30" spans="2:36" ht="13.5" customHeight="1">
      <c r="B30" s="453"/>
      <c r="C30" s="454"/>
      <c r="D30" s="962" t="s">
        <v>503</v>
      </c>
      <c r="E30" s="963"/>
      <c r="F30" s="968" t="s">
        <v>504</v>
      </c>
      <c r="G30" s="969"/>
      <c r="H30" s="654" t="str">
        <f>IF('（別紙１）原油換算シート【1年目報告用】'!H27="","",'（別紙１）原油換算シート【1年目報告用】'!H27)</f>
        <v/>
      </c>
      <c r="I30" s="655"/>
      <c r="J30" s="655"/>
      <c r="K30" s="656"/>
      <c r="L30" s="657" t="s">
        <v>363</v>
      </c>
      <c r="M30" s="658"/>
      <c r="N30" s="658"/>
      <c r="O30" s="866" t="s">
        <v>1780</v>
      </c>
      <c r="P30" s="867"/>
      <c r="Q30" s="867"/>
      <c r="R30" s="867"/>
      <c r="S30" s="867"/>
      <c r="T30" s="868"/>
      <c r="U30" s="904">
        <f>IF('（別紙１）原油換算シート【1年目報告用】'!S28="","",'（別紙１）原油換算シート【1年目報告用】'!S28)</f>
        <v>0.54100000000000004</v>
      </c>
      <c r="V30" s="904"/>
      <c r="W30" s="904"/>
      <c r="X30" s="905"/>
      <c r="Y30" s="877" t="s">
        <v>469</v>
      </c>
      <c r="Z30" s="878"/>
      <c r="AA30" s="878"/>
      <c r="AB30" s="879"/>
      <c r="AC30" s="687" t="str">
        <f>IF(H30="","",H30*U30)</f>
        <v/>
      </c>
      <c r="AD30" s="688"/>
      <c r="AE30" s="688"/>
      <c r="AF30" s="688"/>
      <c r="AG30" s="860"/>
      <c r="AH30" s="782" t="s">
        <v>477</v>
      </c>
      <c r="AI30" s="783"/>
      <c r="AJ30" s="784"/>
    </row>
    <row r="31" spans="2:36" ht="13.5" customHeight="1">
      <c r="B31" s="453"/>
      <c r="C31" s="454"/>
      <c r="D31" s="964"/>
      <c r="E31" s="965"/>
      <c r="F31" s="930">
        <f>IF('（別紙１）原油換算シート【1年目報告用】'!F28="","",'（別紙１）原油換算シート【1年目報告用】'!F28)</f>
        <v>618</v>
      </c>
      <c r="G31" s="931"/>
      <c r="H31" s="654"/>
      <c r="I31" s="655"/>
      <c r="J31" s="655"/>
      <c r="K31" s="656"/>
      <c r="L31" s="657"/>
      <c r="M31" s="658"/>
      <c r="N31" s="658"/>
      <c r="O31" s="869"/>
      <c r="P31" s="870"/>
      <c r="Q31" s="870"/>
      <c r="R31" s="870"/>
      <c r="S31" s="870"/>
      <c r="T31" s="871"/>
      <c r="U31" s="904"/>
      <c r="V31" s="904"/>
      <c r="W31" s="904"/>
      <c r="X31" s="905"/>
      <c r="Y31" s="880"/>
      <c r="Z31" s="881"/>
      <c r="AA31" s="881"/>
      <c r="AB31" s="882"/>
      <c r="AC31" s="687"/>
      <c r="AD31" s="688"/>
      <c r="AE31" s="688"/>
      <c r="AF31" s="688"/>
      <c r="AG31" s="860"/>
      <c r="AH31" s="872"/>
      <c r="AI31" s="873"/>
      <c r="AJ31" s="874"/>
    </row>
    <row r="32" spans="2:36" ht="13.5" customHeight="1">
      <c r="B32" s="453"/>
      <c r="C32" s="454"/>
      <c r="D32" s="964"/>
      <c r="E32" s="965"/>
      <c r="F32" s="968" t="s">
        <v>504</v>
      </c>
      <c r="G32" s="969"/>
      <c r="H32" s="654" t="str">
        <f>IF('（別紙１）原油換算シート【1年目報告用】'!H29="","",'（別紙１）原油換算シート【1年目報告用】'!H29)</f>
        <v/>
      </c>
      <c r="I32" s="655"/>
      <c r="J32" s="655"/>
      <c r="K32" s="656"/>
      <c r="L32" s="657" t="s">
        <v>363</v>
      </c>
      <c r="M32" s="658"/>
      <c r="N32" s="658"/>
      <c r="O32" s="866" t="s">
        <v>1780</v>
      </c>
      <c r="P32" s="867"/>
      <c r="Q32" s="867"/>
      <c r="R32" s="867"/>
      <c r="S32" s="867"/>
      <c r="T32" s="868"/>
      <c r="U32" s="904">
        <f>IF('（別紙１）原油換算シート【1年目報告用】'!S30="","",'（別紙１）原油換算シート【1年目報告用】'!S30)</f>
        <v>0.47399999999999998</v>
      </c>
      <c r="V32" s="904"/>
      <c r="W32" s="904"/>
      <c r="X32" s="905"/>
      <c r="Y32" s="877" t="s">
        <v>469</v>
      </c>
      <c r="Z32" s="878"/>
      <c r="AA32" s="878"/>
      <c r="AB32" s="879"/>
      <c r="AC32" s="687" t="str">
        <f>IF(H32="","",H32*U32)</f>
        <v/>
      </c>
      <c r="AD32" s="688"/>
      <c r="AE32" s="688"/>
      <c r="AF32" s="688"/>
      <c r="AG32" s="860"/>
      <c r="AH32" s="782" t="s">
        <v>477</v>
      </c>
      <c r="AI32" s="783"/>
      <c r="AJ32" s="784"/>
    </row>
    <row r="33" spans="2:36" ht="13.5" customHeight="1">
      <c r="B33" s="453"/>
      <c r="C33" s="454"/>
      <c r="D33" s="964"/>
      <c r="E33" s="965"/>
      <c r="F33" s="930">
        <f>IF('（別紙１）原油換算シート【1年目報告用】'!F30="","",'（別紙１）原油換算シート【1年目報告用】'!F30)</f>
        <v>128</v>
      </c>
      <c r="G33" s="931"/>
      <c r="H33" s="654"/>
      <c r="I33" s="655"/>
      <c r="J33" s="655"/>
      <c r="K33" s="656"/>
      <c r="L33" s="657"/>
      <c r="M33" s="658"/>
      <c r="N33" s="658"/>
      <c r="O33" s="869"/>
      <c r="P33" s="870"/>
      <c r="Q33" s="870"/>
      <c r="R33" s="870"/>
      <c r="S33" s="870"/>
      <c r="T33" s="871"/>
      <c r="U33" s="904"/>
      <c r="V33" s="904"/>
      <c r="W33" s="904"/>
      <c r="X33" s="905"/>
      <c r="Y33" s="880"/>
      <c r="Z33" s="881"/>
      <c r="AA33" s="881"/>
      <c r="AB33" s="882"/>
      <c r="AC33" s="687"/>
      <c r="AD33" s="688"/>
      <c r="AE33" s="688"/>
      <c r="AF33" s="688"/>
      <c r="AG33" s="860"/>
      <c r="AH33" s="872"/>
      <c r="AI33" s="873"/>
      <c r="AJ33" s="874"/>
    </row>
    <row r="34" spans="2:36" ht="13.5" customHeight="1">
      <c r="B34" s="453"/>
      <c r="C34" s="454"/>
      <c r="D34" s="964"/>
      <c r="E34" s="965"/>
      <c r="F34" s="968" t="s">
        <v>504</v>
      </c>
      <c r="G34" s="969"/>
      <c r="H34" s="654" t="str">
        <f>IF('（別紙１）原油換算シート【1年目報告用】'!H31="","",'（別紙１）原油換算シート【1年目報告用】'!H31)</f>
        <v/>
      </c>
      <c r="I34" s="655"/>
      <c r="J34" s="655"/>
      <c r="K34" s="656"/>
      <c r="L34" s="657" t="s">
        <v>363</v>
      </c>
      <c r="M34" s="658"/>
      <c r="N34" s="658"/>
      <c r="O34" s="866" t="s">
        <v>1780</v>
      </c>
      <c r="P34" s="867"/>
      <c r="Q34" s="867"/>
      <c r="R34" s="867"/>
      <c r="S34" s="867"/>
      <c r="T34" s="868"/>
      <c r="U34" s="904">
        <f>IF('（別紙１）原油換算シート【1年目報告用】'!S32="","",'（別紙１）原油換算シート【1年目報告用】'!S32)</f>
        <v>0.438</v>
      </c>
      <c r="V34" s="904"/>
      <c r="W34" s="904"/>
      <c r="X34" s="905"/>
      <c r="Y34" s="877" t="s">
        <v>469</v>
      </c>
      <c r="Z34" s="878"/>
      <c r="AA34" s="878"/>
      <c r="AB34" s="879"/>
      <c r="AC34" s="687" t="str">
        <f>IF(H34="","",H34*U34)</f>
        <v/>
      </c>
      <c r="AD34" s="688"/>
      <c r="AE34" s="688"/>
      <c r="AF34" s="688"/>
      <c r="AG34" s="860"/>
      <c r="AH34" s="782" t="s">
        <v>477</v>
      </c>
      <c r="AI34" s="783"/>
      <c r="AJ34" s="784"/>
    </row>
    <row r="35" spans="2:36" ht="13.5" customHeight="1">
      <c r="B35" s="453"/>
      <c r="C35" s="454"/>
      <c r="D35" s="966"/>
      <c r="E35" s="967"/>
      <c r="F35" s="930">
        <f>IF('（別紙１）原油換算シート【1年目報告用】'!F32="","",'（別紙１）原油換算シート【1年目報告用】'!F32)</f>
        <v>1241</v>
      </c>
      <c r="G35" s="931"/>
      <c r="H35" s="654"/>
      <c r="I35" s="655"/>
      <c r="J35" s="655"/>
      <c r="K35" s="656"/>
      <c r="L35" s="657"/>
      <c r="M35" s="658"/>
      <c r="N35" s="658"/>
      <c r="O35" s="869"/>
      <c r="P35" s="870"/>
      <c r="Q35" s="870"/>
      <c r="R35" s="870"/>
      <c r="S35" s="870"/>
      <c r="T35" s="871"/>
      <c r="U35" s="904"/>
      <c r="V35" s="904"/>
      <c r="W35" s="904"/>
      <c r="X35" s="905"/>
      <c r="Y35" s="880"/>
      <c r="Z35" s="881"/>
      <c r="AA35" s="881"/>
      <c r="AB35" s="882"/>
      <c r="AC35" s="687"/>
      <c r="AD35" s="688"/>
      <c r="AE35" s="688"/>
      <c r="AF35" s="688"/>
      <c r="AG35" s="860"/>
      <c r="AH35" s="872"/>
      <c r="AI35" s="873"/>
      <c r="AJ35" s="874"/>
    </row>
    <row r="36" spans="2:36" s="49" customFormat="1" ht="13.5" customHeight="1">
      <c r="B36" s="453"/>
      <c r="C36" s="454"/>
      <c r="D36" s="606" t="s">
        <v>506</v>
      </c>
      <c r="E36" s="607"/>
      <c r="F36" s="607"/>
      <c r="G36" s="608"/>
      <c r="H36" s="654" t="str">
        <f>IF('（別紙１）原油換算シート【1年目報告用】'!H33="","",'（別紙１）原油換算シート【1年目報告用】'!H33)</f>
        <v/>
      </c>
      <c r="I36" s="655"/>
      <c r="J36" s="655"/>
      <c r="K36" s="656"/>
      <c r="L36" s="657" t="s">
        <v>363</v>
      </c>
      <c r="M36" s="658"/>
      <c r="N36" s="658"/>
      <c r="O36" s="866" t="s">
        <v>1780</v>
      </c>
      <c r="P36" s="867"/>
      <c r="Q36" s="867"/>
      <c r="R36" s="867"/>
      <c r="S36" s="867"/>
      <c r="T36" s="868"/>
      <c r="U36" s="904">
        <v>0</v>
      </c>
      <c r="V36" s="904"/>
      <c r="W36" s="904"/>
      <c r="X36" s="905"/>
      <c r="Y36" s="877" t="s">
        <v>469</v>
      </c>
      <c r="Z36" s="878"/>
      <c r="AA36" s="878"/>
      <c r="AB36" s="879"/>
      <c r="AC36" s="687" t="str">
        <f>IF(H36="","",H36*U36)</f>
        <v/>
      </c>
      <c r="AD36" s="688"/>
      <c r="AE36" s="688"/>
      <c r="AF36" s="688"/>
      <c r="AG36" s="860"/>
      <c r="AH36" s="782" t="s">
        <v>453</v>
      </c>
      <c r="AI36" s="783"/>
      <c r="AJ36" s="784"/>
    </row>
    <row r="37" spans="2:36" s="49" customFormat="1" ht="13.5" customHeight="1">
      <c r="B37" s="453"/>
      <c r="C37" s="454"/>
      <c r="D37" s="609"/>
      <c r="E37" s="610"/>
      <c r="F37" s="610"/>
      <c r="G37" s="611"/>
      <c r="H37" s="654"/>
      <c r="I37" s="655"/>
      <c r="J37" s="655"/>
      <c r="K37" s="656"/>
      <c r="L37" s="657"/>
      <c r="M37" s="658"/>
      <c r="N37" s="658"/>
      <c r="O37" s="869"/>
      <c r="P37" s="870"/>
      <c r="Q37" s="870"/>
      <c r="R37" s="870"/>
      <c r="S37" s="870"/>
      <c r="T37" s="871"/>
      <c r="U37" s="917"/>
      <c r="V37" s="917"/>
      <c r="W37" s="917"/>
      <c r="X37" s="918"/>
      <c r="Y37" s="880"/>
      <c r="Z37" s="881"/>
      <c r="AA37" s="881"/>
      <c r="AB37" s="882"/>
      <c r="AC37" s="687"/>
      <c r="AD37" s="688"/>
      <c r="AE37" s="688"/>
      <c r="AF37" s="688"/>
      <c r="AG37" s="860"/>
      <c r="AH37" s="872"/>
      <c r="AI37" s="873"/>
      <c r="AJ37" s="874"/>
    </row>
    <row r="38" spans="2:36" s="49" customFormat="1" ht="13.5" customHeight="1">
      <c r="B38" s="453"/>
      <c r="C38" s="454"/>
      <c r="D38" s="598" t="s">
        <v>403</v>
      </c>
      <c r="E38" s="599"/>
      <c r="F38" s="599"/>
      <c r="G38" s="600"/>
      <c r="H38" s="654" t="str">
        <f>IF('（別紙１）原油換算シート【1年目報告用】'!H35="","",'（別紙１）原油換算シート【1年目報告用】'!H35)</f>
        <v/>
      </c>
      <c r="I38" s="655"/>
      <c r="J38" s="655"/>
      <c r="K38" s="656"/>
      <c r="L38" s="657" t="s">
        <v>365</v>
      </c>
      <c r="M38" s="658"/>
      <c r="N38" s="658"/>
      <c r="O38" s="866" t="s">
        <v>1780</v>
      </c>
      <c r="P38" s="867"/>
      <c r="Q38" s="867"/>
      <c r="R38" s="867"/>
      <c r="S38" s="867"/>
      <c r="T38" s="868"/>
      <c r="U38" s="904">
        <f>IF('（別紙１）原油換算シート【1年目報告用】'!S36="","",'（別紙１）原油換算シート【1年目報告用】'!S36)</f>
        <v>5.3199999999999997E-2</v>
      </c>
      <c r="V38" s="904"/>
      <c r="W38" s="904"/>
      <c r="X38" s="905"/>
      <c r="Y38" s="877" t="s">
        <v>468</v>
      </c>
      <c r="Z38" s="878"/>
      <c r="AA38" s="878"/>
      <c r="AB38" s="906"/>
      <c r="AC38" s="687" t="str">
        <f>IF(H38="","",H38*U38)</f>
        <v/>
      </c>
      <c r="AD38" s="688"/>
      <c r="AE38" s="688"/>
      <c r="AF38" s="688"/>
      <c r="AG38" s="860"/>
      <c r="AH38" s="782" t="s">
        <v>453</v>
      </c>
      <c r="AI38" s="783"/>
      <c r="AJ38" s="784"/>
    </row>
    <row r="39" spans="2:36" s="49" customFormat="1" ht="13.5" customHeight="1">
      <c r="B39" s="453"/>
      <c r="C39" s="454"/>
      <c r="D39" s="919" t="str">
        <f>IF('（別紙１）原油換算シート【1年目報告用】'!D36="","",'（別紙１）原油換算シート【1年目報告用】'!D36)</f>
        <v>（代替値）</v>
      </c>
      <c r="E39" s="920"/>
      <c r="F39" s="920"/>
      <c r="G39" s="921"/>
      <c r="H39" s="654"/>
      <c r="I39" s="655"/>
      <c r="J39" s="655"/>
      <c r="K39" s="656"/>
      <c r="L39" s="657"/>
      <c r="M39" s="658"/>
      <c r="N39" s="658"/>
      <c r="O39" s="869"/>
      <c r="P39" s="870"/>
      <c r="Q39" s="870"/>
      <c r="R39" s="870"/>
      <c r="S39" s="870"/>
      <c r="T39" s="871"/>
      <c r="U39" s="904"/>
      <c r="V39" s="904"/>
      <c r="W39" s="904"/>
      <c r="X39" s="905"/>
      <c r="Y39" s="880"/>
      <c r="Z39" s="881"/>
      <c r="AA39" s="881"/>
      <c r="AB39" s="907"/>
      <c r="AC39" s="687"/>
      <c r="AD39" s="688"/>
      <c r="AE39" s="688"/>
      <c r="AF39" s="688"/>
      <c r="AG39" s="860"/>
      <c r="AH39" s="872"/>
      <c r="AI39" s="873"/>
      <c r="AJ39" s="874"/>
    </row>
    <row r="40" spans="2:36" ht="13.5" customHeight="1">
      <c r="B40" s="453"/>
      <c r="C40" s="454"/>
      <c r="D40" s="675" t="s">
        <v>65</v>
      </c>
      <c r="E40" s="676"/>
      <c r="F40" s="676"/>
      <c r="G40" s="676"/>
      <c r="H40" s="676"/>
      <c r="I40" s="676"/>
      <c r="J40" s="676"/>
      <c r="K40" s="676"/>
      <c r="L40" s="676"/>
      <c r="M40" s="676"/>
      <c r="N40" s="676"/>
      <c r="O40" s="676"/>
      <c r="P40" s="676"/>
      <c r="Q40" s="676"/>
      <c r="R40" s="676"/>
      <c r="S40" s="676"/>
      <c r="T40" s="676"/>
      <c r="U40" s="676"/>
      <c r="V40" s="676"/>
      <c r="W40" s="676"/>
      <c r="X40" s="676"/>
      <c r="Y40" s="676"/>
      <c r="Z40" s="676"/>
      <c r="AA40" s="676"/>
      <c r="AB40" s="676"/>
      <c r="AC40" s="883" t="str">
        <f>IF(SUM(AC18:AG39)=0,"",ROUND(SUM(AC18:AG39),-INT(LOG(ABS(SUM(AC18:AG39))))-1+3))</f>
        <v/>
      </c>
      <c r="AD40" s="884"/>
      <c r="AE40" s="884"/>
      <c r="AF40" s="884"/>
      <c r="AG40" s="885"/>
      <c r="AH40" s="751" t="s">
        <v>474</v>
      </c>
      <c r="AI40" s="752"/>
      <c r="AJ40" s="753"/>
    </row>
    <row r="41" spans="2:36" ht="13.5" customHeight="1" thickBot="1">
      <c r="B41" s="453"/>
      <c r="C41" s="454"/>
      <c r="D41" s="677"/>
      <c r="E41" s="678"/>
      <c r="F41" s="678"/>
      <c r="G41" s="678"/>
      <c r="H41" s="678"/>
      <c r="I41" s="678"/>
      <c r="J41" s="678"/>
      <c r="K41" s="678"/>
      <c r="L41" s="678"/>
      <c r="M41" s="678"/>
      <c r="N41" s="678"/>
      <c r="O41" s="678"/>
      <c r="P41" s="678"/>
      <c r="Q41" s="678"/>
      <c r="R41" s="678"/>
      <c r="S41" s="678"/>
      <c r="T41" s="678"/>
      <c r="U41" s="678"/>
      <c r="V41" s="678"/>
      <c r="W41" s="678"/>
      <c r="X41" s="678"/>
      <c r="Y41" s="678"/>
      <c r="Z41" s="678"/>
      <c r="AA41" s="678"/>
      <c r="AB41" s="678"/>
      <c r="AC41" s="886"/>
      <c r="AD41" s="887"/>
      <c r="AE41" s="887"/>
      <c r="AF41" s="887"/>
      <c r="AG41" s="888"/>
      <c r="AH41" s="754"/>
      <c r="AI41" s="755"/>
      <c r="AJ41" s="756"/>
    </row>
    <row r="42" spans="2:36" ht="13.5" customHeight="1">
      <c r="B42" s="531" t="s">
        <v>63</v>
      </c>
      <c r="C42" s="532"/>
      <c r="D42" s="545" t="s">
        <v>235</v>
      </c>
      <c r="E42" s="545"/>
      <c r="F42" s="545"/>
      <c r="G42" s="545"/>
      <c r="H42" s="704" t="str">
        <f>IF('（別紙１）原油換算シート【1年目報告用】'!H37="","",'（別紙１）原油換算シート【1年目報告用】'!H37)</f>
        <v/>
      </c>
      <c r="I42" s="705"/>
      <c r="J42" s="705"/>
      <c r="K42" s="705"/>
      <c r="L42" s="911" t="s">
        <v>228</v>
      </c>
      <c r="M42" s="912"/>
      <c r="N42" s="912"/>
      <c r="O42" s="986">
        <f>'（別紙２）二酸化炭素排出量計算シート【計画用】'!O42</f>
        <v>33.4</v>
      </c>
      <c r="P42" s="987"/>
      <c r="Q42" s="987"/>
      <c r="R42" s="889" t="s">
        <v>375</v>
      </c>
      <c r="S42" s="890"/>
      <c r="T42" s="891"/>
      <c r="U42" s="689">
        <f>'（別紙２）二酸化炭素排出量計算シート【計画用】'!U42</f>
        <v>1.83E-2</v>
      </c>
      <c r="V42" s="1407"/>
      <c r="W42" s="1407"/>
      <c r="X42" s="1408"/>
      <c r="Y42" s="889" t="s">
        <v>373</v>
      </c>
      <c r="Z42" s="890"/>
      <c r="AA42" s="890"/>
      <c r="AB42" s="891"/>
      <c r="AC42" s="875" t="str">
        <f>IF(H42="","",H42*O42*U42*44/12)</f>
        <v/>
      </c>
      <c r="AD42" s="876"/>
      <c r="AE42" s="876"/>
      <c r="AF42" s="876"/>
      <c r="AG42" s="876"/>
      <c r="AH42" s="889" t="s">
        <v>477</v>
      </c>
      <c r="AI42" s="890"/>
      <c r="AJ42" s="903"/>
    </row>
    <row r="43" spans="2:36" ht="13.5" customHeight="1">
      <c r="B43" s="533"/>
      <c r="C43" s="534"/>
      <c r="D43" s="538"/>
      <c r="E43" s="538"/>
      <c r="F43" s="538"/>
      <c r="G43" s="538"/>
      <c r="H43" s="654"/>
      <c r="I43" s="655"/>
      <c r="J43" s="655"/>
      <c r="K43" s="655"/>
      <c r="L43" s="657"/>
      <c r="M43" s="658"/>
      <c r="N43" s="658"/>
      <c r="O43" s="988"/>
      <c r="P43" s="989"/>
      <c r="Q43" s="989"/>
      <c r="R43" s="805"/>
      <c r="S43" s="806"/>
      <c r="T43" s="892"/>
      <c r="U43" s="1283"/>
      <c r="V43" s="1284"/>
      <c r="W43" s="1284"/>
      <c r="X43" s="1409"/>
      <c r="Y43" s="805"/>
      <c r="Z43" s="806"/>
      <c r="AA43" s="806"/>
      <c r="AB43" s="892"/>
      <c r="AC43" s="687"/>
      <c r="AD43" s="688"/>
      <c r="AE43" s="688"/>
      <c r="AF43" s="688"/>
      <c r="AG43" s="688"/>
      <c r="AH43" s="805"/>
      <c r="AI43" s="806"/>
      <c r="AJ43" s="807"/>
    </row>
    <row r="44" spans="2:36">
      <c r="B44" s="533"/>
      <c r="C44" s="534"/>
      <c r="D44" s="538"/>
      <c r="E44" s="538"/>
      <c r="F44" s="538"/>
      <c r="G44" s="538"/>
      <c r="H44" s="654"/>
      <c r="I44" s="655"/>
      <c r="J44" s="655"/>
      <c r="K44" s="655"/>
      <c r="L44" s="657"/>
      <c r="M44" s="658"/>
      <c r="N44" s="658"/>
      <c r="O44" s="661"/>
      <c r="P44" s="662"/>
      <c r="Q44" s="662"/>
      <c r="R44" s="872"/>
      <c r="S44" s="873"/>
      <c r="T44" s="893"/>
      <c r="U44" s="663" t="s">
        <v>405</v>
      </c>
      <c r="V44" s="664"/>
      <c r="W44" s="664"/>
      <c r="X44" s="665"/>
      <c r="Y44" s="872"/>
      <c r="Z44" s="873"/>
      <c r="AA44" s="873"/>
      <c r="AB44" s="893"/>
      <c r="AC44" s="687"/>
      <c r="AD44" s="688"/>
      <c r="AE44" s="688"/>
      <c r="AF44" s="688"/>
      <c r="AG44" s="688"/>
      <c r="AH44" s="872"/>
      <c r="AI44" s="873"/>
      <c r="AJ44" s="874"/>
    </row>
    <row r="45" spans="2:36" ht="13.5" customHeight="1">
      <c r="B45" s="533"/>
      <c r="C45" s="534"/>
      <c r="D45" s="538" t="s">
        <v>61</v>
      </c>
      <c r="E45" s="538"/>
      <c r="F45" s="538"/>
      <c r="G45" s="538"/>
      <c r="H45" s="666" t="str">
        <f>IF('（別紙１）原油換算シート【1年目報告用】'!H40="","",'（別紙１）原油換算シート【1年目報告用】'!H40)</f>
        <v/>
      </c>
      <c r="I45" s="667"/>
      <c r="J45" s="667"/>
      <c r="K45" s="668"/>
      <c r="L45" s="657" t="s">
        <v>228</v>
      </c>
      <c r="M45" s="658"/>
      <c r="N45" s="658"/>
      <c r="O45" s="659">
        <f>'（別紙２）二酸化炭素排出量計算シート【計画用】'!O45</f>
        <v>38</v>
      </c>
      <c r="P45" s="660"/>
      <c r="Q45" s="660"/>
      <c r="R45" s="877" t="s">
        <v>376</v>
      </c>
      <c r="S45" s="878"/>
      <c r="T45" s="879"/>
      <c r="U45" s="695">
        <f>'（別紙２）二酸化炭素排出量計算シート【計画用】'!U45</f>
        <v>1.8700000000000001E-2</v>
      </c>
      <c r="V45" s="696"/>
      <c r="W45" s="696"/>
      <c r="X45" s="697"/>
      <c r="Y45" s="877" t="s">
        <v>373</v>
      </c>
      <c r="Z45" s="878"/>
      <c r="AA45" s="878"/>
      <c r="AB45" s="879"/>
      <c r="AC45" s="687" t="str">
        <f>IF(H45="","",H45*O45*U45*44/12)</f>
        <v/>
      </c>
      <c r="AD45" s="688"/>
      <c r="AE45" s="688"/>
      <c r="AF45" s="688"/>
      <c r="AG45" s="688"/>
      <c r="AH45" s="782" t="s">
        <v>477</v>
      </c>
      <c r="AI45" s="783"/>
      <c r="AJ45" s="784"/>
    </row>
    <row r="46" spans="2:36" ht="13.5" customHeight="1">
      <c r="B46" s="533"/>
      <c r="C46" s="534"/>
      <c r="D46" s="538"/>
      <c r="E46" s="538"/>
      <c r="F46" s="538"/>
      <c r="G46" s="538"/>
      <c r="H46" s="669"/>
      <c r="I46" s="670"/>
      <c r="J46" s="670"/>
      <c r="K46" s="671"/>
      <c r="L46" s="657"/>
      <c r="M46" s="658"/>
      <c r="N46" s="658"/>
      <c r="O46" s="661"/>
      <c r="P46" s="662"/>
      <c r="Q46" s="662"/>
      <c r="R46" s="880"/>
      <c r="S46" s="881"/>
      <c r="T46" s="882"/>
      <c r="U46" s="663" t="s">
        <v>405</v>
      </c>
      <c r="V46" s="664"/>
      <c r="W46" s="664"/>
      <c r="X46" s="665"/>
      <c r="Y46" s="880"/>
      <c r="Z46" s="881"/>
      <c r="AA46" s="881"/>
      <c r="AB46" s="882"/>
      <c r="AC46" s="687"/>
      <c r="AD46" s="688"/>
      <c r="AE46" s="688"/>
      <c r="AF46" s="688"/>
      <c r="AG46" s="688"/>
      <c r="AH46" s="872"/>
      <c r="AI46" s="873"/>
      <c r="AJ46" s="874"/>
    </row>
    <row r="47" spans="2:36" ht="13.5" customHeight="1">
      <c r="B47" s="533"/>
      <c r="C47" s="534"/>
      <c r="D47" s="504" t="s">
        <v>62</v>
      </c>
      <c r="E47" s="504"/>
      <c r="F47" s="504"/>
      <c r="G47" s="504"/>
      <c r="H47" s="666" t="str">
        <f>IF('（別紙１）原油換算シート【1年目報告用】'!H42="","",'（別紙１）原油換算シート【1年目報告用】'!H42)</f>
        <v/>
      </c>
      <c r="I47" s="667"/>
      <c r="J47" s="667"/>
      <c r="K47" s="668"/>
      <c r="L47" s="657" t="s">
        <v>344</v>
      </c>
      <c r="M47" s="658"/>
      <c r="N47" s="658"/>
      <c r="O47" s="659">
        <f>'（別紙２）二酸化炭素排出量計算シート【計画用】'!O47</f>
        <v>38.4</v>
      </c>
      <c r="P47" s="660"/>
      <c r="Q47" s="660"/>
      <c r="R47" s="877" t="s">
        <v>384</v>
      </c>
      <c r="S47" s="878"/>
      <c r="T47" s="879"/>
      <c r="U47" s="695">
        <f>'（別紙２）二酸化炭素排出量計算シート【計画用】'!U47</f>
        <v>1.3899999999999999E-2</v>
      </c>
      <c r="V47" s="696"/>
      <c r="W47" s="696"/>
      <c r="X47" s="697"/>
      <c r="Y47" s="877" t="s">
        <v>386</v>
      </c>
      <c r="Z47" s="878"/>
      <c r="AA47" s="878"/>
      <c r="AB47" s="879"/>
      <c r="AC47" s="687" t="str">
        <f>IF(H47="","",H47*O47*U47*44/12)</f>
        <v/>
      </c>
      <c r="AD47" s="688"/>
      <c r="AE47" s="688"/>
      <c r="AF47" s="688"/>
      <c r="AG47" s="688"/>
      <c r="AH47" s="782" t="s">
        <v>477</v>
      </c>
      <c r="AI47" s="783"/>
      <c r="AJ47" s="784"/>
    </row>
    <row r="48" spans="2:36" ht="13.5" customHeight="1">
      <c r="B48" s="533"/>
      <c r="C48" s="534"/>
      <c r="D48" s="504"/>
      <c r="E48" s="504"/>
      <c r="F48" s="504"/>
      <c r="G48" s="504"/>
      <c r="H48" s="669"/>
      <c r="I48" s="670"/>
      <c r="J48" s="670"/>
      <c r="K48" s="671"/>
      <c r="L48" s="657"/>
      <c r="M48" s="658"/>
      <c r="N48" s="658"/>
      <c r="O48" s="661"/>
      <c r="P48" s="662"/>
      <c r="Q48" s="662"/>
      <c r="R48" s="880"/>
      <c r="S48" s="881"/>
      <c r="T48" s="882"/>
      <c r="U48" s="663" t="s">
        <v>405</v>
      </c>
      <c r="V48" s="664"/>
      <c r="W48" s="664"/>
      <c r="X48" s="665"/>
      <c r="Y48" s="880"/>
      <c r="Z48" s="881"/>
      <c r="AA48" s="881"/>
      <c r="AB48" s="882"/>
      <c r="AC48" s="687"/>
      <c r="AD48" s="688"/>
      <c r="AE48" s="688"/>
      <c r="AF48" s="688"/>
      <c r="AG48" s="688"/>
      <c r="AH48" s="872"/>
      <c r="AI48" s="873"/>
      <c r="AJ48" s="874"/>
    </row>
    <row r="49" spans="1:36" ht="13.5" customHeight="1">
      <c r="B49" s="533"/>
      <c r="C49" s="534"/>
      <c r="D49" s="504" t="s">
        <v>378</v>
      </c>
      <c r="E49" s="504"/>
      <c r="F49" s="504"/>
      <c r="G49" s="504"/>
      <c r="H49" s="666" t="str">
        <f>IF('（別紙１）原油換算シート【1年目報告用】'!H44="","",'（別紙１）原油換算シート【1年目報告用】'!H44)</f>
        <v/>
      </c>
      <c r="I49" s="667"/>
      <c r="J49" s="667"/>
      <c r="K49" s="668"/>
      <c r="L49" s="657" t="s">
        <v>229</v>
      </c>
      <c r="M49" s="658"/>
      <c r="N49" s="658"/>
      <c r="O49" s="659">
        <f>'（別紙２）二酸化炭素排出量計算シート【計画用】'!O49</f>
        <v>50.1</v>
      </c>
      <c r="P49" s="660"/>
      <c r="Q49" s="660"/>
      <c r="R49" s="877" t="s">
        <v>377</v>
      </c>
      <c r="S49" s="878"/>
      <c r="T49" s="879"/>
      <c r="U49" s="695">
        <f>'（別紙２）二酸化炭素排出量計算シート【計画用】'!U49</f>
        <v>1.61E-2</v>
      </c>
      <c r="V49" s="696"/>
      <c r="W49" s="696"/>
      <c r="X49" s="697"/>
      <c r="Y49" s="877" t="s">
        <v>373</v>
      </c>
      <c r="Z49" s="878"/>
      <c r="AA49" s="878"/>
      <c r="AB49" s="879"/>
      <c r="AC49" s="687" t="str">
        <f>IF(H49="","",H49*O49*U49*44/12)</f>
        <v/>
      </c>
      <c r="AD49" s="688"/>
      <c r="AE49" s="688"/>
      <c r="AF49" s="688"/>
      <c r="AG49" s="688"/>
      <c r="AH49" s="782" t="s">
        <v>477</v>
      </c>
      <c r="AI49" s="783"/>
      <c r="AJ49" s="784"/>
    </row>
    <row r="50" spans="1:36" ht="13.5" customHeight="1">
      <c r="B50" s="533"/>
      <c r="C50" s="534"/>
      <c r="D50" s="505"/>
      <c r="E50" s="505"/>
      <c r="F50" s="505"/>
      <c r="G50" s="505"/>
      <c r="H50" s="669"/>
      <c r="I50" s="670"/>
      <c r="J50" s="670"/>
      <c r="K50" s="671"/>
      <c r="L50" s="685"/>
      <c r="M50" s="686"/>
      <c r="N50" s="686"/>
      <c r="O50" s="661"/>
      <c r="P50" s="662"/>
      <c r="Q50" s="662"/>
      <c r="R50" s="880"/>
      <c r="S50" s="881"/>
      <c r="T50" s="882"/>
      <c r="U50" s="663" t="s">
        <v>405</v>
      </c>
      <c r="V50" s="664"/>
      <c r="W50" s="664"/>
      <c r="X50" s="665"/>
      <c r="Y50" s="880"/>
      <c r="Z50" s="881"/>
      <c r="AA50" s="881"/>
      <c r="AB50" s="882"/>
      <c r="AC50" s="687"/>
      <c r="AD50" s="688"/>
      <c r="AE50" s="688"/>
      <c r="AF50" s="688"/>
      <c r="AG50" s="688"/>
      <c r="AH50" s="872"/>
      <c r="AI50" s="873"/>
      <c r="AJ50" s="874"/>
    </row>
    <row r="51" spans="1:36" ht="13.5" customHeight="1">
      <c r="B51" s="533"/>
      <c r="C51" s="534"/>
      <c r="D51" s="675" t="s">
        <v>65</v>
      </c>
      <c r="E51" s="676"/>
      <c r="F51" s="676"/>
      <c r="G51" s="676"/>
      <c r="H51" s="676"/>
      <c r="I51" s="676"/>
      <c r="J51" s="676"/>
      <c r="K51" s="676"/>
      <c r="L51" s="676"/>
      <c r="M51" s="676"/>
      <c r="N51" s="676"/>
      <c r="O51" s="676"/>
      <c r="P51" s="676"/>
      <c r="Q51" s="676"/>
      <c r="R51" s="676"/>
      <c r="S51" s="676"/>
      <c r="T51" s="676"/>
      <c r="U51" s="676"/>
      <c r="V51" s="676"/>
      <c r="W51" s="676"/>
      <c r="X51" s="676"/>
      <c r="Y51" s="676"/>
      <c r="Z51" s="676"/>
      <c r="AA51" s="676"/>
      <c r="AB51" s="676"/>
      <c r="AC51" s="883" t="str">
        <f>IF(SUM(AC42:AG50)=0,"",ROUND(SUM(AC42:AG50),-INT(LOG(ABS(SUM(AC42:AG50))))-1+3))</f>
        <v/>
      </c>
      <c r="AD51" s="884"/>
      <c r="AE51" s="884"/>
      <c r="AF51" s="884"/>
      <c r="AG51" s="885"/>
      <c r="AH51" s="751" t="s">
        <v>474</v>
      </c>
      <c r="AI51" s="752"/>
      <c r="AJ51" s="753"/>
    </row>
    <row r="52" spans="1:36" ht="13.5" customHeight="1" thickBot="1">
      <c r="B52" s="533"/>
      <c r="C52" s="534"/>
      <c r="D52" s="677"/>
      <c r="E52" s="678"/>
      <c r="F52" s="678"/>
      <c r="G52" s="678"/>
      <c r="H52" s="678"/>
      <c r="I52" s="678"/>
      <c r="J52" s="678"/>
      <c r="K52" s="678"/>
      <c r="L52" s="678"/>
      <c r="M52" s="678"/>
      <c r="N52" s="678"/>
      <c r="O52" s="678"/>
      <c r="P52" s="678"/>
      <c r="Q52" s="678"/>
      <c r="R52" s="678"/>
      <c r="S52" s="678"/>
      <c r="T52" s="678"/>
      <c r="U52" s="678"/>
      <c r="V52" s="678"/>
      <c r="W52" s="678"/>
      <c r="X52" s="678"/>
      <c r="Y52" s="678"/>
      <c r="Z52" s="678"/>
      <c r="AA52" s="678"/>
      <c r="AB52" s="678"/>
      <c r="AC52" s="886"/>
      <c r="AD52" s="887"/>
      <c r="AE52" s="887"/>
      <c r="AF52" s="887"/>
      <c r="AG52" s="888"/>
      <c r="AH52" s="754"/>
      <c r="AI52" s="755"/>
      <c r="AJ52" s="756"/>
    </row>
    <row r="53" spans="1:36" ht="13.5" customHeight="1">
      <c r="B53" s="521" t="s">
        <v>66</v>
      </c>
      <c r="C53" s="522"/>
      <c r="D53" s="522"/>
      <c r="E53" s="522"/>
      <c r="F53" s="522"/>
      <c r="G53" s="522"/>
      <c r="H53" s="522"/>
      <c r="I53" s="522"/>
      <c r="J53" s="522"/>
      <c r="K53" s="522"/>
      <c r="L53" s="522"/>
      <c r="M53" s="522"/>
      <c r="N53" s="522"/>
      <c r="O53" s="522"/>
      <c r="P53" s="522"/>
      <c r="Q53" s="522"/>
      <c r="R53" s="522"/>
      <c r="S53" s="522"/>
      <c r="T53" s="522"/>
      <c r="U53" s="522"/>
      <c r="V53" s="522"/>
      <c r="W53" s="522"/>
      <c r="X53" s="522"/>
      <c r="Y53" s="522"/>
      <c r="Z53" s="522"/>
      <c r="AA53" s="522"/>
      <c r="AB53" s="522"/>
      <c r="AC53" s="679" t="str">
        <f>IF(SUM(AC18:AG39,AC42:AG50)=0,"",ROUND(SUM(AC18:AG39,AC42:AG50),-INT(LOG(ABS(SUM(AC18:AG39,AC42:AG50))))-1+3))</f>
        <v/>
      </c>
      <c r="AD53" s="680"/>
      <c r="AE53" s="680"/>
      <c r="AF53" s="680"/>
      <c r="AG53" s="681"/>
      <c r="AH53" s="1410" t="s">
        <v>486</v>
      </c>
      <c r="AI53" s="1411"/>
      <c r="AJ53" s="1412"/>
    </row>
    <row r="54" spans="1:36" ht="13.5" customHeight="1" thickBot="1">
      <c r="B54" s="523"/>
      <c r="C54" s="524"/>
      <c r="D54" s="524"/>
      <c r="E54" s="524"/>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682"/>
      <c r="AD54" s="683"/>
      <c r="AE54" s="683"/>
      <c r="AF54" s="683"/>
      <c r="AG54" s="684"/>
      <c r="AH54" s="820"/>
      <c r="AI54" s="821"/>
      <c r="AJ54" s="822"/>
    </row>
    <row r="55" spans="1:36" ht="13.5" customHeight="1">
      <c r="A55" s="9"/>
      <c r="B55" s="9"/>
      <c r="C55" s="9"/>
      <c r="D55" s="9"/>
      <c r="E55" s="9"/>
      <c r="F55" s="9"/>
      <c r="G55" s="9"/>
      <c r="H55" s="9"/>
      <c r="I55" s="9"/>
      <c r="J55" s="9"/>
      <c r="K55" s="9"/>
      <c r="L55" s="9"/>
      <c r="M55" s="9"/>
      <c r="N55" s="9"/>
      <c r="O55" s="9"/>
      <c r="P55" s="9"/>
      <c r="Q55" s="9"/>
      <c r="R55" s="9"/>
      <c r="S55" s="9"/>
      <c r="T55" s="9"/>
      <c r="U55" s="9"/>
      <c r="V55" s="9"/>
      <c r="W55" s="9"/>
      <c r="X55" s="15"/>
      <c r="Y55" s="15"/>
      <c r="Z55" s="15"/>
      <c r="AA55" s="15"/>
      <c r="AB55" s="16"/>
      <c r="AC55" s="16"/>
    </row>
    <row r="56" spans="1:36" ht="13.5" customHeight="1">
      <c r="A56" s="9"/>
      <c r="B56" s="1" t="s">
        <v>220</v>
      </c>
      <c r="C56" s="1">
        <v>1</v>
      </c>
      <c r="D56" s="587" t="s">
        <v>272</v>
      </c>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row>
    <row r="57" spans="1:36" ht="13.5" customHeight="1">
      <c r="A57" s="9"/>
      <c r="C57" s="1">
        <v>2</v>
      </c>
      <c r="D57" s="602" t="s">
        <v>222</v>
      </c>
      <c r="E57" s="602"/>
      <c r="F57" s="602"/>
      <c r="G57" s="602"/>
      <c r="H57" s="602"/>
      <c r="I57" s="602"/>
      <c r="J57" s="602"/>
      <c r="K57" s="602"/>
      <c r="L57" s="602"/>
      <c r="M57" s="602"/>
      <c r="N57" s="602"/>
      <c r="O57" s="602"/>
      <c r="P57" s="602"/>
      <c r="Q57" s="602"/>
      <c r="R57" s="602"/>
      <c r="S57" s="602"/>
      <c r="T57" s="602"/>
      <c r="U57" s="602"/>
      <c r="V57" s="602"/>
      <c r="W57" s="602"/>
      <c r="X57" s="602"/>
      <c r="Y57" s="602"/>
      <c r="Z57" s="602"/>
      <c r="AA57" s="602"/>
      <c r="AB57" s="602"/>
      <c r="AC57" s="602"/>
      <c r="AD57" s="602"/>
      <c r="AE57" s="602"/>
      <c r="AF57" s="602"/>
      <c r="AG57" s="602"/>
      <c r="AH57" s="602"/>
      <c r="AI57" s="602"/>
      <c r="AJ57" s="602"/>
    </row>
    <row r="58" spans="1:36" ht="13.5" customHeight="1">
      <c r="A58" s="11"/>
      <c r="B58" s="11"/>
      <c r="C58" s="11"/>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ht="13.5" customHeight="1">
      <c r="A59" s="11"/>
      <c r="B59" s="11"/>
      <c r="C59" s="11"/>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1:36" ht="13.5" customHeight="1">
      <c r="A60" s="11"/>
      <c r="B60" s="11"/>
      <c r="C60" s="11"/>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1:36" ht="13.5" customHeight="1">
      <c r="A61" s="11"/>
      <c r="B61" s="11"/>
      <c r="C61" s="11"/>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row>
    <row r="62" spans="1:36" ht="13.5" customHeight="1">
      <c r="A62" s="11"/>
      <c r="B62" s="11"/>
      <c r="C62" s="11"/>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row>
    <row r="63" spans="1:36" ht="13.5" customHeight="1">
      <c r="A63" s="11"/>
      <c r="B63" s="11"/>
      <c r="C63" s="11"/>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row>
    <row r="64" spans="1:36" ht="13.5" customHeight="1">
      <c r="A64" s="11"/>
      <c r="B64" s="11"/>
      <c r="C64" s="11"/>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row>
    <row r="65" spans="1:36" ht="13.5" customHeight="1">
      <c r="A65" s="11"/>
      <c r="B65" s="11"/>
      <c r="C65" s="11"/>
      <c r="D65" s="11"/>
      <c r="E65" s="11"/>
      <c r="F65" s="11"/>
      <c r="G65" s="11"/>
      <c r="H65" s="11"/>
      <c r="I65" s="11"/>
      <c r="J65" s="11"/>
      <c r="K65" s="11"/>
      <c r="L65" s="11"/>
      <c r="M65" s="11"/>
      <c r="N65" s="11"/>
      <c r="O65" s="11"/>
      <c r="P65" s="11"/>
      <c r="Q65" s="11"/>
      <c r="R65" s="11"/>
      <c r="S65" s="11"/>
      <c r="T65" s="11"/>
      <c r="U65" s="11"/>
      <c r="V65" s="11"/>
      <c r="W65" s="11"/>
      <c r="X65" s="17"/>
      <c r="Y65" s="17"/>
      <c r="Z65" s="17"/>
      <c r="AA65" s="17"/>
      <c r="AB65" s="18"/>
      <c r="AC65" s="18"/>
    </row>
    <row r="66" spans="1:36" ht="13.5" customHeight="1">
      <c r="A66" s="11"/>
      <c r="B66" s="11"/>
      <c r="C66" s="11"/>
      <c r="D66" s="11"/>
      <c r="E66" s="11"/>
      <c r="F66" s="11"/>
      <c r="G66" s="11"/>
      <c r="H66" s="11"/>
      <c r="I66" s="11"/>
      <c r="J66" s="11"/>
      <c r="K66" s="11"/>
      <c r="L66" s="11"/>
      <c r="M66" s="11"/>
      <c r="N66" s="11"/>
      <c r="O66" s="11"/>
      <c r="P66" s="11"/>
      <c r="Q66" s="11"/>
      <c r="R66" s="11"/>
      <c r="S66" s="11"/>
      <c r="T66" s="11"/>
      <c r="U66" s="11"/>
      <c r="V66" s="11"/>
      <c r="W66" s="11"/>
      <c r="X66" s="17"/>
      <c r="Y66" s="17"/>
      <c r="Z66" s="17"/>
      <c r="AA66" s="17"/>
      <c r="AB66" s="18"/>
      <c r="AC66" s="18"/>
    </row>
    <row r="67" spans="1:36" ht="13.5" customHeight="1">
      <c r="A67" s="11"/>
      <c r="B67" s="11"/>
      <c r="C67" s="11"/>
      <c r="D67" s="11"/>
      <c r="E67" s="11"/>
      <c r="F67" s="11"/>
      <c r="G67" s="11"/>
      <c r="H67" s="11"/>
      <c r="I67" s="11"/>
      <c r="J67" s="11"/>
      <c r="K67" s="11"/>
      <c r="L67" s="11"/>
      <c r="M67" s="11"/>
      <c r="N67" s="11"/>
      <c r="O67" s="11"/>
      <c r="P67" s="11"/>
      <c r="Q67" s="11"/>
      <c r="R67" s="11"/>
      <c r="S67" s="11"/>
      <c r="T67" s="11"/>
      <c r="U67" s="11"/>
      <c r="V67" s="11"/>
      <c r="W67" s="11"/>
      <c r="X67" s="17"/>
      <c r="Y67" s="17"/>
      <c r="Z67" s="17"/>
      <c r="AA67" s="17"/>
      <c r="AB67" s="18"/>
      <c r="AC67" s="18"/>
    </row>
    <row r="68" spans="1:36" ht="13.5" customHeight="1">
      <c r="A68" s="11"/>
      <c r="B68" s="313" t="s">
        <v>466</v>
      </c>
      <c r="C68" s="313"/>
      <c r="D68" s="313"/>
      <c r="E68" s="313"/>
      <c r="F68" s="313"/>
      <c r="G68" s="313"/>
      <c r="H68" s="313"/>
      <c r="I68" s="313"/>
      <c r="J68" s="313"/>
      <c r="K68" s="313"/>
      <c r="L68" s="313"/>
      <c r="M68" s="313"/>
      <c r="N68" s="313"/>
      <c r="O68" s="313"/>
      <c r="P68" s="313"/>
      <c r="Q68" s="313"/>
      <c r="R68" s="313"/>
      <c r="S68" s="313"/>
      <c r="T68" s="313"/>
      <c r="U68" s="313"/>
      <c r="V68" s="313"/>
      <c r="W68" s="313"/>
      <c r="X68" s="313"/>
      <c r="Y68" s="313"/>
      <c r="Z68" s="313"/>
      <c r="AA68" s="17"/>
      <c r="AB68" s="18"/>
      <c r="AC68" s="18"/>
    </row>
    <row r="69" spans="1:36" ht="13.5" customHeight="1">
      <c r="A69" s="19"/>
      <c r="B69" s="313"/>
      <c r="C69" s="313"/>
      <c r="D69" s="313"/>
      <c r="E69" s="313"/>
      <c r="F69" s="313"/>
      <c r="G69" s="313"/>
      <c r="H69" s="313"/>
      <c r="I69" s="313"/>
      <c r="J69" s="313"/>
      <c r="K69" s="313"/>
      <c r="L69" s="313"/>
      <c r="M69" s="313"/>
      <c r="N69" s="313"/>
      <c r="O69" s="313"/>
      <c r="P69" s="313"/>
      <c r="Q69" s="313"/>
      <c r="R69" s="313"/>
      <c r="S69" s="313"/>
      <c r="T69" s="313"/>
      <c r="U69" s="313"/>
      <c r="V69" s="313"/>
      <c r="W69" s="313"/>
      <c r="X69" s="313"/>
      <c r="Y69" s="313"/>
      <c r="Z69" s="313"/>
      <c r="AA69" s="20"/>
      <c r="AB69" s="21"/>
      <c r="AC69" s="21"/>
    </row>
    <row r="70" spans="1:36" ht="13.5" customHeight="1">
      <c r="B70" s="313" t="s">
        <v>224</v>
      </c>
      <c r="C70" s="313"/>
      <c r="D70" s="313"/>
      <c r="E70" s="313"/>
      <c r="F70" s="313"/>
      <c r="G70" s="8"/>
      <c r="H70" s="8"/>
      <c r="I70" s="11"/>
      <c r="J70" s="8"/>
      <c r="K70" s="11"/>
      <c r="L70" s="11"/>
      <c r="M70" s="11"/>
      <c r="N70" s="11"/>
      <c r="O70" s="8"/>
      <c r="P70" s="8"/>
      <c r="Q70" s="11"/>
      <c r="R70" s="8"/>
      <c r="S70" s="8"/>
      <c r="T70" s="11"/>
      <c r="U70" s="8"/>
      <c r="V70" s="8"/>
      <c r="W70" s="11"/>
      <c r="X70" s="11"/>
      <c r="Y70" s="11"/>
      <c r="Z70" s="10"/>
      <c r="AA70" s="10"/>
      <c r="AB70" s="10"/>
      <c r="AC70" s="10"/>
      <c r="AD70" s="8"/>
    </row>
    <row r="71" spans="1:36" ht="13.5" customHeight="1" thickBot="1">
      <c r="B71" s="462"/>
      <c r="C71" s="462"/>
      <c r="D71" s="627">
        <f>IF(計画提出書!N47="","",計画提出書!N47)</f>
        <v>2024</v>
      </c>
      <c r="E71" s="627"/>
      <c r="F71" s="22" t="s">
        <v>4</v>
      </c>
      <c r="G71" s="627">
        <f>IF(計画提出書!N47="","",4)</f>
        <v>4</v>
      </c>
      <c r="H71" s="627"/>
      <c r="I71" s="22" t="s">
        <v>5</v>
      </c>
      <c r="J71" s="627">
        <f>IF(計画提出書!N47="","",1)</f>
        <v>1</v>
      </c>
      <c r="K71" s="627"/>
      <c r="L71" s="22" t="s">
        <v>6</v>
      </c>
      <c r="M71" s="22" t="s">
        <v>39</v>
      </c>
      <c r="N71" s="462"/>
      <c r="O71" s="462"/>
      <c r="P71" s="627">
        <f>IF(計画提出書!N47="","",計画提出書!N47+1)</f>
        <v>2025</v>
      </c>
      <c r="Q71" s="627"/>
      <c r="R71" s="22" t="s">
        <v>4</v>
      </c>
      <c r="S71" s="627">
        <f>IF(計画提出書!N47="","",3)</f>
        <v>3</v>
      </c>
      <c r="T71" s="627"/>
      <c r="U71" s="22" t="s">
        <v>5</v>
      </c>
      <c r="V71" s="627">
        <f>IF(計画提出書!N47="","",31)</f>
        <v>31</v>
      </c>
      <c r="W71" s="627"/>
      <c r="X71" s="22" t="s">
        <v>6</v>
      </c>
    </row>
    <row r="72" spans="1:36" ht="13.5" customHeight="1">
      <c r="A72" s="9"/>
      <c r="B72" s="1441" t="s">
        <v>238</v>
      </c>
      <c r="C72" s="1442"/>
      <c r="D72" s="1442"/>
      <c r="E72" s="1442"/>
      <c r="F72" s="1442"/>
      <c r="G72" s="1442"/>
      <c r="H72" s="1442"/>
      <c r="I72" s="1443"/>
      <c r="J72" s="1448" t="str">
        <f>IF(D14="","",D14&amp;"年度の排出量")</f>
        <v>2024年度の排出量</v>
      </c>
      <c r="K72" s="1449"/>
      <c r="L72" s="1449"/>
      <c r="M72" s="1449"/>
      <c r="N72" s="1449"/>
      <c r="O72" s="1449"/>
      <c r="P72" s="1449"/>
      <c r="Q72" s="1449"/>
      <c r="R72" s="1449"/>
      <c r="S72" s="1452" t="s">
        <v>390</v>
      </c>
      <c r="T72" s="1453"/>
      <c r="U72" s="1453"/>
      <c r="V72" s="1453"/>
      <c r="W72" s="1453"/>
      <c r="X72" s="1453"/>
      <c r="Y72" s="1453"/>
      <c r="Z72" s="1454"/>
      <c r="AA72" s="1429" t="s">
        <v>96</v>
      </c>
      <c r="AB72" s="1430"/>
      <c r="AC72" s="1430"/>
      <c r="AD72" s="1430"/>
      <c r="AE72" s="1430"/>
      <c r="AF72" s="1430"/>
      <c r="AG72" s="1430"/>
      <c r="AH72" s="1430"/>
      <c r="AI72" s="1430"/>
      <c r="AJ72" s="1431"/>
    </row>
    <row r="73" spans="1:36" ht="13.5" customHeight="1">
      <c r="A73" s="9"/>
      <c r="B73" s="1444"/>
      <c r="C73" s="348"/>
      <c r="D73" s="348"/>
      <c r="E73" s="348"/>
      <c r="F73" s="348"/>
      <c r="G73" s="348"/>
      <c r="H73" s="348"/>
      <c r="I73" s="428"/>
      <c r="J73" s="1450"/>
      <c r="K73" s="1451"/>
      <c r="L73" s="1451"/>
      <c r="M73" s="1451"/>
      <c r="N73" s="1451"/>
      <c r="O73" s="1451"/>
      <c r="P73" s="1451"/>
      <c r="Q73" s="1451"/>
      <c r="R73" s="1451"/>
      <c r="S73" s="1455"/>
      <c r="T73" s="1456"/>
      <c r="U73" s="1456"/>
      <c r="V73" s="1456"/>
      <c r="W73" s="1456"/>
      <c r="X73" s="1456"/>
      <c r="Y73" s="1456"/>
      <c r="Z73" s="1457"/>
      <c r="AA73" s="1432"/>
      <c r="AB73" s="1433"/>
      <c r="AC73" s="1433"/>
      <c r="AD73" s="1433"/>
      <c r="AE73" s="1433"/>
      <c r="AF73" s="1433"/>
      <c r="AG73" s="1433"/>
      <c r="AH73" s="1433"/>
      <c r="AI73" s="1433"/>
      <c r="AJ73" s="1434"/>
    </row>
    <row r="74" spans="1:36" ht="13.5" customHeight="1" thickBot="1">
      <c r="A74" s="9"/>
      <c r="B74" s="1445"/>
      <c r="C74" s="1446"/>
      <c r="D74" s="1446"/>
      <c r="E74" s="1446"/>
      <c r="F74" s="1446"/>
      <c r="G74" s="1446"/>
      <c r="H74" s="1446"/>
      <c r="I74" s="1447"/>
      <c r="J74" s="1435" t="s">
        <v>243</v>
      </c>
      <c r="K74" s="1436"/>
      <c r="L74" s="1436"/>
      <c r="M74" s="1436"/>
      <c r="N74" s="1436"/>
      <c r="O74" s="1436"/>
      <c r="P74" s="1436"/>
      <c r="Q74" s="1436"/>
      <c r="R74" s="1437"/>
      <c r="S74" s="647" t="s">
        <v>244</v>
      </c>
      <c r="T74" s="648"/>
      <c r="U74" s="648"/>
      <c r="V74" s="648"/>
      <c r="W74" s="648"/>
      <c r="X74" s="648"/>
      <c r="Y74" s="648"/>
      <c r="Z74" s="1438"/>
      <c r="AA74" s="1439" t="s">
        <v>247</v>
      </c>
      <c r="AB74" s="1436"/>
      <c r="AC74" s="1436"/>
      <c r="AD74" s="1436"/>
      <c r="AE74" s="1436"/>
      <c r="AF74" s="1436"/>
      <c r="AG74" s="1436"/>
      <c r="AH74" s="1436"/>
      <c r="AI74" s="1436"/>
      <c r="AJ74" s="1440"/>
    </row>
    <row r="75" spans="1:36" ht="13.5" customHeight="1">
      <c r="B75" s="1458" t="s">
        <v>74</v>
      </c>
      <c r="C75" s="1459"/>
      <c r="D75" s="1459"/>
      <c r="E75" s="1459"/>
      <c r="F75" s="1459"/>
      <c r="G75" s="1459"/>
      <c r="H75" s="1459"/>
      <c r="I75" s="1460"/>
      <c r="J75" s="743"/>
      <c r="K75" s="744"/>
      <c r="L75" s="744"/>
      <c r="M75" s="744"/>
      <c r="N75" s="744"/>
      <c r="O75" s="744"/>
      <c r="P75" s="745"/>
      <c r="Q75" s="739" t="s">
        <v>232</v>
      </c>
      <c r="R75" s="740"/>
      <c r="S75" s="706">
        <f>'（別紙２）二酸化炭素排出量計算シート【計画用】'!S75</f>
        <v>1</v>
      </c>
      <c r="T75" s="707"/>
      <c r="U75" s="707"/>
      <c r="V75" s="707"/>
      <c r="W75" s="707"/>
      <c r="X75" s="707"/>
      <c r="Y75" s="707"/>
      <c r="Z75" s="707"/>
      <c r="AA75" s="836" t="str">
        <f>IF(SUM(J75)=0,"",ROUND(J75*S75,-INT(LOG(ABS(J75*S75)))-1+3))</f>
        <v/>
      </c>
      <c r="AB75" s="837"/>
      <c r="AC75" s="837"/>
      <c r="AD75" s="837"/>
      <c r="AE75" s="837"/>
      <c r="AF75" s="837"/>
      <c r="AG75" s="838"/>
      <c r="AH75" s="1410" t="s">
        <v>486</v>
      </c>
      <c r="AI75" s="1411"/>
      <c r="AJ75" s="1412"/>
    </row>
    <row r="76" spans="1:36" ht="13.5" customHeight="1" thickBot="1">
      <c r="B76" s="1461"/>
      <c r="C76" s="1462"/>
      <c r="D76" s="1462"/>
      <c r="E76" s="1462"/>
      <c r="F76" s="1462"/>
      <c r="G76" s="1462"/>
      <c r="H76" s="1462"/>
      <c r="I76" s="1463"/>
      <c r="J76" s="400"/>
      <c r="K76" s="401"/>
      <c r="L76" s="401"/>
      <c r="M76" s="401"/>
      <c r="N76" s="401"/>
      <c r="O76" s="401"/>
      <c r="P76" s="651"/>
      <c r="Q76" s="746"/>
      <c r="R76" s="747"/>
      <c r="S76" s="708"/>
      <c r="T76" s="709"/>
      <c r="U76" s="709"/>
      <c r="V76" s="709"/>
      <c r="W76" s="709"/>
      <c r="X76" s="709"/>
      <c r="Y76" s="709"/>
      <c r="Z76" s="709"/>
      <c r="AA76" s="814"/>
      <c r="AB76" s="815"/>
      <c r="AC76" s="815"/>
      <c r="AD76" s="815"/>
      <c r="AE76" s="815"/>
      <c r="AF76" s="815"/>
      <c r="AG76" s="816"/>
      <c r="AH76" s="820"/>
      <c r="AI76" s="821"/>
      <c r="AJ76" s="822"/>
    </row>
    <row r="77" spans="1:36" ht="13.5" customHeight="1">
      <c r="B77" s="1458" t="s">
        <v>73</v>
      </c>
      <c r="C77" s="1459"/>
      <c r="D77" s="1459"/>
      <c r="E77" s="1459"/>
      <c r="F77" s="1459"/>
      <c r="G77" s="1459"/>
      <c r="H77" s="1459"/>
      <c r="I77" s="1460"/>
      <c r="J77" s="743"/>
      <c r="K77" s="744"/>
      <c r="L77" s="744"/>
      <c r="M77" s="744"/>
      <c r="N77" s="744"/>
      <c r="O77" s="744"/>
      <c r="P77" s="745"/>
      <c r="Q77" s="739" t="s">
        <v>232</v>
      </c>
      <c r="R77" s="740"/>
      <c r="S77" s="706">
        <f>'（別紙２）二酸化炭素排出量計算シート【計画用】'!S77</f>
        <v>28</v>
      </c>
      <c r="T77" s="707"/>
      <c r="U77" s="707"/>
      <c r="V77" s="707"/>
      <c r="W77" s="707"/>
      <c r="X77" s="707"/>
      <c r="Y77" s="707"/>
      <c r="Z77" s="707"/>
      <c r="AA77" s="836" t="str">
        <f>IF(SUM(J77)=0,"",ROUND(J77*S77,-INT(LOG(ABS(J77*S77)))-1+3))</f>
        <v/>
      </c>
      <c r="AB77" s="837"/>
      <c r="AC77" s="837"/>
      <c r="AD77" s="837"/>
      <c r="AE77" s="837"/>
      <c r="AF77" s="837"/>
      <c r="AG77" s="838"/>
      <c r="AH77" s="1410" t="s">
        <v>486</v>
      </c>
      <c r="AI77" s="1411"/>
      <c r="AJ77" s="1412"/>
    </row>
    <row r="78" spans="1:36" ht="13.5" customHeight="1" thickBot="1">
      <c r="B78" s="1419"/>
      <c r="C78" s="1420"/>
      <c r="D78" s="1420"/>
      <c r="E78" s="1420"/>
      <c r="F78" s="1420"/>
      <c r="G78" s="1420"/>
      <c r="H78" s="1420"/>
      <c r="I78" s="1421"/>
      <c r="J78" s="763"/>
      <c r="K78" s="764"/>
      <c r="L78" s="764"/>
      <c r="M78" s="764"/>
      <c r="N78" s="764"/>
      <c r="O78" s="764"/>
      <c r="P78" s="765"/>
      <c r="Q78" s="741"/>
      <c r="R78" s="742"/>
      <c r="S78" s="708"/>
      <c r="T78" s="709"/>
      <c r="U78" s="709"/>
      <c r="V78" s="709"/>
      <c r="W78" s="709"/>
      <c r="X78" s="709"/>
      <c r="Y78" s="709"/>
      <c r="Z78" s="709"/>
      <c r="AA78" s="814"/>
      <c r="AB78" s="815"/>
      <c r="AC78" s="815"/>
      <c r="AD78" s="815"/>
      <c r="AE78" s="815"/>
      <c r="AF78" s="815"/>
      <c r="AG78" s="816"/>
      <c r="AH78" s="820"/>
      <c r="AI78" s="821"/>
      <c r="AJ78" s="822"/>
    </row>
    <row r="79" spans="1:36" ht="13.5" customHeight="1">
      <c r="B79" s="1458" t="s">
        <v>75</v>
      </c>
      <c r="C79" s="1459"/>
      <c r="D79" s="1459"/>
      <c r="E79" s="1459"/>
      <c r="F79" s="1459"/>
      <c r="G79" s="1459"/>
      <c r="H79" s="1459"/>
      <c r="I79" s="1460"/>
      <c r="J79" s="743"/>
      <c r="K79" s="744"/>
      <c r="L79" s="744"/>
      <c r="M79" s="744"/>
      <c r="N79" s="744"/>
      <c r="O79" s="744"/>
      <c r="P79" s="745"/>
      <c r="Q79" s="739" t="s">
        <v>232</v>
      </c>
      <c r="R79" s="740"/>
      <c r="S79" s="706">
        <f>'（別紙２）二酸化炭素排出量計算シート【計画用】'!S79</f>
        <v>265</v>
      </c>
      <c r="T79" s="707"/>
      <c r="U79" s="707"/>
      <c r="V79" s="707"/>
      <c r="W79" s="707"/>
      <c r="X79" s="707"/>
      <c r="Y79" s="707"/>
      <c r="Z79" s="1425"/>
      <c r="AA79" s="836" t="str">
        <f>IF(SUM(J79)=0,"",ROUND(J79*S79,-INT(LOG(ABS(J79*S79)))-1+3))</f>
        <v/>
      </c>
      <c r="AB79" s="837"/>
      <c r="AC79" s="837"/>
      <c r="AD79" s="837"/>
      <c r="AE79" s="837"/>
      <c r="AF79" s="837"/>
      <c r="AG79" s="838"/>
      <c r="AH79" s="1410" t="s">
        <v>486</v>
      </c>
      <c r="AI79" s="1411"/>
      <c r="AJ79" s="1412"/>
    </row>
    <row r="80" spans="1:36" ht="13.5" customHeight="1" thickBot="1">
      <c r="B80" s="1419"/>
      <c r="C80" s="1420"/>
      <c r="D80" s="1420"/>
      <c r="E80" s="1420"/>
      <c r="F80" s="1420"/>
      <c r="G80" s="1420"/>
      <c r="H80" s="1420"/>
      <c r="I80" s="1421"/>
      <c r="J80" s="763"/>
      <c r="K80" s="764"/>
      <c r="L80" s="764"/>
      <c r="M80" s="764"/>
      <c r="N80" s="764"/>
      <c r="O80" s="764"/>
      <c r="P80" s="765"/>
      <c r="Q80" s="741"/>
      <c r="R80" s="742"/>
      <c r="S80" s="731"/>
      <c r="T80" s="732"/>
      <c r="U80" s="732"/>
      <c r="V80" s="732"/>
      <c r="W80" s="732"/>
      <c r="X80" s="732"/>
      <c r="Y80" s="732"/>
      <c r="Z80" s="1464"/>
      <c r="AA80" s="814"/>
      <c r="AB80" s="815"/>
      <c r="AC80" s="815"/>
      <c r="AD80" s="815"/>
      <c r="AE80" s="815"/>
      <c r="AF80" s="815"/>
      <c r="AG80" s="816"/>
      <c r="AH80" s="820"/>
      <c r="AI80" s="821"/>
      <c r="AJ80" s="822"/>
    </row>
    <row r="81" spans="2:36" ht="13.5" customHeight="1">
      <c r="B81" s="24"/>
      <c r="C81" s="24"/>
      <c r="D81" s="24"/>
      <c r="E81" s="24"/>
      <c r="F81" s="24"/>
      <c r="G81" s="24"/>
      <c r="H81" s="24"/>
      <c r="I81" s="24"/>
      <c r="J81" s="25"/>
      <c r="K81" s="25"/>
      <c r="L81" s="25"/>
      <c r="M81" s="25"/>
      <c r="N81" s="25"/>
      <c r="O81" s="25"/>
      <c r="P81" s="25"/>
      <c r="Q81" s="26"/>
      <c r="R81" s="26"/>
      <c r="S81" s="23"/>
      <c r="T81" s="23"/>
      <c r="U81" s="23"/>
      <c r="V81" s="23"/>
      <c r="W81" s="23"/>
      <c r="X81" s="23"/>
      <c r="Y81" s="23"/>
      <c r="Z81" s="23"/>
      <c r="AA81" s="27"/>
      <c r="AB81" s="27"/>
      <c r="AC81" s="27"/>
      <c r="AD81" s="27"/>
      <c r="AE81" s="27"/>
      <c r="AF81" s="27"/>
      <c r="AG81" s="27"/>
      <c r="AH81" s="16"/>
      <c r="AI81" s="16"/>
      <c r="AJ81" s="16"/>
    </row>
    <row r="82" spans="2:36" ht="13.5" customHeight="1">
      <c r="B82" s="313" t="s">
        <v>224</v>
      </c>
      <c r="C82" s="313"/>
      <c r="D82" s="313"/>
      <c r="E82" s="313"/>
      <c r="F82" s="313"/>
      <c r="G82" s="8"/>
      <c r="H82" s="8"/>
      <c r="I82" s="11"/>
      <c r="J82" s="8"/>
      <c r="K82" s="11"/>
      <c r="L82" s="11"/>
      <c r="M82" s="11"/>
      <c r="N82" s="11"/>
      <c r="O82" s="8"/>
      <c r="P82" s="8"/>
      <c r="Q82" s="11"/>
      <c r="R82" s="8"/>
      <c r="S82" s="8"/>
      <c r="T82" s="11"/>
      <c r="U82" s="8"/>
      <c r="V82" s="8"/>
      <c r="W82" s="11"/>
      <c r="X82" s="11"/>
      <c r="Y82" s="23"/>
      <c r="Z82" s="23"/>
      <c r="AA82" s="27"/>
      <c r="AB82" s="27"/>
      <c r="AC82" s="27"/>
      <c r="AD82" s="27"/>
      <c r="AE82" s="27"/>
      <c r="AF82" s="27"/>
      <c r="AG82" s="27"/>
      <c r="AH82" s="16"/>
      <c r="AI82" s="16"/>
      <c r="AJ82" s="16"/>
    </row>
    <row r="83" spans="2:36" ht="13.5" customHeight="1" thickBot="1">
      <c r="B83" s="462"/>
      <c r="C83" s="462"/>
      <c r="D83" s="627">
        <f>IF(計画提出書!N47="","",計画提出書!N47)</f>
        <v>2024</v>
      </c>
      <c r="E83" s="627"/>
      <c r="F83" s="22" t="s">
        <v>4</v>
      </c>
      <c r="G83" s="627">
        <f>IF(計画提出書!N47="","",1)</f>
        <v>1</v>
      </c>
      <c r="H83" s="627"/>
      <c r="I83" s="22" t="s">
        <v>5</v>
      </c>
      <c r="J83" s="627">
        <f>IF(計画提出書!N47="","",1)</f>
        <v>1</v>
      </c>
      <c r="K83" s="627"/>
      <c r="L83" s="22" t="s">
        <v>6</v>
      </c>
      <c r="M83" s="22" t="s">
        <v>39</v>
      </c>
      <c r="N83" s="462"/>
      <c r="O83" s="462"/>
      <c r="P83" s="627">
        <f>IF(計画提出書!N47="","",計画提出書!N47)</f>
        <v>2024</v>
      </c>
      <c r="Q83" s="627"/>
      <c r="R83" s="22" t="s">
        <v>4</v>
      </c>
      <c r="S83" s="627">
        <f>IF(計画提出書!N47="","",12)</f>
        <v>12</v>
      </c>
      <c r="T83" s="627"/>
      <c r="U83" s="22" t="s">
        <v>5</v>
      </c>
      <c r="V83" s="627">
        <f>IF(計画提出書!N47="","",31)</f>
        <v>31</v>
      </c>
      <c r="W83" s="627"/>
      <c r="X83" s="22" t="s">
        <v>6</v>
      </c>
      <c r="Y83" s="23"/>
      <c r="Z83" s="23"/>
      <c r="AA83" s="27"/>
      <c r="AB83" s="27"/>
      <c r="AC83" s="27"/>
      <c r="AD83" s="27"/>
      <c r="AE83" s="27"/>
      <c r="AF83" s="27"/>
      <c r="AG83" s="27"/>
      <c r="AH83" s="16"/>
      <c r="AI83" s="16"/>
      <c r="AJ83" s="16"/>
    </row>
    <row r="84" spans="2:36" ht="13.5" customHeight="1">
      <c r="B84" s="1441" t="s">
        <v>238</v>
      </c>
      <c r="C84" s="1442"/>
      <c r="D84" s="1442"/>
      <c r="E84" s="1442"/>
      <c r="F84" s="1442"/>
      <c r="G84" s="1442"/>
      <c r="H84" s="1442"/>
      <c r="I84" s="1443"/>
      <c r="J84" s="1448" t="str">
        <f>IF(D14="","",D14&amp;"年の排出量")</f>
        <v>2024年の排出量</v>
      </c>
      <c r="K84" s="1449"/>
      <c r="L84" s="1449"/>
      <c r="M84" s="1449"/>
      <c r="N84" s="1449"/>
      <c r="O84" s="1449"/>
      <c r="P84" s="1449"/>
      <c r="Q84" s="1449"/>
      <c r="R84" s="1449"/>
      <c r="S84" s="1452" t="s">
        <v>390</v>
      </c>
      <c r="T84" s="1453"/>
      <c r="U84" s="1453"/>
      <c r="V84" s="1453"/>
      <c r="W84" s="1453"/>
      <c r="X84" s="1453"/>
      <c r="Y84" s="1453"/>
      <c r="Z84" s="1454"/>
      <c r="AA84" s="1429" t="s">
        <v>96</v>
      </c>
      <c r="AB84" s="1430"/>
      <c r="AC84" s="1430"/>
      <c r="AD84" s="1430"/>
      <c r="AE84" s="1430"/>
      <c r="AF84" s="1430"/>
      <c r="AG84" s="1430"/>
      <c r="AH84" s="1430"/>
      <c r="AI84" s="1430"/>
      <c r="AJ84" s="1431"/>
    </row>
    <row r="85" spans="2:36" ht="13.5" customHeight="1">
      <c r="B85" s="1444"/>
      <c r="C85" s="348"/>
      <c r="D85" s="348"/>
      <c r="E85" s="348"/>
      <c r="F85" s="348"/>
      <c r="G85" s="348"/>
      <c r="H85" s="348"/>
      <c r="I85" s="428"/>
      <c r="J85" s="1450"/>
      <c r="K85" s="1451"/>
      <c r="L85" s="1451"/>
      <c r="M85" s="1451"/>
      <c r="N85" s="1451"/>
      <c r="O85" s="1451"/>
      <c r="P85" s="1451"/>
      <c r="Q85" s="1451"/>
      <c r="R85" s="1451"/>
      <c r="S85" s="1455"/>
      <c r="T85" s="1456"/>
      <c r="U85" s="1456"/>
      <c r="V85" s="1456"/>
      <c r="W85" s="1456"/>
      <c r="X85" s="1456"/>
      <c r="Y85" s="1456"/>
      <c r="Z85" s="1457"/>
      <c r="AA85" s="1432"/>
      <c r="AB85" s="1433"/>
      <c r="AC85" s="1433"/>
      <c r="AD85" s="1433"/>
      <c r="AE85" s="1433"/>
      <c r="AF85" s="1433"/>
      <c r="AG85" s="1433"/>
      <c r="AH85" s="1433"/>
      <c r="AI85" s="1433"/>
      <c r="AJ85" s="1434"/>
    </row>
    <row r="86" spans="2:36" ht="13.5" customHeight="1" thickBot="1">
      <c r="B86" s="1445"/>
      <c r="C86" s="1446"/>
      <c r="D86" s="1446"/>
      <c r="E86" s="1446"/>
      <c r="F86" s="1446"/>
      <c r="G86" s="1446"/>
      <c r="H86" s="1446"/>
      <c r="I86" s="1447"/>
      <c r="J86" s="1435" t="s">
        <v>243</v>
      </c>
      <c r="K86" s="1436"/>
      <c r="L86" s="1436"/>
      <c r="M86" s="1436"/>
      <c r="N86" s="1436"/>
      <c r="O86" s="1436"/>
      <c r="P86" s="1436"/>
      <c r="Q86" s="1436"/>
      <c r="R86" s="1437"/>
      <c r="S86" s="647" t="s">
        <v>244</v>
      </c>
      <c r="T86" s="648"/>
      <c r="U86" s="648"/>
      <c r="V86" s="648"/>
      <c r="W86" s="648"/>
      <c r="X86" s="648"/>
      <c r="Y86" s="648"/>
      <c r="Z86" s="1438"/>
      <c r="AA86" s="1439" t="s">
        <v>247</v>
      </c>
      <c r="AB86" s="1436"/>
      <c r="AC86" s="1436"/>
      <c r="AD86" s="1436"/>
      <c r="AE86" s="1436"/>
      <c r="AF86" s="1436"/>
      <c r="AG86" s="1436"/>
      <c r="AH86" s="1436"/>
      <c r="AI86" s="1436"/>
      <c r="AJ86" s="1440"/>
    </row>
    <row r="87" spans="2:36" ht="13.5" customHeight="1">
      <c r="B87" s="977" t="s">
        <v>340</v>
      </c>
      <c r="C87" s="978"/>
      <c r="D87" s="790" t="s">
        <v>77</v>
      </c>
      <c r="E87" s="791"/>
      <c r="F87" s="791"/>
      <c r="G87" s="791"/>
      <c r="H87" s="791"/>
      <c r="I87" s="792"/>
      <c r="J87" s="793"/>
      <c r="K87" s="794"/>
      <c r="L87" s="794"/>
      <c r="M87" s="794"/>
      <c r="N87" s="794"/>
      <c r="O87" s="794"/>
      <c r="P87" s="795"/>
      <c r="Q87" s="739" t="s">
        <v>232</v>
      </c>
      <c r="R87" s="740"/>
      <c r="S87" s="706">
        <f>'（別紙２）二酸化炭素排出量計算シート【計画用】'!S87</f>
        <v>12400</v>
      </c>
      <c r="T87" s="707"/>
      <c r="U87" s="707"/>
      <c r="V87" s="707"/>
      <c r="W87" s="707"/>
      <c r="X87" s="707"/>
      <c r="Y87" s="707"/>
      <c r="Z87" s="1425"/>
      <c r="AA87" s="802" t="str">
        <f t="shared" ref="AA87:AA92" si="0">IF(J87="","",J87*S87)</f>
        <v/>
      </c>
      <c r="AB87" s="803"/>
      <c r="AC87" s="803"/>
      <c r="AD87" s="803"/>
      <c r="AE87" s="803"/>
      <c r="AF87" s="803"/>
      <c r="AG87" s="804"/>
      <c r="AH87" s="805" t="s">
        <v>463</v>
      </c>
      <c r="AI87" s="806"/>
      <c r="AJ87" s="807"/>
    </row>
    <row r="88" spans="2:36" ht="13.5" customHeight="1">
      <c r="B88" s="979"/>
      <c r="C88" s="980"/>
      <c r="D88" s="748" t="s">
        <v>78</v>
      </c>
      <c r="E88" s="749"/>
      <c r="F88" s="749"/>
      <c r="G88" s="749"/>
      <c r="H88" s="749"/>
      <c r="I88" s="750"/>
      <c r="J88" s="400"/>
      <c r="K88" s="401"/>
      <c r="L88" s="401"/>
      <c r="M88" s="401"/>
      <c r="N88" s="401"/>
      <c r="O88" s="401"/>
      <c r="P88" s="651"/>
      <c r="Q88" s="652" t="s">
        <v>232</v>
      </c>
      <c r="R88" s="653"/>
      <c r="S88" s="1422">
        <f>'（別紙２）二酸化炭素排出量計算シート【計画用】'!S88</f>
        <v>677</v>
      </c>
      <c r="T88" s="1423"/>
      <c r="U88" s="1423"/>
      <c r="V88" s="1423"/>
      <c r="W88" s="1423"/>
      <c r="X88" s="1423"/>
      <c r="Y88" s="1423"/>
      <c r="Z88" s="1424"/>
      <c r="AA88" s="808" t="str">
        <f t="shared" si="0"/>
        <v/>
      </c>
      <c r="AB88" s="809"/>
      <c r="AC88" s="809"/>
      <c r="AD88" s="809"/>
      <c r="AE88" s="809"/>
      <c r="AF88" s="809"/>
      <c r="AG88" s="810"/>
      <c r="AH88" s="782" t="s">
        <v>463</v>
      </c>
      <c r="AI88" s="783"/>
      <c r="AJ88" s="784"/>
    </row>
    <row r="89" spans="2:36" ht="13.5" customHeight="1">
      <c r="B89" s="979"/>
      <c r="C89" s="980"/>
      <c r="D89" s="748" t="s">
        <v>79</v>
      </c>
      <c r="E89" s="749"/>
      <c r="F89" s="749"/>
      <c r="G89" s="749"/>
      <c r="H89" s="749"/>
      <c r="I89" s="750"/>
      <c r="J89" s="400"/>
      <c r="K89" s="401"/>
      <c r="L89" s="401"/>
      <c r="M89" s="401"/>
      <c r="N89" s="401"/>
      <c r="O89" s="401"/>
      <c r="P89" s="651"/>
      <c r="Q89" s="652" t="s">
        <v>232</v>
      </c>
      <c r="R89" s="653"/>
      <c r="S89" s="1422">
        <f>'（別紙２）二酸化炭素排出量計算シート【計画用】'!S89</f>
        <v>116</v>
      </c>
      <c r="T89" s="1423"/>
      <c r="U89" s="1423"/>
      <c r="V89" s="1423"/>
      <c r="W89" s="1423"/>
      <c r="X89" s="1423"/>
      <c r="Y89" s="1423"/>
      <c r="Z89" s="1424"/>
      <c r="AA89" s="808" t="str">
        <f t="shared" si="0"/>
        <v/>
      </c>
      <c r="AB89" s="809"/>
      <c r="AC89" s="809"/>
      <c r="AD89" s="809"/>
      <c r="AE89" s="809"/>
      <c r="AF89" s="809"/>
      <c r="AG89" s="810"/>
      <c r="AH89" s="782" t="s">
        <v>463</v>
      </c>
      <c r="AI89" s="783"/>
      <c r="AJ89" s="784"/>
    </row>
    <row r="90" spans="2:36" ht="13.5" customHeight="1">
      <c r="B90" s="979"/>
      <c r="C90" s="980"/>
      <c r="D90" s="748" t="s">
        <v>80</v>
      </c>
      <c r="E90" s="749"/>
      <c r="F90" s="749"/>
      <c r="G90" s="749"/>
      <c r="H90" s="749"/>
      <c r="I90" s="750"/>
      <c r="J90" s="400"/>
      <c r="K90" s="401"/>
      <c r="L90" s="401"/>
      <c r="M90" s="401"/>
      <c r="N90" s="401"/>
      <c r="O90" s="401"/>
      <c r="P90" s="651"/>
      <c r="Q90" s="652" t="s">
        <v>232</v>
      </c>
      <c r="R90" s="653"/>
      <c r="S90" s="1422">
        <f>'（別紙２）二酸化炭素排出量計算シート【計画用】'!S90</f>
        <v>3170</v>
      </c>
      <c r="T90" s="1423"/>
      <c r="U90" s="1423"/>
      <c r="V90" s="1423"/>
      <c r="W90" s="1423"/>
      <c r="X90" s="1423"/>
      <c r="Y90" s="1423"/>
      <c r="Z90" s="1424"/>
      <c r="AA90" s="808" t="str">
        <f t="shared" si="0"/>
        <v/>
      </c>
      <c r="AB90" s="809"/>
      <c r="AC90" s="809"/>
      <c r="AD90" s="809"/>
      <c r="AE90" s="809"/>
      <c r="AF90" s="809"/>
      <c r="AG90" s="810"/>
      <c r="AH90" s="782" t="s">
        <v>463</v>
      </c>
      <c r="AI90" s="783"/>
      <c r="AJ90" s="784"/>
    </row>
    <row r="91" spans="2:36" ht="13.5" customHeight="1">
      <c r="B91" s="979"/>
      <c r="C91" s="980"/>
      <c r="D91" s="748" t="s">
        <v>81</v>
      </c>
      <c r="E91" s="749"/>
      <c r="F91" s="749"/>
      <c r="G91" s="749"/>
      <c r="H91" s="749"/>
      <c r="I91" s="750"/>
      <c r="J91" s="400"/>
      <c r="K91" s="401"/>
      <c r="L91" s="401"/>
      <c r="M91" s="401"/>
      <c r="N91" s="401"/>
      <c r="O91" s="401"/>
      <c r="P91" s="651"/>
      <c r="Q91" s="652" t="s">
        <v>232</v>
      </c>
      <c r="R91" s="653"/>
      <c r="S91" s="1422">
        <f>'（別紙２）二酸化炭素排出量計算シート【計画用】'!S91</f>
        <v>1120</v>
      </c>
      <c r="T91" s="1423"/>
      <c r="U91" s="1423"/>
      <c r="V91" s="1423"/>
      <c r="W91" s="1423"/>
      <c r="X91" s="1423"/>
      <c r="Y91" s="1423"/>
      <c r="Z91" s="1424"/>
      <c r="AA91" s="808" t="str">
        <f t="shared" si="0"/>
        <v/>
      </c>
      <c r="AB91" s="809"/>
      <c r="AC91" s="809"/>
      <c r="AD91" s="809"/>
      <c r="AE91" s="809"/>
      <c r="AF91" s="809"/>
      <c r="AG91" s="810"/>
      <c r="AH91" s="782" t="s">
        <v>463</v>
      </c>
      <c r="AI91" s="783"/>
      <c r="AJ91" s="784"/>
    </row>
    <row r="92" spans="2:36" ht="13.5" customHeight="1">
      <c r="B92" s="979"/>
      <c r="C92" s="980"/>
      <c r="D92" s="748" t="s">
        <v>82</v>
      </c>
      <c r="E92" s="749"/>
      <c r="F92" s="749"/>
      <c r="G92" s="749"/>
      <c r="H92" s="749"/>
      <c r="I92" s="750"/>
      <c r="J92" s="400"/>
      <c r="K92" s="401"/>
      <c r="L92" s="401"/>
      <c r="M92" s="401"/>
      <c r="N92" s="401"/>
      <c r="O92" s="401"/>
      <c r="P92" s="651"/>
      <c r="Q92" s="652" t="s">
        <v>232</v>
      </c>
      <c r="R92" s="653"/>
      <c r="S92" s="1422">
        <f>'（別紙２）二酸化炭素排出量計算シート【計画用】'!S92</f>
        <v>1300</v>
      </c>
      <c r="T92" s="1423"/>
      <c r="U92" s="1423"/>
      <c r="V92" s="1423"/>
      <c r="W92" s="1423"/>
      <c r="X92" s="1423"/>
      <c r="Y92" s="1423"/>
      <c r="Z92" s="1424"/>
      <c r="AA92" s="808" t="str">
        <f t="shared" si="0"/>
        <v/>
      </c>
      <c r="AB92" s="809"/>
      <c r="AC92" s="809"/>
      <c r="AD92" s="809"/>
      <c r="AE92" s="809"/>
      <c r="AF92" s="809"/>
      <c r="AG92" s="810"/>
      <c r="AH92" s="782" t="s">
        <v>463</v>
      </c>
      <c r="AI92" s="783"/>
      <c r="AJ92" s="784"/>
    </row>
    <row r="93" spans="2:36" ht="13.5" customHeight="1">
      <c r="B93" s="979"/>
      <c r="C93" s="980"/>
      <c r="D93" s="748" t="s">
        <v>83</v>
      </c>
      <c r="E93" s="749"/>
      <c r="F93" s="749"/>
      <c r="G93" s="749"/>
      <c r="H93" s="749"/>
      <c r="I93" s="750"/>
      <c r="J93" s="400"/>
      <c r="K93" s="401"/>
      <c r="L93" s="401"/>
      <c r="M93" s="401"/>
      <c r="N93" s="401"/>
      <c r="O93" s="401"/>
      <c r="P93" s="651"/>
      <c r="Q93" s="652" t="s">
        <v>232</v>
      </c>
      <c r="R93" s="653"/>
      <c r="S93" s="1422">
        <f>'（別紙２）二酸化炭素排出量計算シート【計画用】'!S93</f>
        <v>328</v>
      </c>
      <c r="T93" s="1423"/>
      <c r="U93" s="1423"/>
      <c r="V93" s="1423"/>
      <c r="W93" s="1423"/>
      <c r="X93" s="1423"/>
      <c r="Y93" s="1423"/>
      <c r="Z93" s="1424"/>
      <c r="AA93" s="808" t="str">
        <f t="shared" ref="AA93:AA104" si="1">IF(J93="","",J93*S93)</f>
        <v/>
      </c>
      <c r="AB93" s="809"/>
      <c r="AC93" s="809"/>
      <c r="AD93" s="809"/>
      <c r="AE93" s="809"/>
      <c r="AF93" s="809"/>
      <c r="AG93" s="810"/>
      <c r="AH93" s="782" t="s">
        <v>463</v>
      </c>
      <c r="AI93" s="783"/>
      <c r="AJ93" s="784"/>
    </row>
    <row r="94" spans="2:36" ht="13.5" customHeight="1">
      <c r="B94" s="979"/>
      <c r="C94" s="980"/>
      <c r="D94" s="748" t="s">
        <v>84</v>
      </c>
      <c r="E94" s="749"/>
      <c r="F94" s="749"/>
      <c r="G94" s="749"/>
      <c r="H94" s="749"/>
      <c r="I94" s="750"/>
      <c r="J94" s="400"/>
      <c r="K94" s="401"/>
      <c r="L94" s="401"/>
      <c r="M94" s="401"/>
      <c r="N94" s="401"/>
      <c r="O94" s="401"/>
      <c r="P94" s="651"/>
      <c r="Q94" s="652" t="s">
        <v>232</v>
      </c>
      <c r="R94" s="653"/>
      <c r="S94" s="1422">
        <f>'（別紙２）二酸化炭素排出量計算シート【計画用】'!S94</f>
        <v>4800</v>
      </c>
      <c r="T94" s="1423"/>
      <c r="U94" s="1423"/>
      <c r="V94" s="1423"/>
      <c r="W94" s="1423"/>
      <c r="X94" s="1423"/>
      <c r="Y94" s="1423"/>
      <c r="Z94" s="1424"/>
      <c r="AA94" s="808" t="str">
        <f t="shared" si="1"/>
        <v/>
      </c>
      <c r="AB94" s="809"/>
      <c r="AC94" s="809"/>
      <c r="AD94" s="809"/>
      <c r="AE94" s="809"/>
      <c r="AF94" s="809"/>
      <c r="AG94" s="810"/>
      <c r="AH94" s="782" t="s">
        <v>463</v>
      </c>
      <c r="AI94" s="783"/>
      <c r="AJ94" s="784"/>
    </row>
    <row r="95" spans="2:36" ht="13.5" customHeight="1">
      <c r="B95" s="979"/>
      <c r="C95" s="980"/>
      <c r="D95" s="785" t="s">
        <v>425</v>
      </c>
      <c r="E95" s="786"/>
      <c r="F95" s="786"/>
      <c r="G95" s="786"/>
      <c r="H95" s="786"/>
      <c r="I95" s="787"/>
      <c r="J95" s="1426"/>
      <c r="K95" s="1427"/>
      <c r="L95" s="1427"/>
      <c r="M95" s="1427"/>
      <c r="N95" s="1427"/>
      <c r="O95" s="1427"/>
      <c r="P95" s="1428"/>
      <c r="Q95" s="652" t="s">
        <v>232</v>
      </c>
      <c r="R95" s="653"/>
      <c r="S95" s="1422">
        <f>'（別紙２）二酸化炭素排出量計算シート【計画用】'!S95</f>
        <v>16</v>
      </c>
      <c r="T95" s="1423"/>
      <c r="U95" s="1423"/>
      <c r="V95" s="1423"/>
      <c r="W95" s="1423"/>
      <c r="X95" s="1423"/>
      <c r="Y95" s="1423"/>
      <c r="Z95" s="1424"/>
      <c r="AA95" s="808" t="str">
        <f t="shared" si="1"/>
        <v/>
      </c>
      <c r="AB95" s="809"/>
      <c r="AC95" s="809"/>
      <c r="AD95" s="809"/>
      <c r="AE95" s="809"/>
      <c r="AF95" s="809"/>
      <c r="AG95" s="810"/>
      <c r="AH95" s="782" t="s">
        <v>463</v>
      </c>
      <c r="AI95" s="783"/>
      <c r="AJ95" s="784"/>
    </row>
    <row r="96" spans="2:36" ht="13.5" customHeight="1">
      <c r="B96" s="979"/>
      <c r="C96" s="980"/>
      <c r="D96" s="748" t="s">
        <v>85</v>
      </c>
      <c r="E96" s="749"/>
      <c r="F96" s="749"/>
      <c r="G96" s="749"/>
      <c r="H96" s="749"/>
      <c r="I96" s="750"/>
      <c r="J96" s="400"/>
      <c r="K96" s="401"/>
      <c r="L96" s="401"/>
      <c r="M96" s="401"/>
      <c r="N96" s="401"/>
      <c r="O96" s="401"/>
      <c r="P96" s="651"/>
      <c r="Q96" s="652" t="s">
        <v>232</v>
      </c>
      <c r="R96" s="653"/>
      <c r="S96" s="1422">
        <f>'（別紙２）二酸化炭素排出量計算シート【計画用】'!S96</f>
        <v>138</v>
      </c>
      <c r="T96" s="1423"/>
      <c r="U96" s="1423"/>
      <c r="V96" s="1423"/>
      <c r="W96" s="1423"/>
      <c r="X96" s="1423"/>
      <c r="Y96" s="1423"/>
      <c r="Z96" s="1424"/>
      <c r="AA96" s="808" t="str">
        <f t="shared" si="1"/>
        <v/>
      </c>
      <c r="AB96" s="809"/>
      <c r="AC96" s="809"/>
      <c r="AD96" s="809"/>
      <c r="AE96" s="809"/>
      <c r="AF96" s="809"/>
      <c r="AG96" s="810"/>
      <c r="AH96" s="782" t="s">
        <v>463</v>
      </c>
      <c r="AI96" s="783"/>
      <c r="AJ96" s="784"/>
    </row>
    <row r="97" spans="2:36" ht="13.5" customHeight="1">
      <c r="B97" s="979"/>
      <c r="C97" s="980"/>
      <c r="D97" s="785" t="s">
        <v>430</v>
      </c>
      <c r="E97" s="786"/>
      <c r="F97" s="786"/>
      <c r="G97" s="786"/>
      <c r="H97" s="786"/>
      <c r="I97" s="787"/>
      <c r="J97" s="1426"/>
      <c r="K97" s="1427"/>
      <c r="L97" s="1427"/>
      <c r="M97" s="1427"/>
      <c r="N97" s="1427"/>
      <c r="O97" s="1427"/>
      <c r="P97" s="1428"/>
      <c r="Q97" s="652" t="s">
        <v>232</v>
      </c>
      <c r="R97" s="653"/>
      <c r="S97" s="1422">
        <f>'（別紙２）二酸化炭素排出量計算シート【計画用】'!S97</f>
        <v>4</v>
      </c>
      <c r="T97" s="1423"/>
      <c r="U97" s="1423"/>
      <c r="V97" s="1423"/>
      <c r="W97" s="1423"/>
      <c r="X97" s="1423"/>
      <c r="Y97" s="1423"/>
      <c r="Z97" s="1424"/>
      <c r="AA97" s="808" t="str">
        <f t="shared" si="1"/>
        <v/>
      </c>
      <c r="AB97" s="809"/>
      <c r="AC97" s="809"/>
      <c r="AD97" s="809"/>
      <c r="AE97" s="809"/>
      <c r="AF97" s="809"/>
      <c r="AG97" s="810"/>
      <c r="AH97" s="782" t="s">
        <v>463</v>
      </c>
      <c r="AI97" s="783"/>
      <c r="AJ97" s="784"/>
    </row>
    <row r="98" spans="2:36" ht="13.5" customHeight="1">
      <c r="B98" s="979"/>
      <c r="C98" s="980"/>
      <c r="D98" s="748" t="s">
        <v>86</v>
      </c>
      <c r="E98" s="749"/>
      <c r="F98" s="749"/>
      <c r="G98" s="749"/>
      <c r="H98" s="749"/>
      <c r="I98" s="750"/>
      <c r="J98" s="400"/>
      <c r="K98" s="401"/>
      <c r="L98" s="401"/>
      <c r="M98" s="401"/>
      <c r="N98" s="401"/>
      <c r="O98" s="401"/>
      <c r="P98" s="651"/>
      <c r="Q98" s="652" t="s">
        <v>232</v>
      </c>
      <c r="R98" s="653"/>
      <c r="S98" s="1422">
        <f>'（別紙２）二酸化炭素排出量計算シート【計画用】'!S98</f>
        <v>3350</v>
      </c>
      <c r="T98" s="1423"/>
      <c r="U98" s="1423"/>
      <c r="V98" s="1423"/>
      <c r="W98" s="1423"/>
      <c r="X98" s="1423"/>
      <c r="Y98" s="1423"/>
      <c r="Z98" s="1424"/>
      <c r="AA98" s="808" t="str">
        <f t="shared" si="1"/>
        <v/>
      </c>
      <c r="AB98" s="809"/>
      <c r="AC98" s="809"/>
      <c r="AD98" s="809"/>
      <c r="AE98" s="809"/>
      <c r="AF98" s="809"/>
      <c r="AG98" s="810"/>
      <c r="AH98" s="782" t="s">
        <v>463</v>
      </c>
      <c r="AI98" s="783"/>
      <c r="AJ98" s="784"/>
    </row>
    <row r="99" spans="2:36" ht="13.5" customHeight="1">
      <c r="B99" s="979"/>
      <c r="C99" s="980"/>
      <c r="D99" s="748" t="s">
        <v>98</v>
      </c>
      <c r="E99" s="749"/>
      <c r="F99" s="749"/>
      <c r="G99" s="749"/>
      <c r="H99" s="749"/>
      <c r="I99" s="750"/>
      <c r="J99" s="1426"/>
      <c r="K99" s="1427"/>
      <c r="L99" s="1427"/>
      <c r="M99" s="1427"/>
      <c r="N99" s="1427"/>
      <c r="O99" s="1427"/>
      <c r="P99" s="1428"/>
      <c r="Q99" s="652" t="s">
        <v>232</v>
      </c>
      <c r="R99" s="653"/>
      <c r="S99" s="1422">
        <f>'（別紙２）二酸化炭素排出量計算シート【計画用】'!S99</f>
        <v>8060</v>
      </c>
      <c r="T99" s="1423"/>
      <c r="U99" s="1423"/>
      <c r="V99" s="1423"/>
      <c r="W99" s="1423"/>
      <c r="X99" s="1423"/>
      <c r="Y99" s="1423"/>
      <c r="Z99" s="1424"/>
      <c r="AA99" s="808" t="str">
        <f t="shared" si="1"/>
        <v/>
      </c>
      <c r="AB99" s="809"/>
      <c r="AC99" s="809"/>
      <c r="AD99" s="809"/>
      <c r="AE99" s="809"/>
      <c r="AF99" s="809"/>
      <c r="AG99" s="810"/>
      <c r="AH99" s="782" t="s">
        <v>463</v>
      </c>
      <c r="AI99" s="783"/>
      <c r="AJ99" s="784"/>
    </row>
    <row r="100" spans="2:36" ht="13.5" customHeight="1">
      <c r="B100" s="979"/>
      <c r="C100" s="980"/>
      <c r="D100" s="785" t="s">
        <v>426</v>
      </c>
      <c r="E100" s="786"/>
      <c r="F100" s="786"/>
      <c r="G100" s="786"/>
      <c r="H100" s="786"/>
      <c r="I100" s="787"/>
      <c r="J100" s="1426"/>
      <c r="K100" s="1427"/>
      <c r="L100" s="1427"/>
      <c r="M100" s="1427"/>
      <c r="N100" s="1427"/>
      <c r="O100" s="1427"/>
      <c r="P100" s="1428"/>
      <c r="Q100" s="652" t="s">
        <v>232</v>
      </c>
      <c r="R100" s="653"/>
      <c r="S100" s="1422">
        <f>'（別紙２）二酸化炭素排出量計算シート【計画用】'!S100</f>
        <v>1330</v>
      </c>
      <c r="T100" s="1423"/>
      <c r="U100" s="1423"/>
      <c r="V100" s="1423"/>
      <c r="W100" s="1423"/>
      <c r="X100" s="1423"/>
      <c r="Y100" s="1423"/>
      <c r="Z100" s="1424"/>
      <c r="AA100" s="808" t="str">
        <f t="shared" si="1"/>
        <v/>
      </c>
      <c r="AB100" s="809"/>
      <c r="AC100" s="809"/>
      <c r="AD100" s="809"/>
      <c r="AE100" s="809"/>
      <c r="AF100" s="809"/>
      <c r="AG100" s="810"/>
      <c r="AH100" s="782" t="s">
        <v>463</v>
      </c>
      <c r="AI100" s="783"/>
      <c r="AJ100" s="784"/>
    </row>
    <row r="101" spans="2:36" ht="13.5" customHeight="1">
      <c r="B101" s="979"/>
      <c r="C101" s="980"/>
      <c r="D101" s="785" t="s">
        <v>427</v>
      </c>
      <c r="E101" s="786"/>
      <c r="F101" s="786"/>
      <c r="G101" s="786"/>
      <c r="H101" s="786"/>
      <c r="I101" s="787"/>
      <c r="J101" s="1426"/>
      <c r="K101" s="1427"/>
      <c r="L101" s="1427"/>
      <c r="M101" s="1427"/>
      <c r="N101" s="1427"/>
      <c r="O101" s="1427"/>
      <c r="P101" s="1428"/>
      <c r="Q101" s="652" t="s">
        <v>232</v>
      </c>
      <c r="R101" s="653"/>
      <c r="S101" s="1422">
        <f>'（別紙２）二酸化炭素排出量計算シート【計画用】'!S101</f>
        <v>1210</v>
      </c>
      <c r="T101" s="1423"/>
      <c r="U101" s="1423"/>
      <c r="V101" s="1423"/>
      <c r="W101" s="1423"/>
      <c r="X101" s="1423"/>
      <c r="Y101" s="1423"/>
      <c r="Z101" s="1424"/>
      <c r="AA101" s="808" t="str">
        <f t="shared" si="1"/>
        <v/>
      </c>
      <c r="AB101" s="809"/>
      <c r="AC101" s="809"/>
      <c r="AD101" s="809"/>
      <c r="AE101" s="809"/>
      <c r="AF101" s="809"/>
      <c r="AG101" s="810"/>
      <c r="AH101" s="782" t="s">
        <v>463</v>
      </c>
      <c r="AI101" s="783"/>
      <c r="AJ101" s="784"/>
    </row>
    <row r="102" spans="2:36" ht="13.5" customHeight="1">
      <c r="B102" s="979"/>
      <c r="C102" s="980"/>
      <c r="D102" s="748" t="s">
        <v>87</v>
      </c>
      <c r="E102" s="749"/>
      <c r="F102" s="749"/>
      <c r="G102" s="749"/>
      <c r="H102" s="749"/>
      <c r="I102" s="750"/>
      <c r="J102" s="400"/>
      <c r="K102" s="401"/>
      <c r="L102" s="401"/>
      <c r="M102" s="401"/>
      <c r="N102" s="401"/>
      <c r="O102" s="401"/>
      <c r="P102" s="651"/>
      <c r="Q102" s="652" t="s">
        <v>232</v>
      </c>
      <c r="R102" s="653"/>
      <c r="S102" s="1422">
        <f>'（別紙２）二酸化炭素排出量計算シート【計画用】'!S102</f>
        <v>716</v>
      </c>
      <c r="T102" s="1423"/>
      <c r="U102" s="1423"/>
      <c r="V102" s="1423"/>
      <c r="W102" s="1423"/>
      <c r="X102" s="1423"/>
      <c r="Y102" s="1423"/>
      <c r="Z102" s="1424"/>
      <c r="AA102" s="808" t="str">
        <f t="shared" si="1"/>
        <v/>
      </c>
      <c r="AB102" s="809"/>
      <c r="AC102" s="809"/>
      <c r="AD102" s="809"/>
      <c r="AE102" s="809"/>
      <c r="AF102" s="809"/>
      <c r="AG102" s="810"/>
      <c r="AH102" s="782" t="s">
        <v>463</v>
      </c>
      <c r="AI102" s="783"/>
      <c r="AJ102" s="784"/>
    </row>
    <row r="103" spans="2:36" ht="13.5" customHeight="1">
      <c r="B103" s="979"/>
      <c r="C103" s="980"/>
      <c r="D103" s="785" t="s">
        <v>428</v>
      </c>
      <c r="E103" s="786"/>
      <c r="F103" s="786"/>
      <c r="G103" s="786"/>
      <c r="H103" s="786"/>
      <c r="I103" s="787"/>
      <c r="J103" s="1426"/>
      <c r="K103" s="1427"/>
      <c r="L103" s="1427"/>
      <c r="M103" s="1427"/>
      <c r="N103" s="1427"/>
      <c r="O103" s="1427"/>
      <c r="P103" s="1428"/>
      <c r="Q103" s="652" t="s">
        <v>232</v>
      </c>
      <c r="R103" s="653"/>
      <c r="S103" s="1422">
        <f>'（別紙２）二酸化炭素排出量計算シート【計画用】'!S103</f>
        <v>858</v>
      </c>
      <c r="T103" s="1423"/>
      <c r="U103" s="1423"/>
      <c r="V103" s="1423"/>
      <c r="W103" s="1423"/>
      <c r="X103" s="1423"/>
      <c r="Y103" s="1423"/>
      <c r="Z103" s="1424"/>
      <c r="AA103" s="808" t="str">
        <f t="shared" si="1"/>
        <v/>
      </c>
      <c r="AB103" s="809"/>
      <c r="AC103" s="809"/>
      <c r="AD103" s="809"/>
      <c r="AE103" s="809"/>
      <c r="AF103" s="809"/>
      <c r="AG103" s="810"/>
      <c r="AH103" s="782" t="s">
        <v>463</v>
      </c>
      <c r="AI103" s="783"/>
      <c r="AJ103" s="784"/>
    </row>
    <row r="104" spans="2:36" ht="13.5" customHeight="1">
      <c r="B104" s="979"/>
      <c r="C104" s="980"/>
      <c r="D104" s="785" t="s">
        <v>429</v>
      </c>
      <c r="E104" s="786"/>
      <c r="F104" s="786"/>
      <c r="G104" s="786"/>
      <c r="H104" s="786"/>
      <c r="I104" s="787"/>
      <c r="J104" s="1426"/>
      <c r="K104" s="1427"/>
      <c r="L104" s="1427"/>
      <c r="M104" s="1427"/>
      <c r="N104" s="1427"/>
      <c r="O104" s="1427"/>
      <c r="P104" s="1428"/>
      <c r="Q104" s="652" t="s">
        <v>232</v>
      </c>
      <c r="R104" s="653"/>
      <c r="S104" s="1422">
        <f>'（別紙２）二酸化炭素排出量計算シート【計画用】'!S104</f>
        <v>804</v>
      </c>
      <c r="T104" s="1423"/>
      <c r="U104" s="1423"/>
      <c r="V104" s="1423"/>
      <c r="W104" s="1423"/>
      <c r="X104" s="1423"/>
      <c r="Y104" s="1423"/>
      <c r="Z104" s="1424"/>
      <c r="AA104" s="808" t="str">
        <f t="shared" si="1"/>
        <v/>
      </c>
      <c r="AB104" s="809"/>
      <c r="AC104" s="809"/>
      <c r="AD104" s="809"/>
      <c r="AE104" s="809"/>
      <c r="AF104" s="809"/>
      <c r="AG104" s="810"/>
      <c r="AH104" s="782" t="s">
        <v>463</v>
      </c>
      <c r="AI104" s="783"/>
      <c r="AJ104" s="784"/>
    </row>
    <row r="105" spans="2:36" ht="13.5" customHeight="1">
      <c r="B105" s="979"/>
      <c r="C105" s="980"/>
      <c r="D105" s="796" t="s">
        <v>217</v>
      </c>
      <c r="E105" s="797"/>
      <c r="F105" s="797"/>
      <c r="G105" s="797"/>
      <c r="H105" s="797"/>
      <c r="I105" s="798"/>
      <c r="J105" s="400"/>
      <c r="K105" s="401"/>
      <c r="L105" s="401"/>
      <c r="M105" s="401"/>
      <c r="N105" s="401"/>
      <c r="O105" s="401"/>
      <c r="P105" s="651"/>
      <c r="Q105" s="652" t="s">
        <v>232</v>
      </c>
      <c r="R105" s="653"/>
      <c r="S105" s="1422">
        <f>'（別紙２）二酸化炭素排出量計算シート【計画用】'!S105</f>
        <v>1650</v>
      </c>
      <c r="T105" s="1423"/>
      <c r="U105" s="1423"/>
      <c r="V105" s="1423"/>
      <c r="W105" s="1423"/>
      <c r="X105" s="1423"/>
      <c r="Y105" s="1423"/>
      <c r="Z105" s="1424"/>
      <c r="AA105" s="808" t="str">
        <f>IF(J105="","",J105*S105)</f>
        <v/>
      </c>
      <c r="AB105" s="809"/>
      <c r="AC105" s="809"/>
      <c r="AD105" s="809"/>
      <c r="AE105" s="809"/>
      <c r="AF105" s="809"/>
      <c r="AG105" s="810"/>
      <c r="AH105" s="782" t="s">
        <v>463</v>
      </c>
      <c r="AI105" s="783"/>
      <c r="AJ105" s="784"/>
    </row>
    <row r="106" spans="2:36" ht="13.5" customHeight="1">
      <c r="B106" s="979"/>
      <c r="C106" s="980"/>
      <c r="D106" s="839" t="s">
        <v>65</v>
      </c>
      <c r="E106" s="840"/>
      <c r="F106" s="840"/>
      <c r="G106" s="840"/>
      <c r="H106" s="840"/>
      <c r="I106" s="840"/>
      <c r="J106" s="840"/>
      <c r="K106" s="840"/>
      <c r="L106" s="840"/>
      <c r="M106" s="840"/>
      <c r="N106" s="840"/>
      <c r="O106" s="840"/>
      <c r="P106" s="840"/>
      <c r="Q106" s="840"/>
      <c r="R106" s="840"/>
      <c r="S106" s="840"/>
      <c r="T106" s="840"/>
      <c r="U106" s="840"/>
      <c r="V106" s="840"/>
      <c r="W106" s="840"/>
      <c r="X106" s="840"/>
      <c r="Y106" s="840"/>
      <c r="Z106" s="840"/>
      <c r="AA106" s="983" t="str">
        <f>IF(SUM(AA87:AG105)=0,"",ROUND(SUM(AA87:AG105),-INT(LOG(ABS(SUM(AA87:AG105))))-1+3))</f>
        <v/>
      </c>
      <c r="AB106" s="984"/>
      <c r="AC106" s="984"/>
      <c r="AD106" s="984"/>
      <c r="AE106" s="984"/>
      <c r="AF106" s="984"/>
      <c r="AG106" s="985"/>
      <c r="AH106" s="817" t="s">
        <v>462</v>
      </c>
      <c r="AI106" s="818"/>
      <c r="AJ106" s="819"/>
    </row>
    <row r="107" spans="2:36" ht="13.5" customHeight="1" thickBot="1">
      <c r="B107" s="981"/>
      <c r="C107" s="982"/>
      <c r="D107" s="841"/>
      <c r="E107" s="842"/>
      <c r="F107" s="842"/>
      <c r="G107" s="842"/>
      <c r="H107" s="842"/>
      <c r="I107" s="842"/>
      <c r="J107" s="842"/>
      <c r="K107" s="842"/>
      <c r="L107" s="842"/>
      <c r="M107" s="842"/>
      <c r="N107" s="842"/>
      <c r="O107" s="842"/>
      <c r="P107" s="842"/>
      <c r="Q107" s="842"/>
      <c r="R107" s="842"/>
      <c r="S107" s="842"/>
      <c r="T107" s="842"/>
      <c r="U107" s="842"/>
      <c r="V107" s="842"/>
      <c r="W107" s="842"/>
      <c r="X107" s="842"/>
      <c r="Y107" s="842"/>
      <c r="Z107" s="842"/>
      <c r="AA107" s="814"/>
      <c r="AB107" s="815"/>
      <c r="AC107" s="815"/>
      <c r="AD107" s="815"/>
      <c r="AE107" s="815"/>
      <c r="AF107" s="815"/>
      <c r="AG107" s="816"/>
      <c r="AH107" s="820"/>
      <c r="AI107" s="821"/>
      <c r="AJ107" s="822"/>
    </row>
    <row r="108" spans="2:36" ht="13.5" customHeight="1">
      <c r="B108" s="977" t="s">
        <v>341</v>
      </c>
      <c r="C108" s="978"/>
      <c r="D108" s="790" t="s">
        <v>88</v>
      </c>
      <c r="E108" s="791"/>
      <c r="F108" s="791"/>
      <c r="G108" s="791"/>
      <c r="H108" s="791"/>
      <c r="I108" s="792"/>
      <c r="J108" s="793"/>
      <c r="K108" s="794"/>
      <c r="L108" s="794"/>
      <c r="M108" s="794"/>
      <c r="N108" s="794"/>
      <c r="O108" s="794"/>
      <c r="P108" s="795"/>
      <c r="Q108" s="788" t="s">
        <v>232</v>
      </c>
      <c r="R108" s="789"/>
      <c r="S108" s="706">
        <f>'（別紙２）二酸化炭素排出量計算シート【計画用】'!S108</f>
        <v>6630</v>
      </c>
      <c r="T108" s="707"/>
      <c r="U108" s="707"/>
      <c r="V108" s="707"/>
      <c r="W108" s="707"/>
      <c r="X108" s="707"/>
      <c r="Y108" s="707"/>
      <c r="Z108" s="1425"/>
      <c r="AA108" s="802" t="str">
        <f t="shared" ref="AA108:AA116" si="2">IF(J108="","",J108*S108)</f>
        <v/>
      </c>
      <c r="AB108" s="803"/>
      <c r="AC108" s="803"/>
      <c r="AD108" s="803"/>
      <c r="AE108" s="803"/>
      <c r="AF108" s="803"/>
      <c r="AG108" s="804"/>
      <c r="AH108" s="805" t="s">
        <v>463</v>
      </c>
      <c r="AI108" s="806"/>
      <c r="AJ108" s="807"/>
    </row>
    <row r="109" spans="2:36" ht="13.5" customHeight="1">
      <c r="B109" s="979"/>
      <c r="C109" s="980"/>
      <c r="D109" s="748" t="s">
        <v>89</v>
      </c>
      <c r="E109" s="749"/>
      <c r="F109" s="749"/>
      <c r="G109" s="749"/>
      <c r="H109" s="749"/>
      <c r="I109" s="750"/>
      <c r="J109" s="400"/>
      <c r="K109" s="401"/>
      <c r="L109" s="401"/>
      <c r="M109" s="401"/>
      <c r="N109" s="401"/>
      <c r="O109" s="401"/>
      <c r="P109" s="651"/>
      <c r="Q109" s="773" t="s">
        <v>232</v>
      </c>
      <c r="R109" s="774"/>
      <c r="S109" s="1422">
        <f>'（別紙２）二酸化炭素排出量計算シート【計画用】'!S109</f>
        <v>11100</v>
      </c>
      <c r="T109" s="1423"/>
      <c r="U109" s="1423"/>
      <c r="V109" s="1423"/>
      <c r="W109" s="1423"/>
      <c r="X109" s="1423"/>
      <c r="Y109" s="1423"/>
      <c r="Z109" s="1424"/>
      <c r="AA109" s="808" t="str">
        <f t="shared" si="2"/>
        <v/>
      </c>
      <c r="AB109" s="809"/>
      <c r="AC109" s="809"/>
      <c r="AD109" s="809"/>
      <c r="AE109" s="809"/>
      <c r="AF109" s="809"/>
      <c r="AG109" s="810"/>
      <c r="AH109" s="782" t="s">
        <v>463</v>
      </c>
      <c r="AI109" s="783"/>
      <c r="AJ109" s="784"/>
    </row>
    <row r="110" spans="2:36" ht="13.5" customHeight="1">
      <c r="B110" s="979"/>
      <c r="C110" s="980"/>
      <c r="D110" s="748" t="s">
        <v>90</v>
      </c>
      <c r="E110" s="749"/>
      <c r="F110" s="749"/>
      <c r="G110" s="749"/>
      <c r="H110" s="749"/>
      <c r="I110" s="750"/>
      <c r="J110" s="400"/>
      <c r="K110" s="401"/>
      <c r="L110" s="401"/>
      <c r="M110" s="401"/>
      <c r="N110" s="401"/>
      <c r="O110" s="401"/>
      <c r="P110" s="651"/>
      <c r="Q110" s="773" t="s">
        <v>232</v>
      </c>
      <c r="R110" s="774"/>
      <c r="S110" s="1422">
        <f>'（別紙２）二酸化炭素排出量計算シート【計画用】'!S110</f>
        <v>8900</v>
      </c>
      <c r="T110" s="1423"/>
      <c r="U110" s="1423"/>
      <c r="V110" s="1423"/>
      <c r="W110" s="1423"/>
      <c r="X110" s="1423"/>
      <c r="Y110" s="1423"/>
      <c r="Z110" s="1424"/>
      <c r="AA110" s="808" t="str">
        <f t="shared" si="2"/>
        <v/>
      </c>
      <c r="AB110" s="809"/>
      <c r="AC110" s="809"/>
      <c r="AD110" s="809"/>
      <c r="AE110" s="809"/>
      <c r="AF110" s="809"/>
      <c r="AG110" s="810"/>
      <c r="AH110" s="782" t="s">
        <v>463</v>
      </c>
      <c r="AI110" s="783"/>
      <c r="AJ110" s="784"/>
    </row>
    <row r="111" spans="2:36" ht="13.5" customHeight="1">
      <c r="B111" s="979"/>
      <c r="C111" s="980"/>
      <c r="D111" s="779" t="s">
        <v>431</v>
      </c>
      <c r="E111" s="780"/>
      <c r="F111" s="780"/>
      <c r="G111" s="780"/>
      <c r="H111" s="780"/>
      <c r="I111" s="781"/>
      <c r="J111" s="400"/>
      <c r="K111" s="401"/>
      <c r="L111" s="401"/>
      <c r="M111" s="401"/>
      <c r="N111" s="401"/>
      <c r="O111" s="401"/>
      <c r="P111" s="651"/>
      <c r="Q111" s="773" t="s">
        <v>232</v>
      </c>
      <c r="R111" s="774"/>
      <c r="S111" s="1422">
        <f>'（別紙２）二酸化炭素排出量計算シート【計画用】'!S111</f>
        <v>9200</v>
      </c>
      <c r="T111" s="1423"/>
      <c r="U111" s="1423"/>
      <c r="V111" s="1423"/>
      <c r="W111" s="1423"/>
      <c r="X111" s="1423"/>
      <c r="Y111" s="1423"/>
      <c r="Z111" s="1424"/>
      <c r="AA111" s="808" t="str">
        <f>IF(J111="","",J111*S111)</f>
        <v/>
      </c>
      <c r="AB111" s="809"/>
      <c r="AC111" s="809"/>
      <c r="AD111" s="809"/>
      <c r="AE111" s="809"/>
      <c r="AF111" s="809"/>
      <c r="AG111" s="810"/>
      <c r="AH111" s="782" t="s">
        <v>463</v>
      </c>
      <c r="AI111" s="783"/>
      <c r="AJ111" s="784"/>
    </row>
    <row r="112" spans="2:36" ht="13.5" customHeight="1">
      <c r="B112" s="979"/>
      <c r="C112" s="980"/>
      <c r="D112" s="748" t="s">
        <v>91</v>
      </c>
      <c r="E112" s="749"/>
      <c r="F112" s="749"/>
      <c r="G112" s="749"/>
      <c r="H112" s="749"/>
      <c r="I112" s="750"/>
      <c r="J112" s="400"/>
      <c r="K112" s="401"/>
      <c r="L112" s="401"/>
      <c r="M112" s="401"/>
      <c r="N112" s="401"/>
      <c r="O112" s="401"/>
      <c r="P112" s="651"/>
      <c r="Q112" s="773" t="s">
        <v>232</v>
      </c>
      <c r="R112" s="774"/>
      <c r="S112" s="1422">
        <f>'（別紙２）二酸化炭素排出量計算シート【計画用】'!S112</f>
        <v>9200</v>
      </c>
      <c r="T112" s="1423"/>
      <c r="U112" s="1423"/>
      <c r="V112" s="1423"/>
      <c r="W112" s="1423"/>
      <c r="X112" s="1423"/>
      <c r="Y112" s="1423"/>
      <c r="Z112" s="1424"/>
      <c r="AA112" s="808" t="str">
        <f t="shared" si="2"/>
        <v/>
      </c>
      <c r="AB112" s="809"/>
      <c r="AC112" s="809"/>
      <c r="AD112" s="809"/>
      <c r="AE112" s="809"/>
      <c r="AF112" s="809"/>
      <c r="AG112" s="810"/>
      <c r="AH112" s="782" t="s">
        <v>463</v>
      </c>
      <c r="AI112" s="783"/>
      <c r="AJ112" s="784"/>
    </row>
    <row r="113" spans="1:36" ht="13.5" customHeight="1">
      <c r="B113" s="979"/>
      <c r="C113" s="980"/>
      <c r="D113" s="748" t="s">
        <v>92</v>
      </c>
      <c r="E113" s="749"/>
      <c r="F113" s="749"/>
      <c r="G113" s="749"/>
      <c r="H113" s="749"/>
      <c r="I113" s="750"/>
      <c r="J113" s="400"/>
      <c r="K113" s="401"/>
      <c r="L113" s="401"/>
      <c r="M113" s="401"/>
      <c r="N113" s="401"/>
      <c r="O113" s="401"/>
      <c r="P113" s="651"/>
      <c r="Q113" s="773" t="s">
        <v>232</v>
      </c>
      <c r="R113" s="774"/>
      <c r="S113" s="1422">
        <f>'（別紙２）二酸化炭素排出量計算シート【計画用】'!S113</f>
        <v>9540</v>
      </c>
      <c r="T113" s="1423"/>
      <c r="U113" s="1423"/>
      <c r="V113" s="1423"/>
      <c r="W113" s="1423"/>
      <c r="X113" s="1423"/>
      <c r="Y113" s="1423"/>
      <c r="Z113" s="1424"/>
      <c r="AA113" s="808" t="str">
        <f t="shared" si="2"/>
        <v/>
      </c>
      <c r="AB113" s="809"/>
      <c r="AC113" s="809"/>
      <c r="AD113" s="809"/>
      <c r="AE113" s="809"/>
      <c r="AF113" s="809"/>
      <c r="AG113" s="810"/>
      <c r="AH113" s="782" t="s">
        <v>463</v>
      </c>
      <c r="AI113" s="783"/>
      <c r="AJ113" s="784"/>
    </row>
    <row r="114" spans="1:36" ht="13.5" customHeight="1">
      <c r="B114" s="979"/>
      <c r="C114" s="980"/>
      <c r="D114" s="748" t="s">
        <v>93</v>
      </c>
      <c r="E114" s="749"/>
      <c r="F114" s="749"/>
      <c r="G114" s="749"/>
      <c r="H114" s="749"/>
      <c r="I114" s="750"/>
      <c r="J114" s="400"/>
      <c r="K114" s="401"/>
      <c r="L114" s="401"/>
      <c r="M114" s="401"/>
      <c r="N114" s="401"/>
      <c r="O114" s="401"/>
      <c r="P114" s="651"/>
      <c r="Q114" s="773" t="s">
        <v>232</v>
      </c>
      <c r="R114" s="774"/>
      <c r="S114" s="1422">
        <f>'（別紙２）二酸化炭素排出量計算シート【計画用】'!S114</f>
        <v>8550</v>
      </c>
      <c r="T114" s="1423"/>
      <c r="U114" s="1423"/>
      <c r="V114" s="1423"/>
      <c r="W114" s="1423"/>
      <c r="X114" s="1423"/>
      <c r="Y114" s="1423"/>
      <c r="Z114" s="1424"/>
      <c r="AA114" s="808" t="str">
        <f t="shared" si="2"/>
        <v/>
      </c>
      <c r="AB114" s="809"/>
      <c r="AC114" s="809"/>
      <c r="AD114" s="809"/>
      <c r="AE114" s="809"/>
      <c r="AF114" s="809"/>
      <c r="AG114" s="810"/>
      <c r="AH114" s="782" t="s">
        <v>463</v>
      </c>
      <c r="AI114" s="783"/>
      <c r="AJ114" s="784"/>
    </row>
    <row r="115" spans="1:36" ht="13.5" customHeight="1">
      <c r="B115" s="979"/>
      <c r="C115" s="980"/>
      <c r="D115" s="748" t="s">
        <v>94</v>
      </c>
      <c r="E115" s="749"/>
      <c r="F115" s="749"/>
      <c r="G115" s="749"/>
      <c r="H115" s="749"/>
      <c r="I115" s="750"/>
      <c r="J115" s="400"/>
      <c r="K115" s="401"/>
      <c r="L115" s="401"/>
      <c r="M115" s="401"/>
      <c r="N115" s="401"/>
      <c r="O115" s="401"/>
      <c r="P115" s="651"/>
      <c r="Q115" s="773" t="s">
        <v>232</v>
      </c>
      <c r="R115" s="774"/>
      <c r="S115" s="1422">
        <f>'（別紙２）二酸化炭素排出量計算シート【計画用】'!S115</f>
        <v>7910</v>
      </c>
      <c r="T115" s="1423"/>
      <c r="U115" s="1423"/>
      <c r="V115" s="1423"/>
      <c r="W115" s="1423"/>
      <c r="X115" s="1423"/>
      <c r="Y115" s="1423"/>
      <c r="Z115" s="1424"/>
      <c r="AA115" s="808" t="str">
        <f>IF(J115="","",J115*S115)</f>
        <v/>
      </c>
      <c r="AB115" s="809"/>
      <c r="AC115" s="809"/>
      <c r="AD115" s="809"/>
      <c r="AE115" s="809"/>
      <c r="AF115" s="809"/>
      <c r="AG115" s="810"/>
      <c r="AH115" s="782" t="s">
        <v>463</v>
      </c>
      <c r="AI115" s="783"/>
      <c r="AJ115" s="784"/>
    </row>
    <row r="116" spans="1:36" ht="13.5" customHeight="1">
      <c r="B116" s="979"/>
      <c r="C116" s="980"/>
      <c r="D116" s="748" t="s">
        <v>432</v>
      </c>
      <c r="E116" s="749"/>
      <c r="F116" s="749"/>
      <c r="G116" s="749"/>
      <c r="H116" s="749"/>
      <c r="I116" s="750"/>
      <c r="J116" s="400"/>
      <c r="K116" s="401"/>
      <c r="L116" s="401"/>
      <c r="M116" s="401"/>
      <c r="N116" s="401"/>
      <c r="O116" s="401"/>
      <c r="P116" s="651"/>
      <c r="Q116" s="773" t="s">
        <v>232</v>
      </c>
      <c r="R116" s="774"/>
      <c r="S116" s="1422">
        <f>'（別紙２）二酸化炭素排出量計算シート【計画用】'!S116</f>
        <v>7190</v>
      </c>
      <c r="T116" s="1423"/>
      <c r="U116" s="1423"/>
      <c r="V116" s="1423"/>
      <c r="W116" s="1423"/>
      <c r="X116" s="1423"/>
      <c r="Y116" s="1423"/>
      <c r="Z116" s="1424"/>
      <c r="AA116" s="808" t="str">
        <f t="shared" si="2"/>
        <v/>
      </c>
      <c r="AB116" s="809"/>
      <c r="AC116" s="809"/>
      <c r="AD116" s="809"/>
      <c r="AE116" s="809"/>
      <c r="AF116" s="809"/>
      <c r="AG116" s="810"/>
      <c r="AH116" s="782" t="s">
        <v>463</v>
      </c>
      <c r="AI116" s="783"/>
      <c r="AJ116" s="784"/>
    </row>
    <row r="117" spans="1:36" ht="13.5" customHeight="1">
      <c r="B117" s="979"/>
      <c r="C117" s="980"/>
      <c r="D117" s="839" t="s">
        <v>65</v>
      </c>
      <c r="E117" s="840"/>
      <c r="F117" s="840"/>
      <c r="G117" s="840"/>
      <c r="H117" s="840"/>
      <c r="I117" s="840"/>
      <c r="J117" s="840"/>
      <c r="K117" s="840"/>
      <c r="L117" s="840"/>
      <c r="M117" s="840"/>
      <c r="N117" s="840"/>
      <c r="O117" s="840"/>
      <c r="P117" s="840"/>
      <c r="Q117" s="840"/>
      <c r="R117" s="840"/>
      <c r="S117" s="840"/>
      <c r="T117" s="840"/>
      <c r="U117" s="840"/>
      <c r="V117" s="840"/>
      <c r="W117" s="840"/>
      <c r="X117" s="840"/>
      <c r="Y117" s="840"/>
      <c r="Z117" s="840"/>
      <c r="AA117" s="811" t="str">
        <f>IF(SUM(AA108:AG116)=0,"",ROUND(SUM(AA108:AG116),-INT(LOG(ABS(SUM(AA108:AG116))))-1+3))</f>
        <v/>
      </c>
      <c r="AB117" s="812"/>
      <c r="AC117" s="812"/>
      <c r="AD117" s="812"/>
      <c r="AE117" s="812"/>
      <c r="AF117" s="812"/>
      <c r="AG117" s="813"/>
      <c r="AH117" s="817" t="s">
        <v>462</v>
      </c>
      <c r="AI117" s="818"/>
      <c r="AJ117" s="819"/>
    </row>
    <row r="118" spans="1:36" ht="13.5" customHeight="1" thickBot="1">
      <c r="B118" s="981"/>
      <c r="C118" s="982"/>
      <c r="D118" s="841"/>
      <c r="E118" s="842"/>
      <c r="F118" s="842"/>
      <c r="G118" s="842"/>
      <c r="H118" s="842"/>
      <c r="I118" s="842"/>
      <c r="J118" s="842"/>
      <c r="K118" s="842"/>
      <c r="L118" s="842"/>
      <c r="M118" s="842"/>
      <c r="N118" s="842"/>
      <c r="O118" s="842"/>
      <c r="P118" s="842"/>
      <c r="Q118" s="842"/>
      <c r="R118" s="842"/>
      <c r="S118" s="842"/>
      <c r="T118" s="842"/>
      <c r="U118" s="842"/>
      <c r="V118" s="842"/>
      <c r="W118" s="842"/>
      <c r="X118" s="842"/>
      <c r="Y118" s="842"/>
      <c r="Z118" s="842"/>
      <c r="AA118" s="814"/>
      <c r="AB118" s="815"/>
      <c r="AC118" s="815"/>
      <c r="AD118" s="815"/>
      <c r="AE118" s="815"/>
      <c r="AF118" s="815"/>
      <c r="AG118" s="816"/>
      <c r="AH118" s="820"/>
      <c r="AI118" s="821"/>
      <c r="AJ118" s="822"/>
    </row>
    <row r="119" spans="1:36" ht="13.5" customHeight="1">
      <c r="B119" s="1416" t="s">
        <v>76</v>
      </c>
      <c r="C119" s="1417"/>
      <c r="D119" s="1417"/>
      <c r="E119" s="1417"/>
      <c r="F119" s="1417"/>
      <c r="G119" s="1417"/>
      <c r="H119" s="1417"/>
      <c r="I119" s="1418"/>
      <c r="J119" s="404"/>
      <c r="K119" s="405"/>
      <c r="L119" s="405"/>
      <c r="M119" s="405"/>
      <c r="N119" s="405"/>
      <c r="O119" s="405"/>
      <c r="P119" s="829"/>
      <c r="Q119" s="830" t="s">
        <v>232</v>
      </c>
      <c r="R119" s="831"/>
      <c r="S119" s="834">
        <f>'（別紙２）二酸化炭素排出量計算シート【計画用】'!S119</f>
        <v>23500</v>
      </c>
      <c r="T119" s="835"/>
      <c r="U119" s="835"/>
      <c r="V119" s="835"/>
      <c r="W119" s="835"/>
      <c r="X119" s="835"/>
      <c r="Y119" s="835"/>
      <c r="Z119" s="835"/>
      <c r="AA119" s="836" t="str">
        <f>IF(SUM(J119)=0,"",ROUND(J119*S119,-INT(LOG(ABS(J119*S119)))-1+3))</f>
        <v/>
      </c>
      <c r="AB119" s="837"/>
      <c r="AC119" s="837"/>
      <c r="AD119" s="837"/>
      <c r="AE119" s="837"/>
      <c r="AF119" s="837"/>
      <c r="AG119" s="838"/>
      <c r="AH119" s="1410" t="s">
        <v>486</v>
      </c>
      <c r="AI119" s="1411"/>
      <c r="AJ119" s="1412"/>
    </row>
    <row r="120" spans="1:36" ht="13.5" customHeight="1" thickBot="1">
      <c r="B120" s="1419"/>
      <c r="C120" s="1420"/>
      <c r="D120" s="1420"/>
      <c r="E120" s="1420"/>
      <c r="F120" s="1420"/>
      <c r="G120" s="1420"/>
      <c r="H120" s="1420"/>
      <c r="I120" s="1421"/>
      <c r="J120" s="763"/>
      <c r="K120" s="764"/>
      <c r="L120" s="764"/>
      <c r="M120" s="764"/>
      <c r="N120" s="764"/>
      <c r="O120" s="764"/>
      <c r="P120" s="765"/>
      <c r="Q120" s="832"/>
      <c r="R120" s="833"/>
      <c r="S120" s="731"/>
      <c r="T120" s="732"/>
      <c r="U120" s="732"/>
      <c r="V120" s="732"/>
      <c r="W120" s="732"/>
      <c r="X120" s="732"/>
      <c r="Y120" s="732"/>
      <c r="Z120" s="732"/>
      <c r="AA120" s="814"/>
      <c r="AB120" s="815"/>
      <c r="AC120" s="815"/>
      <c r="AD120" s="815"/>
      <c r="AE120" s="815"/>
      <c r="AF120" s="815"/>
      <c r="AG120" s="816"/>
      <c r="AH120" s="820"/>
      <c r="AI120" s="821"/>
      <c r="AJ120" s="822"/>
    </row>
    <row r="121" spans="1:36" ht="13.5" customHeight="1">
      <c r="B121" s="1416" t="s">
        <v>417</v>
      </c>
      <c r="C121" s="1417"/>
      <c r="D121" s="1417"/>
      <c r="E121" s="1417"/>
      <c r="F121" s="1417"/>
      <c r="G121" s="1417"/>
      <c r="H121" s="1417"/>
      <c r="I121" s="1418"/>
      <c r="J121" s="404"/>
      <c r="K121" s="405"/>
      <c r="L121" s="405"/>
      <c r="M121" s="405"/>
      <c r="N121" s="405"/>
      <c r="O121" s="405"/>
      <c r="P121" s="829"/>
      <c r="Q121" s="830" t="s">
        <v>232</v>
      </c>
      <c r="R121" s="831"/>
      <c r="S121" s="834">
        <f>'（別紙２）二酸化炭素排出量計算シート【計画用】'!S121</f>
        <v>16100</v>
      </c>
      <c r="T121" s="835"/>
      <c r="U121" s="835"/>
      <c r="V121" s="835"/>
      <c r="W121" s="835"/>
      <c r="X121" s="835"/>
      <c r="Y121" s="835"/>
      <c r="Z121" s="835"/>
      <c r="AA121" s="836" t="str">
        <f>IF(SUM(J121)=0,"",ROUND(J121*S121,-INT(LOG(ABS(J121*S121)))-1+3))</f>
        <v/>
      </c>
      <c r="AB121" s="837"/>
      <c r="AC121" s="837"/>
      <c r="AD121" s="837"/>
      <c r="AE121" s="837"/>
      <c r="AF121" s="837"/>
      <c r="AG121" s="838"/>
      <c r="AH121" s="1410" t="s">
        <v>486</v>
      </c>
      <c r="AI121" s="1411"/>
      <c r="AJ121" s="1412"/>
    </row>
    <row r="122" spans="1:36" ht="13.5" customHeight="1" thickBot="1">
      <c r="B122" s="1419"/>
      <c r="C122" s="1420"/>
      <c r="D122" s="1420"/>
      <c r="E122" s="1420"/>
      <c r="F122" s="1420"/>
      <c r="G122" s="1420"/>
      <c r="H122" s="1420"/>
      <c r="I122" s="1421"/>
      <c r="J122" s="763"/>
      <c r="K122" s="764"/>
      <c r="L122" s="764"/>
      <c r="M122" s="764"/>
      <c r="N122" s="764"/>
      <c r="O122" s="764"/>
      <c r="P122" s="765"/>
      <c r="Q122" s="832"/>
      <c r="R122" s="833"/>
      <c r="S122" s="731"/>
      <c r="T122" s="732"/>
      <c r="U122" s="732"/>
      <c r="V122" s="732"/>
      <c r="W122" s="732"/>
      <c r="X122" s="732"/>
      <c r="Y122" s="732"/>
      <c r="Z122" s="732"/>
      <c r="AA122" s="814"/>
      <c r="AB122" s="815"/>
      <c r="AC122" s="815"/>
      <c r="AD122" s="815"/>
      <c r="AE122" s="815"/>
      <c r="AF122" s="815"/>
      <c r="AG122" s="816"/>
      <c r="AH122" s="820"/>
      <c r="AI122" s="821"/>
      <c r="AJ122" s="822"/>
    </row>
    <row r="123" spans="1:36" ht="13.5" customHeight="1"/>
    <row r="124" spans="1:36" ht="13.5" customHeight="1">
      <c r="B124" s="1" t="s">
        <v>220</v>
      </c>
      <c r="C124" s="1">
        <v>1</v>
      </c>
      <c r="D124" s="587" t="s">
        <v>485</v>
      </c>
      <c r="E124" s="587"/>
      <c r="F124" s="587"/>
      <c r="G124" s="587"/>
      <c r="H124" s="587"/>
      <c r="I124" s="587"/>
      <c r="J124" s="587"/>
      <c r="K124" s="587"/>
      <c r="L124" s="587"/>
      <c r="M124" s="587"/>
      <c r="N124" s="587"/>
      <c r="O124" s="587"/>
      <c r="P124" s="587"/>
      <c r="Q124" s="587"/>
      <c r="R124" s="587"/>
      <c r="S124" s="587"/>
      <c r="T124" s="587"/>
      <c r="U124" s="587"/>
      <c r="V124" s="587"/>
      <c r="W124" s="587"/>
      <c r="X124" s="587"/>
      <c r="Y124" s="587"/>
      <c r="Z124" s="587"/>
      <c r="AA124" s="587"/>
      <c r="AB124" s="587"/>
      <c r="AC124" s="587"/>
      <c r="AD124" s="587"/>
      <c r="AE124" s="587"/>
      <c r="AF124" s="587"/>
      <c r="AG124" s="587"/>
      <c r="AH124" s="587"/>
      <c r="AI124" s="587"/>
      <c r="AJ124" s="587"/>
    </row>
    <row r="125" spans="1:36" ht="13.5" customHeight="1">
      <c r="D125" s="587"/>
      <c r="E125" s="587"/>
      <c r="F125" s="587"/>
      <c r="G125" s="587"/>
      <c r="H125" s="587"/>
      <c r="I125" s="587"/>
      <c r="J125" s="587"/>
      <c r="K125" s="587"/>
      <c r="L125" s="58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7"/>
      <c r="AI125" s="587"/>
      <c r="AJ125" s="587"/>
    </row>
    <row r="126" spans="1:36" ht="13.5" customHeight="1">
      <c r="A126" s="11"/>
      <c r="C126" s="1">
        <v>2</v>
      </c>
      <c r="D126" s="587" t="s">
        <v>451</v>
      </c>
      <c r="E126" s="587"/>
      <c r="F126" s="587"/>
      <c r="G126" s="587"/>
      <c r="H126" s="587"/>
      <c r="I126" s="587"/>
      <c r="J126" s="587"/>
      <c r="K126" s="587"/>
      <c r="L126" s="587"/>
      <c r="M126" s="587"/>
      <c r="N126" s="587"/>
      <c r="O126" s="587"/>
      <c r="P126" s="587"/>
      <c r="Q126" s="587"/>
      <c r="R126" s="587"/>
      <c r="S126" s="587"/>
      <c r="T126" s="587"/>
      <c r="U126" s="587"/>
      <c r="V126" s="587"/>
      <c r="W126" s="587"/>
      <c r="X126" s="587"/>
      <c r="Y126" s="587"/>
      <c r="Z126" s="587"/>
      <c r="AA126" s="587"/>
      <c r="AB126" s="587"/>
      <c r="AC126" s="587"/>
      <c r="AD126" s="587"/>
      <c r="AE126" s="587"/>
      <c r="AF126" s="587"/>
      <c r="AG126" s="587"/>
      <c r="AH126" s="587"/>
      <c r="AI126" s="587"/>
      <c r="AJ126" s="587"/>
    </row>
    <row r="127" spans="1:36" ht="13.5" customHeight="1">
      <c r="D127" s="587"/>
      <c r="E127" s="587"/>
      <c r="F127" s="587"/>
      <c r="G127" s="587"/>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row>
    <row r="128" spans="1:36" ht="13.5" customHeight="1">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row>
    <row r="129" spans="3:49" ht="13.5" customHeight="1">
      <c r="C129" s="1">
        <v>3</v>
      </c>
      <c r="D129" s="587" t="s">
        <v>391</v>
      </c>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row>
    <row r="130" spans="3:49" ht="13.5" customHeight="1">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row>
    <row r="131" spans="3:49" ht="13.5" customHeight="1"/>
    <row r="132" spans="3:49" ht="13.5" customHeight="1"/>
    <row r="133" spans="3:49" ht="13.5" customHeight="1"/>
    <row r="134" spans="3:49" ht="13.5" customHeight="1"/>
    <row r="135" spans="3:49" ht="13.5" customHeight="1"/>
    <row r="136" spans="3:49" ht="13.5" customHeight="1"/>
    <row r="137" spans="3:49" ht="13.5" customHeight="1"/>
    <row r="138" spans="3:49" ht="13.5" customHeight="1"/>
    <row r="139" spans="3:49" ht="13.5" customHeight="1"/>
    <row r="140" spans="3:49" ht="13.5" customHeight="1">
      <c r="AK140" s="11"/>
      <c r="AL140" s="11"/>
      <c r="AM140" s="11"/>
      <c r="AN140" s="11"/>
      <c r="AO140" s="11"/>
      <c r="AP140" s="11"/>
      <c r="AQ140" s="11"/>
      <c r="AR140" s="11"/>
      <c r="AS140" s="11"/>
      <c r="AT140" s="11"/>
      <c r="AU140" s="11"/>
      <c r="AV140" s="11"/>
      <c r="AW140" s="11"/>
    </row>
    <row r="141" spans="3:49" ht="13.5" customHeight="1">
      <c r="AK141" s="11"/>
      <c r="AL141" s="11"/>
      <c r="AM141" s="11"/>
      <c r="AN141" s="11"/>
      <c r="AO141" s="11"/>
      <c r="AP141" s="11"/>
      <c r="AQ141" s="11"/>
      <c r="AR141" s="11"/>
      <c r="AS141" s="11"/>
      <c r="AT141" s="11"/>
      <c r="AU141" s="11"/>
      <c r="AV141" s="11"/>
      <c r="AW141" s="11"/>
    </row>
    <row r="142" spans="3:49" ht="13.5" customHeight="1">
      <c r="AK142" s="11"/>
      <c r="AL142" s="11"/>
      <c r="AM142" s="11"/>
      <c r="AN142" s="11"/>
      <c r="AO142" s="11"/>
      <c r="AP142" s="11"/>
      <c r="AQ142" s="11"/>
      <c r="AR142" s="11"/>
      <c r="AS142" s="11"/>
      <c r="AT142" s="11"/>
      <c r="AU142" s="11"/>
      <c r="AV142" s="11"/>
      <c r="AW142" s="11"/>
    </row>
  </sheetData>
  <sheetProtection formatCells="0" formatColumns="0" formatRows="0" insertHyperlinks="0"/>
  <mergeCells count="428">
    <mergeCell ref="O28:T29"/>
    <mergeCell ref="U28:X29"/>
    <mergeCell ref="AH36:AJ37"/>
    <mergeCell ref="AH38:AJ39"/>
    <mergeCell ref="J114:P114"/>
    <mergeCell ref="B121:I122"/>
    <mergeCell ref="J121:P122"/>
    <mergeCell ref="Q121:R122"/>
    <mergeCell ref="S121:Z122"/>
    <mergeCell ref="AA121:AG122"/>
    <mergeCell ref="AH121:AJ122"/>
    <mergeCell ref="B87:C107"/>
    <mergeCell ref="D115:I115"/>
    <mergeCell ref="J115:P115"/>
    <mergeCell ref="Q115:R115"/>
    <mergeCell ref="S115:Z115"/>
    <mergeCell ref="AA115:AG115"/>
    <mergeCell ref="B108:C118"/>
    <mergeCell ref="Q114:R114"/>
    <mergeCell ref="D114:I114"/>
    <mergeCell ref="J109:P109"/>
    <mergeCell ref="D108:I108"/>
    <mergeCell ref="S104:Z104"/>
    <mergeCell ref="AA104:AG104"/>
    <mergeCell ref="AH115:AJ115"/>
    <mergeCell ref="D111:I111"/>
    <mergeCell ref="J101:P101"/>
    <mergeCell ref="J100:P100"/>
    <mergeCell ref="J97:P97"/>
    <mergeCell ref="Q103:R103"/>
    <mergeCell ref="S103:Z103"/>
    <mergeCell ref="J99:P99"/>
    <mergeCell ref="Q99:R99"/>
    <mergeCell ref="S99:Z99"/>
    <mergeCell ref="Q104:R104"/>
    <mergeCell ref="S98:Z98"/>
    <mergeCell ref="AA105:AG105"/>
    <mergeCell ref="AH105:AJ105"/>
    <mergeCell ref="AA102:AG102"/>
    <mergeCell ref="AH102:AJ102"/>
    <mergeCell ref="AA99:AG99"/>
    <mergeCell ref="AH99:AJ99"/>
    <mergeCell ref="AH104:AJ104"/>
    <mergeCell ref="AH103:AJ103"/>
    <mergeCell ref="AH101:AJ101"/>
    <mergeCell ref="AH100:AJ100"/>
    <mergeCell ref="AA103:AG103"/>
    <mergeCell ref="AA101:AG101"/>
    <mergeCell ref="D129:AJ130"/>
    <mergeCell ref="N6:X6"/>
    <mergeCell ref="B8:F8"/>
    <mergeCell ref="B9:C9"/>
    <mergeCell ref="D9:E9"/>
    <mergeCell ref="G9:H9"/>
    <mergeCell ref="D95:I95"/>
    <mergeCell ref="D100:I100"/>
    <mergeCell ref="D101:I101"/>
    <mergeCell ref="D103:I103"/>
    <mergeCell ref="D104:I104"/>
    <mergeCell ref="D97:I97"/>
    <mergeCell ref="D99:I99"/>
    <mergeCell ref="D96:I96"/>
    <mergeCell ref="J95:P95"/>
    <mergeCell ref="S95:Z95"/>
    <mergeCell ref="S97:Z97"/>
    <mergeCell ref="S100:Z100"/>
    <mergeCell ref="S101:Z101"/>
    <mergeCell ref="Q95:R95"/>
    <mergeCell ref="Q97:R97"/>
    <mergeCell ref="Q100:R100"/>
    <mergeCell ref="Q101:R101"/>
    <mergeCell ref="Q98:R98"/>
    <mergeCell ref="S9:T9"/>
    <mergeCell ref="B14:C14"/>
    <mergeCell ref="B70:F70"/>
    <mergeCell ref="J14:K14"/>
    <mergeCell ref="N14:O14"/>
    <mergeCell ref="H17:N17"/>
    <mergeCell ref="O17:T17"/>
    <mergeCell ref="H15:N16"/>
    <mergeCell ref="O15:AB15"/>
    <mergeCell ref="B15:G17"/>
    <mergeCell ref="J9:K9"/>
    <mergeCell ref="V9:W9"/>
    <mergeCell ref="S14:T14"/>
    <mergeCell ref="V14:W14"/>
    <mergeCell ref="B11:R12"/>
    <mergeCell ref="B13:F13"/>
    <mergeCell ref="P14:Q14"/>
    <mergeCell ref="N9:O9"/>
    <mergeCell ref="P9:Q9"/>
    <mergeCell ref="D14:E14"/>
    <mergeCell ref="G14:H14"/>
    <mergeCell ref="D56:AJ56"/>
    <mergeCell ref="D57:AJ57"/>
    <mergeCell ref="AC15:AJ16"/>
    <mergeCell ref="AA72:AJ73"/>
    <mergeCell ref="J74:R74"/>
    <mergeCell ref="S74:Z74"/>
    <mergeCell ref="AA74:AJ74"/>
    <mergeCell ref="B71:C71"/>
    <mergeCell ref="U17:AB17"/>
    <mergeCell ref="O18:Q19"/>
    <mergeCell ref="R18:T19"/>
    <mergeCell ref="O24:Q25"/>
    <mergeCell ref="R24:T25"/>
    <mergeCell ref="AC17:AJ17"/>
    <mergeCell ref="AC18:AG19"/>
    <mergeCell ref="AC22:AG23"/>
    <mergeCell ref="AC24:AG25"/>
    <mergeCell ref="D71:E71"/>
    <mergeCell ref="N71:O71"/>
    <mergeCell ref="P71:Q71"/>
    <mergeCell ref="G71:H71"/>
    <mergeCell ref="J71:K71"/>
    <mergeCell ref="S71:T71"/>
    <mergeCell ref="V71:W71"/>
    <mergeCell ref="B72:I74"/>
    <mergeCell ref="J72:R73"/>
    <mergeCell ref="S72:Z73"/>
    <mergeCell ref="B82:F82"/>
    <mergeCell ref="B83:C83"/>
    <mergeCell ref="D83:E83"/>
    <mergeCell ref="G83:H83"/>
    <mergeCell ref="J83:K83"/>
    <mergeCell ref="N83:O83"/>
    <mergeCell ref="AH75:AJ76"/>
    <mergeCell ref="AA79:AG80"/>
    <mergeCell ref="AH79:AJ80"/>
    <mergeCell ref="B77:I78"/>
    <mergeCell ref="J77:P78"/>
    <mergeCell ref="Q77:R78"/>
    <mergeCell ref="S77:Z78"/>
    <mergeCell ref="AA77:AG78"/>
    <mergeCell ref="AH77:AJ78"/>
    <mergeCell ref="B79:I80"/>
    <mergeCell ref="B75:I76"/>
    <mergeCell ref="J75:P76"/>
    <mergeCell ref="Q75:R76"/>
    <mergeCell ref="S75:Z76"/>
    <mergeCell ref="AA75:AG76"/>
    <mergeCell ref="J79:P80"/>
    <mergeCell ref="Q79:R80"/>
    <mergeCell ref="S79:Z80"/>
    <mergeCell ref="P83:Q83"/>
    <mergeCell ref="S83:T83"/>
    <mergeCell ref="V83:W83"/>
    <mergeCell ref="AA84:AJ85"/>
    <mergeCell ref="J86:R86"/>
    <mergeCell ref="S86:Z86"/>
    <mergeCell ref="AA86:AJ86"/>
    <mergeCell ref="AH87:AJ87"/>
    <mergeCell ref="B84:I86"/>
    <mergeCell ref="J84:R85"/>
    <mergeCell ref="S84:Z85"/>
    <mergeCell ref="J88:P88"/>
    <mergeCell ref="Q88:R88"/>
    <mergeCell ref="S88:Z88"/>
    <mergeCell ref="AA88:AG88"/>
    <mergeCell ref="AH88:AJ88"/>
    <mergeCell ref="S87:Z87"/>
    <mergeCell ref="S89:Z89"/>
    <mergeCell ref="D87:I87"/>
    <mergeCell ref="J87:P87"/>
    <mergeCell ref="Q87:R87"/>
    <mergeCell ref="D89:I89"/>
    <mergeCell ref="J89:P89"/>
    <mergeCell ref="Q89:R89"/>
    <mergeCell ref="D88:I88"/>
    <mergeCell ref="AA87:AG87"/>
    <mergeCell ref="D90:I90"/>
    <mergeCell ref="J90:P90"/>
    <mergeCell ref="Q90:R90"/>
    <mergeCell ref="S90:Z90"/>
    <mergeCell ref="AA90:AG90"/>
    <mergeCell ref="AH90:AJ90"/>
    <mergeCell ref="D91:I91"/>
    <mergeCell ref="J91:P91"/>
    <mergeCell ref="AA89:AG89"/>
    <mergeCell ref="AH89:AJ89"/>
    <mergeCell ref="Q91:R91"/>
    <mergeCell ref="S91:Z91"/>
    <mergeCell ref="AH93:AJ93"/>
    <mergeCell ref="AA91:AG91"/>
    <mergeCell ref="AH91:AJ91"/>
    <mergeCell ref="D92:I92"/>
    <mergeCell ref="J92:P92"/>
    <mergeCell ref="Q92:R92"/>
    <mergeCell ref="S92:Z92"/>
    <mergeCell ref="AA92:AG92"/>
    <mergeCell ref="AH92:AJ92"/>
    <mergeCell ref="J96:P96"/>
    <mergeCell ref="Q96:R96"/>
    <mergeCell ref="S96:Z96"/>
    <mergeCell ref="D98:I98"/>
    <mergeCell ref="J98:P98"/>
    <mergeCell ref="AH98:AJ98"/>
    <mergeCell ref="J93:P93"/>
    <mergeCell ref="D94:I94"/>
    <mergeCell ref="J94:P94"/>
    <mergeCell ref="Q94:R94"/>
    <mergeCell ref="S94:Z94"/>
    <mergeCell ref="Q93:R93"/>
    <mergeCell ref="S93:Z93"/>
    <mergeCell ref="D93:I93"/>
    <mergeCell ref="AA98:AG98"/>
    <mergeCell ref="AH97:AJ97"/>
    <mergeCell ref="AH95:AJ95"/>
    <mergeCell ref="AA97:AG97"/>
    <mergeCell ref="AA95:AG95"/>
    <mergeCell ref="AA96:AG96"/>
    <mergeCell ref="AH96:AJ96"/>
    <mergeCell ref="AA94:AG94"/>
    <mergeCell ref="AH94:AJ94"/>
    <mergeCell ref="AA93:AG93"/>
    <mergeCell ref="AA100:AG100"/>
    <mergeCell ref="D105:I105"/>
    <mergeCell ref="J105:P105"/>
    <mergeCell ref="Q105:R105"/>
    <mergeCell ref="S105:Z105"/>
    <mergeCell ref="D102:I102"/>
    <mergeCell ref="J102:P102"/>
    <mergeCell ref="Q102:R102"/>
    <mergeCell ref="S102:Z102"/>
    <mergeCell ref="J104:P104"/>
    <mergeCell ref="J103:P103"/>
    <mergeCell ref="AA109:AG109"/>
    <mergeCell ref="AH109:AJ109"/>
    <mergeCell ref="D106:Z107"/>
    <mergeCell ref="AA106:AG107"/>
    <mergeCell ref="AH106:AJ107"/>
    <mergeCell ref="S108:Z108"/>
    <mergeCell ref="AA108:AG108"/>
    <mergeCell ref="AH108:AJ108"/>
    <mergeCell ref="D109:I109"/>
    <mergeCell ref="S109:Z109"/>
    <mergeCell ref="J108:P108"/>
    <mergeCell ref="Q108:R108"/>
    <mergeCell ref="Q109:R109"/>
    <mergeCell ref="D113:I113"/>
    <mergeCell ref="J113:P113"/>
    <mergeCell ref="Q113:R113"/>
    <mergeCell ref="S113:Z113"/>
    <mergeCell ref="AA113:AG113"/>
    <mergeCell ref="AH113:AJ113"/>
    <mergeCell ref="AA112:AG112"/>
    <mergeCell ref="AH112:AJ112"/>
    <mergeCell ref="D110:I110"/>
    <mergeCell ref="J110:P110"/>
    <mergeCell ref="Q110:R110"/>
    <mergeCell ref="S110:Z110"/>
    <mergeCell ref="AA110:AG110"/>
    <mergeCell ref="AH110:AJ110"/>
    <mergeCell ref="J112:P112"/>
    <mergeCell ref="Q112:R112"/>
    <mergeCell ref="D112:I112"/>
    <mergeCell ref="AA111:AG111"/>
    <mergeCell ref="AH111:AJ111"/>
    <mergeCell ref="S111:Z111"/>
    <mergeCell ref="J111:P111"/>
    <mergeCell ref="Q111:R111"/>
    <mergeCell ref="O16:T16"/>
    <mergeCell ref="U16:AB16"/>
    <mergeCell ref="D124:AJ125"/>
    <mergeCell ref="D126:AJ128"/>
    <mergeCell ref="D117:Z118"/>
    <mergeCell ref="AA117:AG118"/>
    <mergeCell ref="AH117:AJ118"/>
    <mergeCell ref="B119:I120"/>
    <mergeCell ref="J119:P120"/>
    <mergeCell ref="Q119:R120"/>
    <mergeCell ref="S119:Z120"/>
    <mergeCell ref="AA119:AG120"/>
    <mergeCell ref="S114:Z114"/>
    <mergeCell ref="AH119:AJ120"/>
    <mergeCell ref="D116:I116"/>
    <mergeCell ref="J116:P116"/>
    <mergeCell ref="Q116:R116"/>
    <mergeCell ref="S116:Z116"/>
    <mergeCell ref="AA116:AG116"/>
    <mergeCell ref="AH116:AJ116"/>
    <mergeCell ref="S112:Z112"/>
    <mergeCell ref="AA114:AG114"/>
    <mergeCell ref="AH114:AJ114"/>
    <mergeCell ref="AH24:AJ25"/>
    <mergeCell ref="B18:C41"/>
    <mergeCell ref="D18:G19"/>
    <mergeCell ref="AH18:AJ19"/>
    <mergeCell ref="D22:G23"/>
    <mergeCell ref="H22:K23"/>
    <mergeCell ref="L22:N23"/>
    <mergeCell ref="O22:Q23"/>
    <mergeCell ref="R22:T23"/>
    <mergeCell ref="Y22:AB23"/>
    <mergeCell ref="Y18:AB19"/>
    <mergeCell ref="H20:K21"/>
    <mergeCell ref="L20:N21"/>
    <mergeCell ref="O20:Q21"/>
    <mergeCell ref="R20:T21"/>
    <mergeCell ref="AC20:AG21"/>
    <mergeCell ref="D20:G21"/>
    <mergeCell ref="L26:N27"/>
    <mergeCell ref="D24:G25"/>
    <mergeCell ref="H24:K25"/>
    <mergeCell ref="L24:N25"/>
    <mergeCell ref="D26:G27"/>
    <mergeCell ref="H26:K27"/>
    <mergeCell ref="H18:K19"/>
    <mergeCell ref="L18:N19"/>
    <mergeCell ref="U23:X23"/>
    <mergeCell ref="AH20:AJ21"/>
    <mergeCell ref="AH22:AJ23"/>
    <mergeCell ref="Y20:AB21"/>
    <mergeCell ref="Y24:AB25"/>
    <mergeCell ref="U24:X24"/>
    <mergeCell ref="U25:X25"/>
    <mergeCell ref="AH30:AJ31"/>
    <mergeCell ref="D28:G29"/>
    <mergeCell ref="H28:K29"/>
    <mergeCell ref="L28:N29"/>
    <mergeCell ref="Y28:AB29"/>
    <mergeCell ref="AC28:AG29"/>
    <mergeCell ref="AH28:AJ29"/>
    <mergeCell ref="Y26:AB27"/>
    <mergeCell ref="AC26:AG27"/>
    <mergeCell ref="AH26:AJ27"/>
    <mergeCell ref="U26:X26"/>
    <mergeCell ref="U27:X27"/>
    <mergeCell ref="O26:Q27"/>
    <mergeCell ref="H30:K31"/>
    <mergeCell ref="L30:N31"/>
    <mergeCell ref="U30:X31"/>
    <mergeCell ref="Y30:AB31"/>
    <mergeCell ref="AC30:AG31"/>
    <mergeCell ref="D30:E35"/>
    <mergeCell ref="F30:G30"/>
    <mergeCell ref="F31:G31"/>
    <mergeCell ref="F32:G32"/>
    <mergeCell ref="F33:G33"/>
    <mergeCell ref="F34:G34"/>
    <mergeCell ref="O32:T33"/>
    <mergeCell ref="O30:T31"/>
    <mergeCell ref="AH51:AJ52"/>
    <mergeCell ref="U45:X45"/>
    <mergeCell ref="R47:T48"/>
    <mergeCell ref="U47:X47"/>
    <mergeCell ref="L45:N46"/>
    <mergeCell ref="AC42:AG44"/>
    <mergeCell ref="AH42:AJ44"/>
    <mergeCell ref="AH53:AJ54"/>
    <mergeCell ref="U48:X48"/>
    <mergeCell ref="AH47:AJ48"/>
    <mergeCell ref="O45:Q46"/>
    <mergeCell ref="R45:T46"/>
    <mergeCell ref="AC47:AG48"/>
    <mergeCell ref="O47:Q48"/>
    <mergeCell ref="L42:N44"/>
    <mergeCell ref="O42:Q44"/>
    <mergeCell ref="R42:T44"/>
    <mergeCell ref="D51:AB52"/>
    <mergeCell ref="Y42:AB44"/>
    <mergeCell ref="U44:X44"/>
    <mergeCell ref="Y47:AB48"/>
    <mergeCell ref="AH49:AJ50"/>
    <mergeCell ref="D49:G50"/>
    <mergeCell ref="H49:K50"/>
    <mergeCell ref="AH45:AJ46"/>
    <mergeCell ref="U46:X46"/>
    <mergeCell ref="U42:X43"/>
    <mergeCell ref="U18:X18"/>
    <mergeCell ref="U19:X19"/>
    <mergeCell ref="U20:X20"/>
    <mergeCell ref="U21:X21"/>
    <mergeCell ref="U22:X22"/>
    <mergeCell ref="U34:X35"/>
    <mergeCell ref="AC34:AG35"/>
    <mergeCell ref="AH34:AJ35"/>
    <mergeCell ref="D40:AB41"/>
    <mergeCell ref="AC40:AG41"/>
    <mergeCell ref="AH40:AJ41"/>
    <mergeCell ref="Y34:AB35"/>
    <mergeCell ref="AH32:AJ33"/>
    <mergeCell ref="H34:K35"/>
    <mergeCell ref="L34:N35"/>
    <mergeCell ref="H32:K33"/>
    <mergeCell ref="L32:N33"/>
    <mergeCell ref="U32:X33"/>
    <mergeCell ref="R26:T27"/>
    <mergeCell ref="Y32:AB33"/>
    <mergeCell ref="AC32:AG33"/>
    <mergeCell ref="B68:Z69"/>
    <mergeCell ref="AC51:AG52"/>
    <mergeCell ref="R49:T50"/>
    <mergeCell ref="U50:X50"/>
    <mergeCell ref="D45:G46"/>
    <mergeCell ref="H45:K46"/>
    <mergeCell ref="Y45:AB46"/>
    <mergeCell ref="D47:G48"/>
    <mergeCell ref="H47:K48"/>
    <mergeCell ref="L47:N48"/>
    <mergeCell ref="B53:AB54"/>
    <mergeCell ref="AC53:AG54"/>
    <mergeCell ref="Y49:AB50"/>
    <mergeCell ref="AC49:AG50"/>
    <mergeCell ref="B42:C52"/>
    <mergeCell ref="D42:G44"/>
    <mergeCell ref="H42:K44"/>
    <mergeCell ref="L49:N50"/>
    <mergeCell ref="O49:Q50"/>
    <mergeCell ref="U49:X49"/>
    <mergeCell ref="AC45:AG46"/>
    <mergeCell ref="AC36:AG37"/>
    <mergeCell ref="AC38:AG39"/>
    <mergeCell ref="F35:G35"/>
    <mergeCell ref="D36:G37"/>
    <mergeCell ref="H36:K37"/>
    <mergeCell ref="L36:N37"/>
    <mergeCell ref="U36:X37"/>
    <mergeCell ref="Y36:AB37"/>
    <mergeCell ref="D38:G38"/>
    <mergeCell ref="H38:K39"/>
    <mergeCell ref="L38:N39"/>
    <mergeCell ref="U38:X39"/>
    <mergeCell ref="Y38:AB39"/>
    <mergeCell ref="D39:G39"/>
    <mergeCell ref="O34:T35"/>
    <mergeCell ref="O36:T37"/>
    <mergeCell ref="O38:T39"/>
  </mergeCells>
  <phoneticPr fontId="34"/>
  <printOptions horizontalCentered="1" verticalCentered="1"/>
  <pageMargins left="0.70866141732283472" right="0.70866141732283472" top="0.74803149606299213" bottom="0.74803149606299213" header="0.31496062992125984" footer="0.31496062992125984"/>
  <pageSetup paperSize="9" scale="95" orientation="portrait" r:id="rId1"/>
  <rowBreaks count="1" manualBreakCount="1">
    <brk id="67" min="1" max="35" man="1"/>
  </row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計画提出書</vt:lpstr>
      <vt:lpstr>（別添）計画書</vt:lpstr>
      <vt:lpstr>（別紙１）原油換算シート【計画用】</vt:lpstr>
      <vt:lpstr>（別紙２）二酸化炭素排出量計算シート【計画用】</vt:lpstr>
      <vt:lpstr>（別紙３）設備概要報告シート</vt:lpstr>
      <vt:lpstr>報告提出書【1年目】</vt:lpstr>
      <vt:lpstr>（別添）報告書【1年目報告用】</vt:lpstr>
      <vt:lpstr>（別紙１）原油換算シート【1年目報告用】</vt:lpstr>
      <vt:lpstr>（別紙２）二酸化炭素排出量計算シート【1年目報告用】</vt:lpstr>
      <vt:lpstr>報告提出書【2年目】</vt:lpstr>
      <vt:lpstr>（別添）報告書【2年目報告用】</vt:lpstr>
      <vt:lpstr>（別紙１）原油換算シート【2年目報告用】</vt:lpstr>
      <vt:lpstr>（別紙２）二酸化炭素排出量計算シート【2年目報告用】</vt:lpstr>
      <vt:lpstr>報告提出書【3年目】</vt:lpstr>
      <vt:lpstr>（別添）報告書【3年目報告用】</vt:lpstr>
      <vt:lpstr>（別紙１）原油換算シート【3年目報告用】</vt:lpstr>
      <vt:lpstr>（別紙２）二酸化炭素排出量計算シート【3年目報告用】</vt:lpstr>
      <vt:lpstr>'（別紙１）原油換算シート【1年目報告用】'!Print_Area</vt:lpstr>
      <vt:lpstr>'（別紙１）原油換算シート【2年目報告用】'!Print_Area</vt:lpstr>
      <vt:lpstr>'（別紙１）原油換算シート【3年目報告用】'!Print_Area</vt:lpstr>
      <vt:lpstr>'（別紙１）原油換算シート【計画用】'!Print_Area</vt:lpstr>
      <vt:lpstr>'（別紙２）二酸化炭素排出量計算シート【1年目報告用】'!Print_Area</vt:lpstr>
      <vt:lpstr>'（別紙２）二酸化炭素排出量計算シート【2年目報告用】'!Print_Area</vt:lpstr>
      <vt:lpstr>'（別紙２）二酸化炭素排出量計算シート【3年目報告用】'!Print_Area</vt:lpstr>
      <vt:lpstr>'（別紙２）二酸化炭素排出量計算シート【計画用】'!Print_Area</vt:lpstr>
      <vt:lpstr>'（別紙３）設備概要報告シート'!Print_Area</vt:lpstr>
      <vt:lpstr>'（別添）計画書'!Print_Area</vt:lpstr>
      <vt:lpstr>'（別添）報告書【1年目報告用】'!Print_Area</vt:lpstr>
      <vt:lpstr>'（別添）報告書【2年目報告用】'!Print_Area</vt:lpstr>
      <vt:lpstr>'（別添）報告書【3年目報告用】'!Print_Area</vt:lpstr>
      <vt:lpstr>計画提出書!Print_Area</vt:lpstr>
      <vt:lpstr>報告提出書【1年目】!Print_Area</vt:lpstr>
      <vt:lpstr>報告提出書【2年目】!Print_Area</vt:lpstr>
      <vt:lpstr>報告提出書【3年目】!Print_Area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201.中尾　幸代</dc:creator>
  <cp:keywords/>
  <dc:description/>
  <cp:lastModifiedBy>中尾 幸代</cp:lastModifiedBy>
  <cp:revision>0</cp:revision>
  <cp:lastPrinted>2024-03-05T08:00:49Z</cp:lastPrinted>
  <dcterms:created xsi:type="dcterms:W3CDTF">1601-01-01T00:00:00Z</dcterms:created>
  <dcterms:modified xsi:type="dcterms:W3CDTF">2024-04-10T07:56:21Z</dcterms:modified>
  <cp:category/>
</cp:coreProperties>
</file>