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ankyo-s-01\環境情報\エコエネルギー普及推進課\16　環境保全行動計画・自動車使用管理計画\令和４年度\05　次年度様式公開等の起案\"/>
    </mc:Choice>
  </mc:AlternateContent>
  <xr:revisionPtr revIDLastSave="0" documentId="13_ncr:1_{AFA890D6-F33B-4F95-823D-82FBC80D6E0F}" xr6:coauthVersionLast="47" xr6:coauthVersionMax="47" xr10:uidLastSave="{00000000-0000-0000-0000-000000000000}"/>
  <bookViews>
    <workbookView xWindow="-180" yWindow="0" windowWidth="28290" windowHeight="14490" tabRatio="930" xr2:uid="{00000000-000D-0000-FFFF-FFFF00000000}"/>
  </bookViews>
  <sheets>
    <sheet name="計画提出書" sheetId="1" r:id="rId1"/>
    <sheet name="（別添）計画書" sheetId="2" r:id="rId2"/>
    <sheet name="（別紙１）原油換算シート【計画用】" sheetId="6" r:id="rId3"/>
    <sheet name="（別紙２）二酸化炭素排出量計算シート【計画用】" sheetId="7" r:id="rId4"/>
    <sheet name="（別紙３）設備概要報告シート" sheetId="10" r:id="rId5"/>
    <sheet name="報告提出書【1年目】" sheetId="11" r:id="rId6"/>
    <sheet name="（別添）報告書【1年目報告用】" sheetId="12" r:id="rId7"/>
    <sheet name="（別紙１）原油換算シート【1年目報告用】" sheetId="13" r:id="rId8"/>
    <sheet name="（別紙２）二酸化炭素排出量計算シート【1年目報告用】" sheetId="14" r:id="rId9"/>
    <sheet name="報告提出書【2年目】" sheetId="15" r:id="rId10"/>
    <sheet name="（別添）報告書【2年目報告用】" sheetId="16" r:id="rId11"/>
    <sheet name="（別紙１）原油換算シート【2年目報告用】" sheetId="17" r:id="rId12"/>
    <sheet name="（別紙２）二酸化炭素排出量計算シート【2年目報告用】" sheetId="18" r:id="rId13"/>
    <sheet name="報告提出書【3年目】" sheetId="19" r:id="rId14"/>
    <sheet name="（別添）報告書【3年目報告用】" sheetId="20" r:id="rId15"/>
    <sheet name="（別紙１）原油換算シート【3年目報告用】" sheetId="21" r:id="rId16"/>
    <sheet name="（別紙２）二酸化炭素排出量計算シート【3年目報告用】" sheetId="22" r:id="rId17"/>
  </sheets>
  <definedNames>
    <definedName name="_xlnm.Print_Area" localSheetId="7">'（別紙１）原油換算シート【1年目報告用】'!$B$5:$AJ$62</definedName>
    <definedName name="_xlnm.Print_Area" localSheetId="11">'（別紙１）原油換算シート【2年目報告用】'!$B$5:$AJ$62</definedName>
    <definedName name="_xlnm.Print_Area" localSheetId="15">'（別紙１）原油換算シート【3年目報告用】'!$B$5:$AJ$62</definedName>
    <definedName name="_xlnm.Print_Area" localSheetId="2">'（別紙１）原油換算シート【計画用】'!$B$5:$AJ$62</definedName>
    <definedName name="_xlnm.Print_Area" localSheetId="8">'（別紙２）二酸化炭素排出量計算シート【1年目報告用】'!$B$5:$AJ$126</definedName>
    <definedName name="_xlnm.Print_Area" localSheetId="12">'（別紙２）二酸化炭素排出量計算シート【2年目報告用】'!$B$5:$AJ$126</definedName>
    <definedName name="_xlnm.Print_Area" localSheetId="16">'（別紙２）二酸化炭素排出量計算シート【3年目報告用】'!$B$5:$AJ$126</definedName>
    <definedName name="_xlnm.Print_Area" localSheetId="3">'（別紙２）二酸化炭素排出量計算シート【計画用】'!$B$5:$AJ$126</definedName>
    <definedName name="_xlnm.Print_Area" localSheetId="4">'（別紙３）設備概要報告シート'!$B$7:$AJ$286</definedName>
    <definedName name="_xlnm.Print_Area" localSheetId="1">'（別添）計画書'!$B$5:$AJ$178</definedName>
    <definedName name="_xlnm.Print_Area" localSheetId="6">'（別添）報告書【1年目報告用】'!$B$6:$AJ$179</definedName>
    <definedName name="_xlnm.Print_Area" localSheetId="10">'（別添）報告書【2年目報告用】'!$B$6:$AJ$179</definedName>
    <definedName name="_xlnm.Print_Area" localSheetId="14">'（別添）報告書【3年目報告用】'!$B$6:$AJ$179</definedName>
    <definedName name="_xlnm.Print_Area" localSheetId="0">計画提出書!$B$6:$AJ$117</definedName>
    <definedName name="_xlnm.Print_Area" localSheetId="5">報告提出書【1年目】!$B$7:$AJ$121</definedName>
    <definedName name="_xlnm.Print_Area" localSheetId="9">報告提出書【2年目】!$B$7:$AJ$121</definedName>
    <definedName name="_xlnm.Print_Area" localSheetId="13">報告提出書【3年目】!$B$7:$AJ$121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7" l="1"/>
  <c r="AA10" i="11" l="1"/>
  <c r="D23" i="2" l="1"/>
  <c r="P23" i="2"/>
  <c r="U30" i="14"/>
  <c r="AD37" i="1"/>
  <c r="G23" i="2"/>
  <c r="J23" i="2"/>
  <c r="S23" i="2"/>
  <c r="V23" i="2"/>
  <c r="S27" i="2"/>
  <c r="W27" i="2"/>
  <c r="S30" i="2"/>
  <c r="W30" i="2"/>
  <c r="S33" i="2"/>
  <c r="W33" i="2"/>
  <c r="S36" i="2"/>
  <c r="W36" i="2"/>
  <c r="S39" i="2"/>
  <c r="W39" i="2"/>
  <c r="S42" i="2"/>
  <c r="W42" i="2"/>
  <c r="Y66" i="2"/>
  <c r="AC66" i="2"/>
  <c r="AG66" i="2"/>
  <c r="D9" i="6"/>
  <c r="G9" i="6"/>
  <c r="J9" i="6"/>
  <c r="P9" i="6"/>
  <c r="S9" i="6"/>
  <c r="V9" i="6"/>
  <c r="D11" i="6"/>
  <c r="H12" i="6" s="1"/>
  <c r="G11" i="6"/>
  <c r="J11" i="6"/>
  <c r="P11" i="6"/>
  <c r="S11" i="6"/>
  <c r="V11" i="6"/>
  <c r="AD15" i="6"/>
  <c r="AD17" i="6"/>
  <c r="AD19" i="6"/>
  <c r="AD21" i="6"/>
  <c r="AD23" i="6"/>
  <c r="AD25" i="6"/>
  <c r="AD27" i="6"/>
  <c r="AD29" i="6"/>
  <c r="AD31" i="6"/>
  <c r="AD33" i="6"/>
  <c r="AD36" i="6"/>
  <c r="AD38" i="6"/>
  <c r="AD40" i="6"/>
  <c r="F59" i="6"/>
  <c r="D9" i="7"/>
  <c r="G9" i="7"/>
  <c r="J9" i="7"/>
  <c r="P9" i="7"/>
  <c r="S9" i="7"/>
  <c r="V9" i="7"/>
  <c r="D14" i="7"/>
  <c r="H15" i="7" s="1"/>
  <c r="G14" i="7"/>
  <c r="J14" i="7"/>
  <c r="P14" i="7"/>
  <c r="S14" i="7"/>
  <c r="V14" i="7"/>
  <c r="H18" i="7"/>
  <c r="AC18" i="7"/>
  <c r="H20" i="7"/>
  <c r="AC20" i="7"/>
  <c r="H22" i="7"/>
  <c r="AC22" i="7"/>
  <c r="H24" i="7"/>
  <c r="AC24" i="7"/>
  <c r="H26" i="7"/>
  <c r="AC26" i="7"/>
  <c r="H28" i="7"/>
  <c r="AC28" i="7"/>
  <c r="H30" i="7"/>
  <c r="AC30" i="7"/>
  <c r="AC32" i="7"/>
  <c r="H34" i="7"/>
  <c r="AC34" i="7" s="1"/>
  <c r="H38" i="7"/>
  <c r="AC38" i="7"/>
  <c r="H41" i="7"/>
  <c r="AC41" i="7" s="1"/>
  <c r="H43" i="7"/>
  <c r="AC43" i="7" s="1"/>
  <c r="H45" i="7"/>
  <c r="AC45" i="7" s="1"/>
  <c r="D67" i="7"/>
  <c r="G67" i="7"/>
  <c r="J67" i="7"/>
  <c r="P67" i="7"/>
  <c r="S67" i="7"/>
  <c r="V67" i="7"/>
  <c r="AA71" i="7"/>
  <c r="L37" i="1" s="1"/>
  <c r="AA73" i="7"/>
  <c r="R34" i="1" s="1"/>
  <c r="AA75" i="7"/>
  <c r="X34" i="1"/>
  <c r="D79" i="7"/>
  <c r="G79" i="7"/>
  <c r="J79" i="7"/>
  <c r="P79" i="7"/>
  <c r="S79" i="7"/>
  <c r="V79" i="7"/>
  <c r="AA83" i="7"/>
  <c r="AA84" i="7"/>
  <c r="AA85" i="7"/>
  <c r="AA86" i="7"/>
  <c r="AA87" i="7"/>
  <c r="AA88" i="7"/>
  <c r="AA89" i="7"/>
  <c r="AA90" i="7"/>
  <c r="AA91" i="7"/>
  <c r="AA92" i="7"/>
  <c r="AA93" i="7"/>
  <c r="AA94" i="7"/>
  <c r="AA95" i="7"/>
  <c r="AA96" i="7"/>
  <c r="AA97" i="7"/>
  <c r="AA98" i="7"/>
  <c r="AA102" i="7" s="1"/>
  <c r="AD34" i="1" s="1"/>
  <c r="AA99" i="7"/>
  <c r="AA100" i="7"/>
  <c r="AA101" i="7"/>
  <c r="AA104" i="7"/>
  <c r="AA113" i="7" s="1"/>
  <c r="R37" i="1" s="1"/>
  <c r="AA105" i="7"/>
  <c r="AA106" i="7"/>
  <c r="AA107" i="7"/>
  <c r="AA108" i="7"/>
  <c r="AA109" i="7"/>
  <c r="AA110" i="7"/>
  <c r="AA111" i="7"/>
  <c r="AA112" i="7"/>
  <c r="AA115" i="7"/>
  <c r="X37" i="1"/>
  <c r="H24" i="10"/>
  <c r="P26" i="10"/>
  <c r="AD26" i="10"/>
  <c r="P28" i="10"/>
  <c r="AD28" i="10"/>
  <c r="P30" i="10"/>
  <c r="AD30" i="10"/>
  <c r="P32" i="10"/>
  <c r="AD32" i="10"/>
  <c r="P34" i="10"/>
  <c r="AD34" i="10"/>
  <c r="P36" i="10"/>
  <c r="AD36" i="10"/>
  <c r="P38" i="10"/>
  <c r="AD38" i="10"/>
  <c r="P40" i="10"/>
  <c r="AD40" i="10"/>
  <c r="P42" i="10"/>
  <c r="AD42" i="10"/>
  <c r="H80" i="10"/>
  <c r="P82" i="10"/>
  <c r="AD82" i="10"/>
  <c r="P84" i="10"/>
  <c r="AD84" i="10"/>
  <c r="P86" i="10"/>
  <c r="AD86" i="10"/>
  <c r="P88" i="10"/>
  <c r="AD88" i="10"/>
  <c r="P90" i="10"/>
  <c r="AD90" i="10"/>
  <c r="P92" i="10"/>
  <c r="AD92" i="10"/>
  <c r="P94" i="10"/>
  <c r="AD94" i="10"/>
  <c r="AD100" i="10" s="1"/>
  <c r="P96" i="10"/>
  <c r="AD96" i="10"/>
  <c r="P98" i="10"/>
  <c r="AD98" i="10"/>
  <c r="H136" i="10"/>
  <c r="P138" i="10"/>
  <c r="AD138" i="10"/>
  <c r="P140" i="10"/>
  <c r="AD140" i="10"/>
  <c r="P142" i="10"/>
  <c r="AD142" i="10"/>
  <c r="P144" i="10"/>
  <c r="AD144" i="10"/>
  <c r="P146" i="10"/>
  <c r="AD146" i="10"/>
  <c r="P148" i="10"/>
  <c r="AD148" i="10"/>
  <c r="P150" i="10"/>
  <c r="AD150" i="10"/>
  <c r="P152" i="10"/>
  <c r="AD152" i="10"/>
  <c r="P154" i="10"/>
  <c r="AD154" i="10"/>
  <c r="H192" i="10"/>
  <c r="P194" i="10"/>
  <c r="AD194" i="10"/>
  <c r="P196" i="10"/>
  <c r="AD196" i="10"/>
  <c r="P198" i="10"/>
  <c r="AD198" i="10"/>
  <c r="P200" i="10"/>
  <c r="AD200" i="10"/>
  <c r="AD212" i="10" s="1"/>
  <c r="P202" i="10"/>
  <c r="AD202" i="10"/>
  <c r="P204" i="10"/>
  <c r="AD204" i="10"/>
  <c r="P206" i="10"/>
  <c r="AD206" i="10"/>
  <c r="P208" i="10"/>
  <c r="AD208" i="10"/>
  <c r="P210" i="10"/>
  <c r="AD210" i="10"/>
  <c r="H248" i="10"/>
  <c r="P250" i="10"/>
  <c r="AD250" i="10"/>
  <c r="P252" i="10"/>
  <c r="AD252" i="10"/>
  <c r="P254" i="10"/>
  <c r="AD254" i="10"/>
  <c r="P256" i="10"/>
  <c r="AD256" i="10"/>
  <c r="P258" i="10"/>
  <c r="AD258" i="10"/>
  <c r="P260" i="10"/>
  <c r="AD260" i="10"/>
  <c r="P262" i="10"/>
  <c r="AD262" i="10"/>
  <c r="P264" i="10"/>
  <c r="AD264" i="10"/>
  <c r="P266" i="10"/>
  <c r="AD266" i="10"/>
  <c r="V13" i="11"/>
  <c r="U14" i="11"/>
  <c r="U14" i="15" s="1"/>
  <c r="U14" i="19"/>
  <c r="U16" i="11"/>
  <c r="U16" i="15" s="1"/>
  <c r="U18" i="11"/>
  <c r="N26" i="11"/>
  <c r="Q26" i="11"/>
  <c r="T26" i="11"/>
  <c r="AA26" i="11"/>
  <c r="AD26" i="11"/>
  <c r="AG26" i="11"/>
  <c r="L28" i="11"/>
  <c r="L30" i="11"/>
  <c r="L30" i="15" s="1"/>
  <c r="L30" i="19" s="1"/>
  <c r="L32" i="11"/>
  <c r="L32" i="15" s="1"/>
  <c r="L32" i="19" s="1"/>
  <c r="AB32" i="11"/>
  <c r="U40" i="11"/>
  <c r="U41" i="11"/>
  <c r="U41" i="15" s="1"/>
  <c r="U41" i="19" s="1"/>
  <c r="U42" i="11"/>
  <c r="U42" i="15" s="1"/>
  <c r="U42" i="19"/>
  <c r="AC42" i="11"/>
  <c r="U43" i="11"/>
  <c r="U43" i="15" s="1"/>
  <c r="U43" i="19" s="1"/>
  <c r="P48" i="11"/>
  <c r="S48" i="11"/>
  <c r="V48" i="11"/>
  <c r="AA48" i="11"/>
  <c r="AD48" i="11"/>
  <c r="AG48" i="11"/>
  <c r="D14" i="12"/>
  <c r="G14" i="12"/>
  <c r="J14" i="12"/>
  <c r="P14" i="12"/>
  <c r="S14" i="12"/>
  <c r="V14" i="12"/>
  <c r="D16" i="12"/>
  <c r="G16" i="12"/>
  <c r="J16" i="12"/>
  <c r="P16" i="12"/>
  <c r="S16" i="12"/>
  <c r="V16" i="12"/>
  <c r="P17" i="12"/>
  <c r="W17" i="12"/>
  <c r="AD17" i="12"/>
  <c r="B20" i="12"/>
  <c r="B20" i="16" s="1"/>
  <c r="B20" i="20" s="1"/>
  <c r="B50" i="20" s="1"/>
  <c r="J20" i="12"/>
  <c r="N20" i="12"/>
  <c r="N20" i="16" s="1"/>
  <c r="T20" i="12"/>
  <c r="V20" i="12" s="1"/>
  <c r="K50" i="12" s="1"/>
  <c r="J22" i="12"/>
  <c r="P22" i="12" s="1"/>
  <c r="B23" i="12"/>
  <c r="B52" i="12"/>
  <c r="J23" i="12"/>
  <c r="J23" i="16"/>
  <c r="J23" i="20" s="1"/>
  <c r="N23" i="12"/>
  <c r="T23" i="12"/>
  <c r="V23" i="12"/>
  <c r="K52" i="12" s="1"/>
  <c r="J25" i="12"/>
  <c r="B26" i="12"/>
  <c r="B26" i="16" s="1"/>
  <c r="J26" i="12"/>
  <c r="J26" i="16" s="1"/>
  <c r="J26" i="20" s="1"/>
  <c r="N26" i="12"/>
  <c r="N26" i="16"/>
  <c r="N26" i="20" s="1"/>
  <c r="T26" i="12"/>
  <c r="V26" i="12"/>
  <c r="K54" i="12" s="1"/>
  <c r="J28" i="12"/>
  <c r="B29" i="12"/>
  <c r="J29" i="12"/>
  <c r="N29" i="12"/>
  <c r="N29" i="16" s="1"/>
  <c r="N29" i="20" s="1"/>
  <c r="T29" i="12"/>
  <c r="V29" i="12" s="1"/>
  <c r="K56" i="12" s="1"/>
  <c r="J31" i="12"/>
  <c r="P31" i="12" s="1"/>
  <c r="B32" i="12"/>
  <c r="B58" i="12" s="1"/>
  <c r="J32" i="12"/>
  <c r="N32" i="12"/>
  <c r="N32" i="16" s="1"/>
  <c r="T32" i="12"/>
  <c r="V32" i="12" s="1"/>
  <c r="K58" i="12" s="1"/>
  <c r="J34" i="12"/>
  <c r="J34" i="16" s="1"/>
  <c r="P34" i="16" s="1"/>
  <c r="B35" i="12"/>
  <c r="B35" i="16" s="1"/>
  <c r="J35" i="12"/>
  <c r="J35" i="16" s="1"/>
  <c r="J35" i="20" s="1"/>
  <c r="N35" i="12"/>
  <c r="T35" i="12"/>
  <c r="V35" i="12" s="1"/>
  <c r="K60" i="12" s="1"/>
  <c r="J37" i="12"/>
  <c r="P37" i="12"/>
  <c r="B54" i="12"/>
  <c r="B56" i="12"/>
  <c r="O67" i="12"/>
  <c r="Y67" i="12"/>
  <c r="AC67" i="12"/>
  <c r="AG67" i="12"/>
  <c r="B69" i="12"/>
  <c r="B69" i="16"/>
  <c r="B69" i="20" s="1"/>
  <c r="E69" i="12"/>
  <c r="E69" i="16" s="1"/>
  <c r="E69" i="20"/>
  <c r="Y69" i="12"/>
  <c r="Y69" i="16" s="1"/>
  <c r="AC69" i="12"/>
  <c r="AG69" i="12"/>
  <c r="AG69" i="16"/>
  <c r="AG69" i="20" s="1"/>
  <c r="E71" i="12"/>
  <c r="E71" i="16" s="1"/>
  <c r="E71" i="20" s="1"/>
  <c r="Y71" i="12"/>
  <c r="AC71" i="12"/>
  <c r="AC71" i="16" s="1"/>
  <c r="AC71" i="20" s="1"/>
  <c r="AG71" i="12"/>
  <c r="AG71" i="16" s="1"/>
  <c r="AG71" i="20" s="1"/>
  <c r="E73" i="12"/>
  <c r="E73" i="16"/>
  <c r="E73" i="20" s="1"/>
  <c r="Y73" i="12"/>
  <c r="AC73" i="12"/>
  <c r="AC73" i="16" s="1"/>
  <c r="AC73" i="20" s="1"/>
  <c r="AG73" i="12"/>
  <c r="AG73" i="16" s="1"/>
  <c r="E75" i="12"/>
  <c r="E75" i="16" s="1"/>
  <c r="E75" i="20" s="1"/>
  <c r="Y75" i="12"/>
  <c r="AC75" i="12"/>
  <c r="AC75" i="16" s="1"/>
  <c r="AC75" i="20" s="1"/>
  <c r="AG75" i="12"/>
  <c r="AG75" i="16"/>
  <c r="B77" i="12"/>
  <c r="B77" i="16" s="1"/>
  <c r="B77" i="20" s="1"/>
  <c r="E77" i="12"/>
  <c r="Y77" i="12"/>
  <c r="AC77" i="12"/>
  <c r="AC77" i="16" s="1"/>
  <c r="AG77" i="12"/>
  <c r="AG77" i="16" s="1"/>
  <c r="AG77" i="20" s="1"/>
  <c r="E79" i="12"/>
  <c r="E79" i="16" s="1"/>
  <c r="E79" i="20" s="1"/>
  <c r="Y79" i="12"/>
  <c r="AC79" i="12"/>
  <c r="AC79" i="16"/>
  <c r="AC79" i="20" s="1"/>
  <c r="AG79" i="12"/>
  <c r="AG79" i="16" s="1"/>
  <c r="AG79" i="20" s="1"/>
  <c r="E81" i="12"/>
  <c r="Y81" i="12"/>
  <c r="Y81" i="16" s="1"/>
  <c r="Y81" i="20" s="1"/>
  <c r="AC81" i="12"/>
  <c r="AC81" i="16"/>
  <c r="AG81" i="12"/>
  <c r="AG81" i="16" s="1"/>
  <c r="AG81" i="20" s="1"/>
  <c r="E83" i="12"/>
  <c r="Y83" i="12"/>
  <c r="AC83" i="12"/>
  <c r="AC83" i="16" s="1"/>
  <c r="AG83" i="12"/>
  <c r="AG83" i="16" s="1"/>
  <c r="AG83" i="20" s="1"/>
  <c r="B85" i="12"/>
  <c r="E85" i="12"/>
  <c r="E85" i="16" s="1"/>
  <c r="E85" i="20" s="1"/>
  <c r="Y85" i="12"/>
  <c r="Y85" i="16" s="1"/>
  <c r="Y85" i="20" s="1"/>
  <c r="AC85" i="12"/>
  <c r="AC85" i="16" s="1"/>
  <c r="AC85" i="20" s="1"/>
  <c r="AG85" i="12"/>
  <c r="E87" i="12"/>
  <c r="Y87" i="12"/>
  <c r="Y87" i="16" s="1"/>
  <c r="Y87" i="20" s="1"/>
  <c r="AC87" i="12"/>
  <c r="AC87" i="16" s="1"/>
  <c r="AC87" i="20" s="1"/>
  <c r="AG87" i="12"/>
  <c r="E89" i="12"/>
  <c r="Y89" i="12"/>
  <c r="Y89" i="16" s="1"/>
  <c r="Y89" i="20" s="1"/>
  <c r="AC89" i="12"/>
  <c r="AC89" i="16" s="1"/>
  <c r="AC89" i="20" s="1"/>
  <c r="AG89" i="12"/>
  <c r="AG89" i="16" s="1"/>
  <c r="AG89" i="20" s="1"/>
  <c r="E91" i="12"/>
  <c r="Y91" i="12"/>
  <c r="Y91" i="16"/>
  <c r="Y91" i="20" s="1"/>
  <c r="AC91" i="12"/>
  <c r="AC91" i="16" s="1"/>
  <c r="AC91" i="20" s="1"/>
  <c r="AG91" i="12"/>
  <c r="AG91" i="16" s="1"/>
  <c r="AG91" i="20" s="1"/>
  <c r="B93" i="12"/>
  <c r="E93" i="12"/>
  <c r="E93" i="16" s="1"/>
  <c r="E93" i="20" s="1"/>
  <c r="Y93" i="12"/>
  <c r="Y93" i="16"/>
  <c r="Y93" i="20" s="1"/>
  <c r="AC93" i="12"/>
  <c r="AG93" i="12"/>
  <c r="E95" i="12"/>
  <c r="E95" i="16" s="1"/>
  <c r="E95" i="20" s="1"/>
  <c r="Y95" i="12"/>
  <c r="Y95" i="16" s="1"/>
  <c r="Y95" i="20" s="1"/>
  <c r="AC95" i="12"/>
  <c r="AG95" i="12"/>
  <c r="AG95" i="16" s="1"/>
  <c r="AG95" i="20" s="1"/>
  <c r="E97" i="12"/>
  <c r="E97" i="16"/>
  <c r="Y97" i="12"/>
  <c r="Y97" i="16"/>
  <c r="Y97" i="20" s="1"/>
  <c r="AC97" i="12"/>
  <c r="AG97" i="12"/>
  <c r="AG97" i="16" s="1"/>
  <c r="AG97" i="20" s="1"/>
  <c r="E99" i="12"/>
  <c r="E99" i="16" s="1"/>
  <c r="E99" i="20" s="1"/>
  <c r="Y99" i="12"/>
  <c r="Y99" i="16" s="1"/>
  <c r="Y99" i="20" s="1"/>
  <c r="AC99" i="12"/>
  <c r="AC99" i="16" s="1"/>
  <c r="AC99" i="20" s="1"/>
  <c r="AG99" i="12"/>
  <c r="B101" i="12"/>
  <c r="B101" i="16" s="1"/>
  <c r="B101" i="20" s="1"/>
  <c r="E101" i="12"/>
  <c r="E101" i="16" s="1"/>
  <c r="E101" i="20" s="1"/>
  <c r="Y101" i="12"/>
  <c r="AC101" i="12"/>
  <c r="AC101" i="16" s="1"/>
  <c r="AG101" i="12"/>
  <c r="AG101" i="16" s="1"/>
  <c r="AG101" i="20" s="1"/>
  <c r="E103" i="12"/>
  <c r="E103" i="16" s="1"/>
  <c r="E103" i="20" s="1"/>
  <c r="Y103" i="12"/>
  <c r="AC103" i="12"/>
  <c r="AG103" i="12"/>
  <c r="AG103" i="16" s="1"/>
  <c r="E105" i="12"/>
  <c r="E105" i="16"/>
  <c r="E105" i="20" s="1"/>
  <c r="Y105" i="12"/>
  <c r="AC105" i="12"/>
  <c r="AG105" i="12"/>
  <c r="AG105" i="16" s="1"/>
  <c r="AG105" i="20" s="1"/>
  <c r="E107" i="12"/>
  <c r="E107" i="16" s="1"/>
  <c r="E107" i="20" s="1"/>
  <c r="Y107" i="12"/>
  <c r="AC107" i="12"/>
  <c r="AG107" i="12"/>
  <c r="AG107" i="16" s="1"/>
  <c r="AG107" i="20" s="1"/>
  <c r="B109" i="12"/>
  <c r="B109" i="16" s="1"/>
  <c r="B109" i="20"/>
  <c r="E109" i="12"/>
  <c r="Y109" i="12"/>
  <c r="Y109" i="16" s="1"/>
  <c r="Y109" i="20" s="1"/>
  <c r="AC109" i="12"/>
  <c r="AC109" i="16"/>
  <c r="AC109" i="20" s="1"/>
  <c r="AG109" i="12"/>
  <c r="AG109" i="16" s="1"/>
  <c r="AG109" i="20" s="1"/>
  <c r="E111" i="12"/>
  <c r="Y111" i="12"/>
  <c r="Y111" i="16" s="1"/>
  <c r="AC111" i="12"/>
  <c r="AC111" i="16" s="1"/>
  <c r="AC111" i="20" s="1"/>
  <c r="AG111" i="12"/>
  <c r="AG111" i="16" s="1"/>
  <c r="AG111" i="20" s="1"/>
  <c r="E113" i="12"/>
  <c r="E113" i="16" s="1"/>
  <c r="E113" i="20" s="1"/>
  <c r="Y113" i="12"/>
  <c r="AC113" i="12"/>
  <c r="AC113" i="16" s="1"/>
  <c r="AG113" i="12"/>
  <c r="AG113" i="16"/>
  <c r="AG113" i="20" s="1"/>
  <c r="E115" i="12"/>
  <c r="Y115" i="12"/>
  <c r="AC115" i="12"/>
  <c r="AC115" i="16" s="1"/>
  <c r="AC115" i="20" s="1"/>
  <c r="AG115" i="12"/>
  <c r="AG115" i="16"/>
  <c r="AG115" i="20" s="1"/>
  <c r="D9" i="13"/>
  <c r="G9" i="13"/>
  <c r="J9" i="13"/>
  <c r="P9" i="13"/>
  <c r="S9" i="13"/>
  <c r="V9" i="13"/>
  <c r="D11" i="13"/>
  <c r="H12" i="13" s="1"/>
  <c r="G11" i="13"/>
  <c r="J11" i="13"/>
  <c r="P11" i="13"/>
  <c r="S11" i="13"/>
  <c r="V11" i="13"/>
  <c r="P15" i="13"/>
  <c r="W15" i="13"/>
  <c r="AD15" i="13"/>
  <c r="AD42" i="13" s="1"/>
  <c r="AB28" i="11" s="1"/>
  <c r="P17" i="13"/>
  <c r="AD17" i="13"/>
  <c r="P19" i="13"/>
  <c r="AD19" i="13"/>
  <c r="P21" i="13"/>
  <c r="AD21" i="13"/>
  <c r="P23" i="13"/>
  <c r="AD23" i="13"/>
  <c r="P25" i="13"/>
  <c r="AD25" i="13"/>
  <c r="P27" i="13"/>
  <c r="AD27" i="13"/>
  <c r="P29" i="13"/>
  <c r="AD29" i="13"/>
  <c r="P31" i="13"/>
  <c r="AD31" i="13"/>
  <c r="P33" i="13"/>
  <c r="W33" i="13"/>
  <c r="AD33" i="13"/>
  <c r="P36" i="13"/>
  <c r="AD36" i="13"/>
  <c r="P38" i="13"/>
  <c r="AD38" i="13"/>
  <c r="P40" i="13"/>
  <c r="AD40" i="13"/>
  <c r="D9" i="14"/>
  <c r="G9" i="14"/>
  <c r="J9" i="14"/>
  <c r="P9" i="14"/>
  <c r="S9" i="14"/>
  <c r="V9" i="14"/>
  <c r="D14" i="14"/>
  <c r="G14" i="14"/>
  <c r="J14" i="14"/>
  <c r="P14" i="14"/>
  <c r="S14" i="14"/>
  <c r="V14" i="14"/>
  <c r="H18" i="14"/>
  <c r="AC18" i="14" s="1"/>
  <c r="O18" i="14"/>
  <c r="U18" i="14"/>
  <c r="H20" i="14"/>
  <c r="AC20" i="14" s="1"/>
  <c r="O20" i="14"/>
  <c r="U20" i="14"/>
  <c r="H22" i="14"/>
  <c r="AC22" i="14" s="1"/>
  <c r="O22" i="14"/>
  <c r="U22" i="14"/>
  <c r="H24" i="14"/>
  <c r="AC24" i="14" s="1"/>
  <c r="O24" i="14"/>
  <c r="U24" i="14"/>
  <c r="H26" i="14"/>
  <c r="AC26" i="14" s="1"/>
  <c r="O26" i="14"/>
  <c r="U26" i="14"/>
  <c r="H28" i="14"/>
  <c r="AC28" i="14" s="1"/>
  <c r="O28" i="14"/>
  <c r="U28" i="14"/>
  <c r="H30" i="14"/>
  <c r="AC30" i="14" s="1"/>
  <c r="H32" i="14"/>
  <c r="AC32" i="14" s="1"/>
  <c r="U32" i="14"/>
  <c r="H34" i="14"/>
  <c r="AC34" i="14" s="1"/>
  <c r="U34" i="14"/>
  <c r="H38" i="14"/>
  <c r="AC38" i="14"/>
  <c r="O38" i="14"/>
  <c r="U38" i="14"/>
  <c r="H41" i="14"/>
  <c r="AC41" i="14" s="1"/>
  <c r="O41" i="14"/>
  <c r="U41" i="14"/>
  <c r="H43" i="14"/>
  <c r="AC43" i="14" s="1"/>
  <c r="O43" i="14"/>
  <c r="U43" i="14"/>
  <c r="H45" i="14"/>
  <c r="AC45" i="14" s="1"/>
  <c r="O45" i="14"/>
  <c r="U45" i="14"/>
  <c r="D67" i="14"/>
  <c r="G67" i="14"/>
  <c r="J67" i="14"/>
  <c r="P67" i="14"/>
  <c r="S67" i="14"/>
  <c r="V67" i="14"/>
  <c r="S71" i="14"/>
  <c r="AA71" i="14"/>
  <c r="L38" i="11" s="1"/>
  <c r="S73" i="14"/>
  <c r="AA73" i="14"/>
  <c r="R35" i="11" s="1"/>
  <c r="S75" i="14"/>
  <c r="AA75" i="14"/>
  <c r="X35" i="11" s="1"/>
  <c r="D79" i="14"/>
  <c r="G79" i="14"/>
  <c r="J79" i="14"/>
  <c r="P79" i="14"/>
  <c r="S79" i="14"/>
  <c r="V79" i="14"/>
  <c r="S83" i="14"/>
  <c r="AA83" i="14"/>
  <c r="S84" i="14"/>
  <c r="AA84" i="14"/>
  <c r="S85" i="14"/>
  <c r="AA85" i="14"/>
  <c r="S86" i="14"/>
  <c r="AA86" i="14"/>
  <c r="S87" i="14"/>
  <c r="AA87" i="14"/>
  <c r="S88" i="14"/>
  <c r="AA88" i="14"/>
  <c r="S89" i="14"/>
  <c r="AA89" i="14"/>
  <c r="S90" i="14"/>
  <c r="AA90" i="14"/>
  <c r="S91" i="14"/>
  <c r="AA91" i="14"/>
  <c r="S92" i="14"/>
  <c r="AA92" i="14"/>
  <c r="S93" i="14"/>
  <c r="AA93" i="14"/>
  <c r="S94" i="14"/>
  <c r="AA94" i="14"/>
  <c r="S95" i="14"/>
  <c r="AA95" i="14"/>
  <c r="S96" i="14"/>
  <c r="AA96" i="14"/>
  <c r="S97" i="14"/>
  <c r="AA97" i="14"/>
  <c r="S98" i="14"/>
  <c r="AA98" i="14"/>
  <c r="S99" i="14"/>
  <c r="AA99" i="14"/>
  <c r="S100" i="14"/>
  <c r="AA100" i="14"/>
  <c r="S101" i="14"/>
  <c r="AA101" i="14"/>
  <c r="S104" i="14"/>
  <c r="AA104" i="14"/>
  <c r="S105" i="14"/>
  <c r="AA105" i="14"/>
  <c r="S106" i="14"/>
  <c r="AA106" i="14"/>
  <c r="S107" i="14"/>
  <c r="AA107" i="14"/>
  <c r="S108" i="14"/>
  <c r="AA108" i="14"/>
  <c r="S109" i="14"/>
  <c r="AA109" i="14"/>
  <c r="S110" i="14"/>
  <c r="AA110" i="14"/>
  <c r="S111" i="14"/>
  <c r="AA111" i="14"/>
  <c r="S112" i="14"/>
  <c r="AA112" i="14"/>
  <c r="S115" i="14"/>
  <c r="AA115" i="14"/>
  <c r="X38" i="11" s="1"/>
  <c r="S117" i="14"/>
  <c r="AA117" i="14"/>
  <c r="AD38" i="11" s="1"/>
  <c r="AA10" i="15"/>
  <c r="V13" i="15"/>
  <c r="V13" i="19" s="1"/>
  <c r="U16" i="19"/>
  <c r="U18" i="15"/>
  <c r="U18" i="19" s="1"/>
  <c r="N26" i="15"/>
  <c r="Q26" i="15"/>
  <c r="T26" i="15"/>
  <c r="AA26" i="15"/>
  <c r="AD26" i="15"/>
  <c r="AG26" i="15"/>
  <c r="L28" i="15"/>
  <c r="L28" i="19" s="1"/>
  <c r="U40" i="15"/>
  <c r="U40" i="19" s="1"/>
  <c r="AC42" i="15"/>
  <c r="AC42" i="19" s="1"/>
  <c r="P48" i="15"/>
  <c r="S48" i="15"/>
  <c r="V48" i="15"/>
  <c r="AA48" i="15"/>
  <c r="AD48" i="15"/>
  <c r="AG48" i="15"/>
  <c r="D14" i="16"/>
  <c r="G14" i="16"/>
  <c r="J14" i="16"/>
  <c r="P14" i="16"/>
  <c r="S14" i="16"/>
  <c r="V14" i="16"/>
  <c r="D16" i="16"/>
  <c r="G16" i="16"/>
  <c r="J16" i="16"/>
  <c r="P16" i="16"/>
  <c r="S16" i="16"/>
  <c r="V16" i="16"/>
  <c r="P17" i="16"/>
  <c r="W17" i="16"/>
  <c r="AD17" i="16"/>
  <c r="J20" i="16"/>
  <c r="N20" i="20"/>
  <c r="P20" i="16"/>
  <c r="T20" i="16"/>
  <c r="V20" i="16" s="1"/>
  <c r="AA20" i="16"/>
  <c r="AC20" i="16" s="1"/>
  <c r="K50" i="16" s="1"/>
  <c r="B23" i="16"/>
  <c r="N23" i="16"/>
  <c r="N23" i="20" s="1"/>
  <c r="P23" i="16"/>
  <c r="P23" i="20" s="1"/>
  <c r="T23" i="20" s="1"/>
  <c r="V23" i="20" s="1"/>
  <c r="T23" i="16"/>
  <c r="V23" i="16" s="1"/>
  <c r="AA23" i="16"/>
  <c r="AC23" i="16" s="1"/>
  <c r="K52" i="16" s="1"/>
  <c r="B54" i="16"/>
  <c r="P26" i="16"/>
  <c r="T26" i="16" s="1"/>
  <c r="V26" i="16" s="1"/>
  <c r="P26" i="20"/>
  <c r="T26" i="20" s="1"/>
  <c r="V26" i="20" s="1"/>
  <c r="AA26" i="16"/>
  <c r="AC26" i="16" s="1"/>
  <c r="B29" i="16"/>
  <c r="B56" i="16" s="1"/>
  <c r="J29" i="16"/>
  <c r="J29" i="20" s="1"/>
  <c r="P29" i="16"/>
  <c r="T29" i="16"/>
  <c r="V29" i="16" s="1"/>
  <c r="AA29" i="16"/>
  <c r="AC29" i="16" s="1"/>
  <c r="K56" i="16"/>
  <c r="J31" i="16"/>
  <c r="J32" i="16"/>
  <c r="N32" i="20"/>
  <c r="P32" i="16"/>
  <c r="P32" i="20" s="1"/>
  <c r="T32" i="20" s="1"/>
  <c r="V32" i="20" s="1"/>
  <c r="T32" i="16"/>
  <c r="V32" i="16" s="1"/>
  <c r="AA32" i="16"/>
  <c r="AC32" i="16" s="1"/>
  <c r="K58" i="16" s="1"/>
  <c r="N35" i="16"/>
  <c r="N35" i="20" s="1"/>
  <c r="P35" i="16"/>
  <c r="AA35" i="16"/>
  <c r="AC35" i="16" s="1"/>
  <c r="K60" i="16" s="1"/>
  <c r="J37" i="16"/>
  <c r="B50" i="16"/>
  <c r="K54" i="16"/>
  <c r="O67" i="16"/>
  <c r="Y67" i="16"/>
  <c r="AC67" i="16"/>
  <c r="AG67" i="16"/>
  <c r="AC69" i="16"/>
  <c r="AC69" i="20" s="1"/>
  <c r="Y71" i="16"/>
  <c r="Y73" i="16"/>
  <c r="Y73" i="20" s="1"/>
  <c r="Y75" i="16"/>
  <c r="E77" i="16"/>
  <c r="E77" i="20" s="1"/>
  <c r="Y77" i="16"/>
  <c r="Y77" i="20" s="1"/>
  <c r="Y79" i="16"/>
  <c r="Y79" i="20" s="1"/>
  <c r="E81" i="16"/>
  <c r="E81" i="20" s="1"/>
  <c r="E83" i="16"/>
  <c r="E83" i="20" s="1"/>
  <c r="Y83" i="16"/>
  <c r="Y83" i="20" s="1"/>
  <c r="B85" i="16"/>
  <c r="B85" i="20" s="1"/>
  <c r="AG85" i="16"/>
  <c r="AG85" i="20" s="1"/>
  <c r="E87" i="16"/>
  <c r="E87" i="20" s="1"/>
  <c r="AG87" i="16"/>
  <c r="E89" i="16"/>
  <c r="E89" i="20" s="1"/>
  <c r="E91" i="16"/>
  <c r="E91" i="20" s="1"/>
  <c r="B93" i="16"/>
  <c r="B93" i="20" s="1"/>
  <c r="AC93" i="16"/>
  <c r="AG93" i="16"/>
  <c r="AC95" i="16"/>
  <c r="AC97" i="16"/>
  <c r="AG99" i="16"/>
  <c r="AG99" i="20" s="1"/>
  <c r="Y101" i="16"/>
  <c r="Y101" i="20" s="1"/>
  <c r="Y103" i="16"/>
  <c r="Y103" i="20" s="1"/>
  <c r="AC103" i="16"/>
  <c r="AC103" i="20" s="1"/>
  <c r="Y105" i="16"/>
  <c r="AC105" i="16"/>
  <c r="AC105" i="20" s="1"/>
  <c r="Y107" i="16"/>
  <c r="AC107" i="16"/>
  <c r="AC107" i="20" s="1"/>
  <c r="E109" i="16"/>
  <c r="E111" i="16"/>
  <c r="Y111" i="20"/>
  <c r="Y113" i="16"/>
  <c r="Y113" i="20" s="1"/>
  <c r="E115" i="16"/>
  <c r="E115" i="20" s="1"/>
  <c r="Y115" i="16"/>
  <c r="Y115" i="20" s="1"/>
  <c r="D9" i="17"/>
  <c r="G9" i="17"/>
  <c r="J9" i="17"/>
  <c r="P9" i="17"/>
  <c r="S9" i="17"/>
  <c r="V9" i="17"/>
  <c r="D11" i="17"/>
  <c r="H12" i="17" s="1"/>
  <c r="G11" i="17"/>
  <c r="J11" i="17"/>
  <c r="P11" i="17"/>
  <c r="S11" i="17"/>
  <c r="V11" i="17"/>
  <c r="P15" i="17"/>
  <c r="W15" i="17"/>
  <c r="AD15" i="17"/>
  <c r="P17" i="17"/>
  <c r="AD17" i="17"/>
  <c r="P19" i="17"/>
  <c r="AD19" i="17"/>
  <c r="P21" i="17"/>
  <c r="AD21" i="17"/>
  <c r="P23" i="17"/>
  <c r="AD23" i="17"/>
  <c r="P25" i="17"/>
  <c r="AD25" i="17"/>
  <c r="P27" i="17"/>
  <c r="AD27" i="17"/>
  <c r="P29" i="17"/>
  <c r="AD29" i="17"/>
  <c r="P31" i="17"/>
  <c r="AD31" i="17"/>
  <c r="P33" i="17"/>
  <c r="W33" i="17"/>
  <c r="AD33" i="17"/>
  <c r="P36" i="17"/>
  <c r="AD36" i="17"/>
  <c r="P38" i="17"/>
  <c r="AD38" i="17"/>
  <c r="P40" i="17"/>
  <c r="AD40" i="17"/>
  <c r="D9" i="18"/>
  <c r="G9" i="18"/>
  <c r="J9" i="18"/>
  <c r="P9" i="18"/>
  <c r="S9" i="18"/>
  <c r="V9" i="18"/>
  <c r="D14" i="18"/>
  <c r="H15" i="18" s="1"/>
  <c r="G14" i="18"/>
  <c r="J14" i="18"/>
  <c r="P14" i="18"/>
  <c r="S14" i="18"/>
  <c r="V14" i="18"/>
  <c r="H18" i="18"/>
  <c r="AC18" i="18" s="1"/>
  <c r="O18" i="18"/>
  <c r="U18" i="18"/>
  <c r="H20" i="18"/>
  <c r="AC20" i="18" s="1"/>
  <c r="O20" i="18"/>
  <c r="U20" i="18"/>
  <c r="H22" i="18"/>
  <c r="AC22" i="18" s="1"/>
  <c r="O22" i="18"/>
  <c r="U22" i="18"/>
  <c r="H24" i="18"/>
  <c r="AC24" i="18" s="1"/>
  <c r="O24" i="18"/>
  <c r="U24" i="18"/>
  <c r="H26" i="18"/>
  <c r="AC26" i="18" s="1"/>
  <c r="O26" i="18"/>
  <c r="U26" i="18"/>
  <c r="H28" i="18"/>
  <c r="AC28" i="18" s="1"/>
  <c r="O28" i="18"/>
  <c r="U28" i="18"/>
  <c r="H30" i="18"/>
  <c r="AC30" i="18" s="1"/>
  <c r="U30" i="18"/>
  <c r="H32" i="18"/>
  <c r="AC32" i="18" s="1"/>
  <c r="U32" i="18"/>
  <c r="H34" i="18"/>
  <c r="AC34" i="18" s="1"/>
  <c r="U34" i="18"/>
  <c r="H38" i="18"/>
  <c r="AC38" i="18" s="1"/>
  <c r="O38" i="18"/>
  <c r="U38" i="18"/>
  <c r="H41" i="18"/>
  <c r="AC41" i="18"/>
  <c r="O41" i="18"/>
  <c r="U41" i="18"/>
  <c r="H43" i="18"/>
  <c r="AC43" i="18"/>
  <c r="O43" i="18"/>
  <c r="U43" i="18"/>
  <c r="H45" i="18"/>
  <c r="AC45" i="18" s="1"/>
  <c r="O45" i="18"/>
  <c r="U45" i="18"/>
  <c r="D67" i="18"/>
  <c r="G67" i="18"/>
  <c r="J67" i="18"/>
  <c r="P67" i="18"/>
  <c r="S67" i="18"/>
  <c r="V67" i="18"/>
  <c r="S71" i="18"/>
  <c r="AA71" i="18"/>
  <c r="L38" i="15" s="1"/>
  <c r="S73" i="18"/>
  <c r="AA73" i="18"/>
  <c r="R35" i="15" s="1"/>
  <c r="S75" i="18"/>
  <c r="AA75" i="18"/>
  <c r="X35" i="15" s="1"/>
  <c r="D79" i="18"/>
  <c r="G79" i="18"/>
  <c r="J79" i="18"/>
  <c r="P79" i="18"/>
  <c r="S79" i="18"/>
  <c r="V79" i="18"/>
  <c r="S83" i="18"/>
  <c r="AA83" i="18"/>
  <c r="S84" i="18"/>
  <c r="AA84" i="18"/>
  <c r="S85" i="18"/>
  <c r="AA85" i="18"/>
  <c r="S86" i="18"/>
  <c r="AA86" i="18"/>
  <c r="S87" i="18"/>
  <c r="AA87" i="18"/>
  <c r="S88" i="18"/>
  <c r="AA88" i="18"/>
  <c r="S89" i="18"/>
  <c r="AA89" i="18"/>
  <c r="S90" i="18"/>
  <c r="AA90" i="18"/>
  <c r="S91" i="18"/>
  <c r="AA91" i="18"/>
  <c r="S92" i="18"/>
  <c r="AA92" i="18"/>
  <c r="S93" i="18"/>
  <c r="AA93" i="18"/>
  <c r="S94" i="18"/>
  <c r="AA94" i="18"/>
  <c r="S95" i="18"/>
  <c r="AA95" i="18"/>
  <c r="S96" i="18"/>
  <c r="AA96" i="18"/>
  <c r="S97" i="18"/>
  <c r="AA97" i="18"/>
  <c r="S98" i="18"/>
  <c r="AA98" i="18"/>
  <c r="S99" i="18"/>
  <c r="AA99" i="18"/>
  <c r="S100" i="18"/>
  <c r="AA100" i="18"/>
  <c r="S101" i="18"/>
  <c r="AA101" i="18"/>
  <c r="S104" i="18"/>
  <c r="AA104" i="18"/>
  <c r="S105" i="18"/>
  <c r="AA105" i="18"/>
  <c r="S106" i="18"/>
  <c r="AA106" i="18"/>
  <c r="S107" i="18"/>
  <c r="AA107" i="18"/>
  <c r="S108" i="18"/>
  <c r="AA108" i="18"/>
  <c r="S109" i="18"/>
  <c r="AA109" i="18"/>
  <c r="S110" i="18"/>
  <c r="AA110" i="18"/>
  <c r="S111" i="18"/>
  <c r="AA111" i="18"/>
  <c r="S112" i="18"/>
  <c r="AA112" i="18"/>
  <c r="S115" i="18"/>
  <c r="AA115" i="18"/>
  <c r="X38" i="15" s="1"/>
  <c r="S117" i="18"/>
  <c r="AA117" i="18"/>
  <c r="AD38" i="15"/>
  <c r="AA10" i="19"/>
  <c r="N26" i="19"/>
  <c r="Q26" i="19"/>
  <c r="T26" i="19"/>
  <c r="AA26" i="19"/>
  <c r="AD26" i="19"/>
  <c r="AG26" i="19"/>
  <c r="P48" i="19"/>
  <c r="S48" i="19"/>
  <c r="V48" i="19"/>
  <c r="AA48" i="19"/>
  <c r="AD48" i="19"/>
  <c r="AG48" i="19"/>
  <c r="D14" i="20"/>
  <c r="G14" i="20"/>
  <c r="J14" i="20"/>
  <c r="P14" i="20"/>
  <c r="S14" i="20"/>
  <c r="V14" i="20"/>
  <c r="D16" i="20"/>
  <c r="G16" i="20"/>
  <c r="J16" i="20"/>
  <c r="P16" i="20"/>
  <c r="S16" i="20"/>
  <c r="V16" i="20"/>
  <c r="P17" i="20"/>
  <c r="W17" i="20"/>
  <c r="AD17" i="20"/>
  <c r="J20" i="20"/>
  <c r="P20" i="20"/>
  <c r="T20" i="20"/>
  <c r="V20" i="20" s="1"/>
  <c r="W20" i="20"/>
  <c r="AA20" i="20" s="1"/>
  <c r="AC20" i="20" s="1"/>
  <c r="AH20" i="20"/>
  <c r="AJ20" i="20" s="1"/>
  <c r="K50" i="20" s="1"/>
  <c r="W23" i="20"/>
  <c r="AA23" i="20" s="1"/>
  <c r="AC23" i="20" s="1"/>
  <c r="AH23" i="20"/>
  <c r="AJ23" i="20" s="1"/>
  <c r="K52" i="20" s="1"/>
  <c r="B26" i="20"/>
  <c r="B54" i="20" s="1"/>
  <c r="W26" i="20"/>
  <c r="AA26" i="20"/>
  <c r="AC26" i="20" s="1"/>
  <c r="AH26" i="20"/>
  <c r="AJ26" i="20"/>
  <c r="B29" i="20"/>
  <c r="B56" i="20" s="1"/>
  <c r="P29" i="20"/>
  <c r="T29" i="20"/>
  <c r="V29" i="20" s="1"/>
  <c r="W29" i="20"/>
  <c r="AA29" i="20" s="1"/>
  <c r="AC29" i="20" s="1"/>
  <c r="AH29" i="20"/>
  <c r="AJ29" i="20" s="1"/>
  <c r="K56" i="20" s="1"/>
  <c r="J32" i="20"/>
  <c r="W32" i="20"/>
  <c r="AA32" i="20"/>
  <c r="AC32" i="20" s="1"/>
  <c r="AH32" i="20"/>
  <c r="AJ32" i="20"/>
  <c r="K58" i="20" s="1"/>
  <c r="W35" i="20"/>
  <c r="AA35" i="20"/>
  <c r="AC35" i="20" s="1"/>
  <c r="AH35" i="20"/>
  <c r="AJ35" i="20" s="1"/>
  <c r="K60" i="20" s="1"/>
  <c r="K54" i="20"/>
  <c r="O67" i="20"/>
  <c r="Y67" i="20"/>
  <c r="AC67" i="20"/>
  <c r="AG67" i="20"/>
  <c r="Y69" i="20"/>
  <c r="Y71" i="20"/>
  <c r="AG73" i="20"/>
  <c r="Y75" i="20"/>
  <c r="AG75" i="20"/>
  <c r="AC77" i="20"/>
  <c r="AC81" i="20"/>
  <c r="AC83" i="20"/>
  <c r="AG87" i="20"/>
  <c r="AC93" i="20"/>
  <c r="AG93" i="20"/>
  <c r="AC95" i="20"/>
  <c r="E97" i="20"/>
  <c r="AC97" i="20"/>
  <c r="AC101" i="20"/>
  <c r="AG103" i="20"/>
  <c r="Y105" i="20"/>
  <c r="Y107" i="20"/>
  <c r="E109" i="20"/>
  <c r="E111" i="20"/>
  <c r="AC113" i="20"/>
  <c r="D9" i="21"/>
  <c r="G9" i="21"/>
  <c r="J9" i="21"/>
  <c r="P9" i="21"/>
  <c r="S9" i="21"/>
  <c r="V9" i="21"/>
  <c r="D11" i="21"/>
  <c r="H12" i="21" s="1"/>
  <c r="G11" i="21"/>
  <c r="J11" i="21"/>
  <c r="P11" i="21"/>
  <c r="S11" i="21"/>
  <c r="V11" i="21"/>
  <c r="P15" i="21"/>
  <c r="W15" i="21"/>
  <c r="AD15" i="21"/>
  <c r="P17" i="21"/>
  <c r="AD17" i="21"/>
  <c r="P19" i="21"/>
  <c r="AD19" i="21"/>
  <c r="P21" i="21"/>
  <c r="AD21" i="21"/>
  <c r="P23" i="21"/>
  <c r="AD23" i="21"/>
  <c r="P25" i="21"/>
  <c r="AD25" i="21"/>
  <c r="P27" i="21"/>
  <c r="AD27" i="21"/>
  <c r="P29" i="21"/>
  <c r="AD29" i="21"/>
  <c r="P31" i="21"/>
  <c r="AD31" i="21"/>
  <c r="P33" i="21"/>
  <c r="W33" i="21"/>
  <c r="AD33" i="21"/>
  <c r="P36" i="21"/>
  <c r="AD36" i="21"/>
  <c r="P38" i="21"/>
  <c r="AD38" i="21"/>
  <c r="P40" i="21"/>
  <c r="AD40" i="21"/>
  <c r="D9" i="22"/>
  <c r="G9" i="22"/>
  <c r="J9" i="22"/>
  <c r="P9" i="22"/>
  <c r="S9" i="22"/>
  <c r="V9" i="22"/>
  <c r="D14" i="22"/>
  <c r="H15" i="22" s="1"/>
  <c r="G14" i="22"/>
  <c r="J14" i="22"/>
  <c r="P14" i="22"/>
  <c r="S14" i="22"/>
  <c r="V14" i="22"/>
  <c r="H18" i="22"/>
  <c r="AC18" i="22" s="1"/>
  <c r="O18" i="22"/>
  <c r="U18" i="22"/>
  <c r="H20" i="22"/>
  <c r="AC20" i="22" s="1"/>
  <c r="O20" i="22"/>
  <c r="U20" i="22"/>
  <c r="H22" i="22"/>
  <c r="AC22" i="22" s="1"/>
  <c r="O22" i="22"/>
  <c r="U22" i="22"/>
  <c r="H24" i="22"/>
  <c r="AC24" i="22" s="1"/>
  <c r="O24" i="22"/>
  <c r="U24" i="22"/>
  <c r="H26" i="22"/>
  <c r="AC26" i="22" s="1"/>
  <c r="O26" i="22"/>
  <c r="U26" i="22"/>
  <c r="H28" i="22"/>
  <c r="AC28" i="22" s="1"/>
  <c r="O28" i="22"/>
  <c r="U28" i="22"/>
  <c r="H30" i="22"/>
  <c r="AC30" i="22" s="1"/>
  <c r="U30" i="22"/>
  <c r="H32" i="22"/>
  <c r="AC32" i="22"/>
  <c r="U32" i="22"/>
  <c r="H34" i="22"/>
  <c r="AC34" i="22" s="1"/>
  <c r="U34" i="22"/>
  <c r="H38" i="22"/>
  <c r="AC38" i="22" s="1"/>
  <c r="O38" i="22"/>
  <c r="U38" i="22"/>
  <c r="H41" i="22"/>
  <c r="AC41" i="22"/>
  <c r="O41" i="22"/>
  <c r="U41" i="22"/>
  <c r="H43" i="22"/>
  <c r="AC43" i="22"/>
  <c r="O43" i="22"/>
  <c r="U43" i="22"/>
  <c r="H45" i="22"/>
  <c r="AC45" i="22" s="1"/>
  <c r="O45" i="22"/>
  <c r="U45" i="22"/>
  <c r="D67" i="22"/>
  <c r="G67" i="22"/>
  <c r="J67" i="22"/>
  <c r="P67" i="22"/>
  <c r="S67" i="22"/>
  <c r="V67" i="22"/>
  <c r="S71" i="22"/>
  <c r="AA71" i="22"/>
  <c r="L38" i="19" s="1"/>
  <c r="S73" i="22"/>
  <c r="AA73" i="22"/>
  <c r="R35" i="19" s="1"/>
  <c r="S75" i="22"/>
  <c r="AA75" i="22"/>
  <c r="X35" i="19" s="1"/>
  <c r="D79" i="22"/>
  <c r="G79" i="22"/>
  <c r="J79" i="22"/>
  <c r="P79" i="22"/>
  <c r="S79" i="22"/>
  <c r="V79" i="22"/>
  <c r="S83" i="22"/>
  <c r="AA83" i="22"/>
  <c r="S84" i="22"/>
  <c r="AA84" i="22"/>
  <c r="S85" i="22"/>
  <c r="AA85" i="22"/>
  <c r="S86" i="22"/>
  <c r="AA86" i="22"/>
  <c r="S87" i="22"/>
  <c r="AA87" i="22"/>
  <c r="S88" i="22"/>
  <c r="AA88" i="22"/>
  <c r="S89" i="22"/>
  <c r="AA89" i="22"/>
  <c r="S90" i="22"/>
  <c r="AA90" i="22"/>
  <c r="S91" i="22"/>
  <c r="AA91" i="22"/>
  <c r="S92" i="22"/>
  <c r="AA92" i="22"/>
  <c r="S93" i="22"/>
  <c r="AA93" i="22"/>
  <c r="S94" i="22"/>
  <c r="AA94" i="22"/>
  <c r="S95" i="22"/>
  <c r="AA95" i="22"/>
  <c r="S96" i="22"/>
  <c r="AA96" i="22"/>
  <c r="S97" i="22"/>
  <c r="AA97" i="22"/>
  <c r="S98" i="22"/>
  <c r="AA98" i="22"/>
  <c r="S99" i="22"/>
  <c r="AA99" i="22"/>
  <c r="S100" i="22"/>
  <c r="AA100" i="22"/>
  <c r="S101" i="22"/>
  <c r="AA101" i="22"/>
  <c r="S104" i="22"/>
  <c r="AA104" i="22"/>
  <c r="S105" i="22"/>
  <c r="AA105" i="22"/>
  <c r="S106" i="22"/>
  <c r="AA106" i="22"/>
  <c r="S107" i="22"/>
  <c r="AA107" i="22"/>
  <c r="S108" i="22"/>
  <c r="AA108" i="22"/>
  <c r="S109" i="22"/>
  <c r="AA109" i="22"/>
  <c r="S110" i="22"/>
  <c r="AA110" i="22"/>
  <c r="S111" i="22"/>
  <c r="AA111" i="22"/>
  <c r="S112" i="22"/>
  <c r="AA112" i="22"/>
  <c r="S115" i="22"/>
  <c r="AA115" i="22"/>
  <c r="X38" i="19" s="1"/>
  <c r="S117" i="22"/>
  <c r="AA117" i="22"/>
  <c r="AD38" i="19" s="1"/>
  <c r="J80" i="7"/>
  <c r="W31" i="16"/>
  <c r="P28" i="12"/>
  <c r="J28" i="16"/>
  <c r="W28" i="16" s="1"/>
  <c r="AD268" i="10"/>
  <c r="AD44" i="10"/>
  <c r="AD42" i="6"/>
  <c r="AB27" i="1" s="1"/>
  <c r="AD156" i="10"/>
  <c r="J80" i="18"/>
  <c r="J68" i="18" l="1"/>
  <c r="B60" i="16"/>
  <c r="B35" i="20"/>
  <c r="B60" i="20" s="1"/>
  <c r="AC47" i="18"/>
  <c r="B32" i="16"/>
  <c r="B58" i="16" s="1"/>
  <c r="J34" i="20"/>
  <c r="J22" i="16"/>
  <c r="AA113" i="18"/>
  <c r="R38" i="15" s="1"/>
  <c r="P28" i="16"/>
  <c r="J28" i="20"/>
  <c r="B50" i="12"/>
  <c r="W34" i="16"/>
  <c r="AC47" i="22"/>
  <c r="AD42" i="17"/>
  <c r="AB28" i="15" s="1"/>
  <c r="AA102" i="18"/>
  <c r="AD35" i="15" s="1"/>
  <c r="AC47" i="7"/>
  <c r="P34" i="12"/>
  <c r="AC36" i="7"/>
  <c r="J68" i="7"/>
  <c r="J68" i="22"/>
  <c r="AA113" i="22"/>
  <c r="R38" i="19" s="1"/>
  <c r="AA102" i="22"/>
  <c r="AD35" i="19" s="1"/>
  <c r="J68" i="14"/>
  <c r="H15" i="14"/>
  <c r="J80" i="14"/>
  <c r="P25" i="12"/>
  <c r="J25" i="16"/>
  <c r="AD42" i="21"/>
  <c r="AB28" i="19" s="1"/>
  <c r="AC36" i="18"/>
  <c r="AC49" i="18"/>
  <c r="L35" i="15" s="1"/>
  <c r="AC36" i="22"/>
  <c r="AC49" i="22"/>
  <c r="L35" i="19" s="1"/>
  <c r="P37" i="16"/>
  <c r="W37" i="16"/>
  <c r="J37" i="20"/>
  <c r="B52" i="16"/>
  <c r="B23" i="20"/>
  <c r="B52" i="20" s="1"/>
  <c r="AC47" i="14"/>
  <c r="AC49" i="14"/>
  <c r="L35" i="11" s="1"/>
  <c r="AC36" i="14"/>
  <c r="P35" i="20"/>
  <c r="T35" i="20" s="1"/>
  <c r="V35" i="20" s="1"/>
  <c r="T35" i="16"/>
  <c r="V35" i="16" s="1"/>
  <c r="P31" i="16"/>
  <c r="J31" i="20"/>
  <c r="AC49" i="7"/>
  <c r="L34" i="1" s="1"/>
  <c r="AA102" i="14"/>
  <c r="AD35" i="11" s="1"/>
  <c r="B60" i="12"/>
  <c r="AM35" i="12"/>
  <c r="J80" i="22"/>
  <c r="AA113" i="14"/>
  <c r="R38" i="11" s="1"/>
  <c r="F59" i="13"/>
  <c r="AB32" i="15"/>
  <c r="B32" i="20"/>
  <c r="B58" i="20" s="1"/>
  <c r="AD28" i="20" l="1"/>
  <c r="W28" i="20"/>
  <c r="P28" i="20"/>
  <c r="W22" i="16"/>
  <c r="J22" i="20"/>
  <c r="P22" i="16"/>
  <c r="AD34" i="20"/>
  <c r="P34" i="20"/>
  <c r="W34" i="20"/>
  <c r="J25" i="20"/>
  <c r="W25" i="16"/>
  <c r="P25" i="16"/>
  <c r="AB32" i="19"/>
  <c r="F59" i="21" s="1"/>
  <c r="F59" i="17"/>
  <c r="AD31" i="20"/>
  <c r="P31" i="20"/>
  <c r="W31" i="20"/>
  <c r="W37" i="20"/>
  <c r="AD37" i="20"/>
  <c r="P37" i="20"/>
  <c r="W22" i="20" l="1"/>
  <c r="P22" i="20"/>
  <c r="AD22" i="20"/>
  <c r="P25" i="20"/>
  <c r="AD25" i="20"/>
  <c r="W2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V12" authorId="0" shapeId="0" xr:uid="{00000000-0006-0000-0000-000001000000}">
      <text>
        <r>
          <rPr>
            <b/>
            <sz val="9"/>
            <rFont val="ＭＳ Ｐゴシック"/>
            <family val="3"/>
            <charset val="128"/>
          </rPr>
          <t>郵便番号記入欄</t>
        </r>
      </text>
    </comment>
    <comment ref="L25" authorId="0" shapeId="0" xr:uid="{00000000-0006-0000-0000-000002000000}">
      <text>
        <r>
          <rPr>
            <b/>
            <sz val="9"/>
            <rFont val="ＭＳ Ｐゴシック"/>
            <family val="3"/>
            <charset val="128"/>
          </rPr>
          <t>プルダウンメニューから、
主な業種を選択してください。</t>
        </r>
      </text>
    </comment>
    <comment ref="L27" authorId="0" shapeId="0" xr:uid="{00000000-0006-0000-0000-000003000000}">
      <text>
        <r>
          <rPr>
            <b/>
            <sz val="9"/>
            <rFont val="ＭＳ Ｐゴシック"/>
            <family val="3"/>
            <charset val="128"/>
          </rPr>
          <t>札幌市内の事業所の従業員数の
合計人数を記入してください。</t>
        </r>
      </text>
    </comment>
    <comment ref="AB27" authorId="0" shapeId="0" xr:uid="{00000000-0006-0000-0000-000004000000}">
      <text>
        <r>
          <rPr>
            <b/>
            <sz val="9"/>
            <rFont val="ＭＳ Ｐゴシック"/>
            <family val="3"/>
            <charset val="128"/>
          </rPr>
          <t>（別紙１）より
自動で転記されます。</t>
        </r>
      </text>
    </comment>
    <comment ref="L29" authorId="0" shapeId="0" xr:uid="{00000000-0006-0000-0000-000005000000}">
      <text>
        <r>
          <rPr>
            <b/>
            <sz val="9"/>
            <rFont val="ＭＳ Ｐゴシック"/>
            <family val="3"/>
            <charset val="128"/>
          </rPr>
          <t>札幌市内の事業所の
合計面積を記入してください。</t>
        </r>
      </text>
    </comment>
    <comment ref="AB31" authorId="0" shapeId="0" xr:uid="{00000000-0006-0000-0000-000006000000}">
      <text>
        <r>
          <rPr>
            <b/>
            <sz val="9"/>
            <rFont val="ＭＳ Ｐゴシック"/>
            <family val="3"/>
            <charset val="128"/>
          </rPr>
          <t>札幌市内の事業所で使用している自動車の
合計台数を記入してください。</t>
        </r>
      </text>
    </comment>
    <comment ref="L33" authorId="0" shapeId="0" xr:uid="{00000000-0006-0000-0000-000007000000}">
      <text>
        <r>
          <rPr>
            <b/>
            <sz val="9"/>
            <rFont val="ＭＳ Ｐゴシック"/>
            <family val="3"/>
            <charset val="128"/>
          </rPr>
          <t>（別紙２）より
自動で転記されます。</t>
        </r>
      </text>
    </comment>
    <comment ref="AB39" authorId="0" shapeId="0" xr:uid="{00000000-0006-0000-0000-000008000000}">
      <text>
        <r>
          <rPr>
            <b/>
            <sz val="9"/>
            <rFont val="ＭＳ Ｐゴシック"/>
            <family val="3"/>
            <charset val="128"/>
          </rPr>
          <t>いずれかを選択してください。
・第１項：提出義務あり
・第３項：提出義務なし（任意の提出）</t>
        </r>
      </text>
    </comment>
    <comment ref="AB41" authorId="0" shapeId="0" xr:uid="{00000000-0006-0000-0000-000009000000}">
      <text>
        <r>
          <rPr>
            <b/>
            <sz val="9"/>
            <rFont val="ＭＳ Ｐゴシック"/>
            <family val="3"/>
            <charset val="128"/>
          </rPr>
          <t>いずれかを選択してください。
・第１項：提出義務あり
・第２項：提出義務なし（任意の提出）</t>
        </r>
      </text>
    </comment>
    <comment ref="C43" authorId="0" shapeId="0" xr:uid="{00000000-0006-0000-0000-00000A000000}">
      <text>
        <r>
          <rPr>
            <b/>
            <sz val="9"/>
            <rFont val="ＭＳ Ｐゴシック"/>
            <family val="3"/>
            <charset val="128"/>
          </rPr>
          <t>本書の記載内容について、
本市担当より問い合わせる場合がございます。</t>
        </r>
      </text>
    </comment>
    <comment ref="U45" authorId="0" shapeId="0" xr:uid="{00000000-0006-0000-0000-00000B000000}">
      <text>
        <r>
          <rPr>
            <b/>
            <sz val="9"/>
            <rFont val="ＭＳ Ｐゴシック"/>
            <family val="3"/>
            <charset val="128"/>
          </rPr>
          <t>電話番号
記入欄</t>
        </r>
      </text>
    </comment>
    <comment ref="AC45" authorId="0" shapeId="0" xr:uid="{00000000-0006-0000-0000-00000C000000}">
      <text>
        <r>
          <rPr>
            <b/>
            <sz val="9"/>
            <rFont val="ＭＳ Ｐゴシック"/>
            <family val="3"/>
            <charset val="128"/>
          </rPr>
          <t>FAX番号
記入欄</t>
        </r>
      </text>
    </comment>
    <comment ref="C47" authorId="0" shapeId="0" xr:uid="{00000000-0006-0000-0000-00000D000000}">
      <text>
        <r>
          <rPr>
            <b/>
            <sz val="9"/>
            <rFont val="ＭＳ Ｐゴシック"/>
            <family val="3"/>
            <charset val="128"/>
          </rPr>
          <t>・計画期間は基本的に３年間としてください。
・ISO14001等の計画期間と合わせることも可能です。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AC15" authorId="0" shapeId="0" xr:uid="{00000000-0006-0000-0C00-00000100000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xr:uid="{00000000-0006-0000-0C00-000002000000}">
      <text>
        <r>
          <rPr>
            <b/>
            <sz val="9"/>
            <rFont val="ＭＳ Ｐゴシック"/>
            <family val="3"/>
            <charset val="128"/>
          </rPr>
          <t>＝排出量×地球温暖化係数</t>
        </r>
      </text>
    </comment>
    <comment ref="AA80" authorId="0" shapeId="0" xr:uid="{00000000-0006-0000-0C00-000003000000}">
      <text>
        <r>
          <rPr>
            <b/>
            <sz val="9"/>
            <rFont val="ＭＳ Ｐゴシック"/>
            <family val="3"/>
            <charset val="128"/>
          </rPr>
          <t>＝排出量×地球温暖化係数</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V13" authorId="0" shapeId="0" xr:uid="{00000000-0006-0000-0D00-000001000000}">
      <text>
        <r>
          <rPr>
            <b/>
            <sz val="9"/>
            <rFont val="ＭＳ Ｐゴシック"/>
            <family val="3"/>
            <charset val="128"/>
          </rPr>
          <t>郵便番号記入欄</t>
        </r>
      </text>
    </comment>
    <comment ref="L28" authorId="0" shapeId="0" xr:uid="{00000000-0006-0000-0D00-000002000000}">
      <text>
        <r>
          <rPr>
            <b/>
            <sz val="9"/>
            <rFont val="ＭＳ Ｐゴシック"/>
            <family val="3"/>
            <charset val="128"/>
          </rPr>
          <t>札幌市内の事業所の従業員数の
合計人数を記入してください。</t>
        </r>
      </text>
    </comment>
    <comment ref="AB28" authorId="0" shapeId="0" xr:uid="{00000000-0006-0000-0D00-000003000000}">
      <text>
        <r>
          <rPr>
            <b/>
            <sz val="9"/>
            <rFont val="ＭＳ Ｐゴシック"/>
            <family val="3"/>
            <charset val="128"/>
          </rPr>
          <t>（別紙１）より
自動で転記されます。</t>
        </r>
      </text>
    </comment>
    <comment ref="L30" authorId="0" shapeId="0" xr:uid="{00000000-0006-0000-0D00-000004000000}">
      <text>
        <r>
          <rPr>
            <b/>
            <sz val="9"/>
            <rFont val="ＭＳ Ｐゴシック"/>
            <family val="3"/>
            <charset val="128"/>
          </rPr>
          <t>札幌市内の事業所の
合計面積を記入してください。</t>
        </r>
      </text>
    </comment>
    <comment ref="AB32" authorId="0" shapeId="0" xr:uid="{00000000-0006-0000-0D00-000005000000}">
      <text>
        <r>
          <rPr>
            <b/>
            <sz val="9"/>
            <rFont val="ＭＳ Ｐゴシック"/>
            <family val="3"/>
            <charset val="128"/>
          </rPr>
          <t>札幌市内の事業所で使用している自動車の
合計台数を記入してください。</t>
        </r>
      </text>
    </comment>
    <comment ref="L34" authorId="0" shapeId="0" xr:uid="{00000000-0006-0000-0D00-000006000000}">
      <text>
        <r>
          <rPr>
            <b/>
            <sz val="9"/>
            <rFont val="ＭＳ Ｐゴシック"/>
            <family val="3"/>
            <charset val="128"/>
          </rPr>
          <t>（別紙２）より
自動で転記されます。</t>
        </r>
      </text>
    </comment>
    <comment ref="C40" authorId="0" shapeId="0" xr:uid="{00000000-0006-0000-0D00-000007000000}">
      <text>
        <r>
          <rPr>
            <b/>
            <sz val="9"/>
            <rFont val="ＭＳ Ｐゴシック"/>
            <family val="3"/>
            <charset val="128"/>
          </rPr>
          <t>本書の記載内容について、
本市担当より問い合わせる場合がございます。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B8" authorId="0" shapeId="0" xr:uid="{00000000-0006-0000-0F00-000001000000}">
      <text>
        <r>
          <rPr>
            <b/>
            <sz val="9"/>
            <rFont val="ＭＳ Ｐゴシック"/>
            <family val="3"/>
            <charset val="128"/>
          </rPr>
          <t>自動転記されます。</t>
        </r>
      </text>
    </comment>
    <comment ref="AD12" authorId="0" shapeId="0" xr:uid="{00000000-0006-0000-0F00-000002000000}">
      <text>
        <r>
          <rPr>
            <b/>
            <sz val="9"/>
            <rFont val="ＭＳ Ｐゴシック"/>
            <family val="3"/>
            <charset val="128"/>
          </rPr>
          <t>＝使用量×原油換算係数</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AC15" authorId="0" shapeId="0" xr:uid="{00000000-0006-0000-1000-00000100000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xr:uid="{00000000-0006-0000-1000-000002000000}">
      <text>
        <r>
          <rPr>
            <b/>
            <sz val="9"/>
            <rFont val="ＭＳ Ｐゴシック"/>
            <family val="3"/>
            <charset val="128"/>
          </rPr>
          <t>＝排出量×地球温暖化係数</t>
        </r>
      </text>
    </comment>
    <comment ref="AA80" authorId="0" shapeId="0" xr:uid="{00000000-0006-0000-1000-000003000000}">
      <text>
        <r>
          <rPr>
            <b/>
            <sz val="9"/>
            <rFont val="ＭＳ Ｐゴシック"/>
            <family val="3"/>
            <charset val="128"/>
          </rPr>
          <t>＝排出量×地球温暖化係数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B8" authorId="0" shapeId="0" xr:uid="{00000000-0006-0000-0200-000001000000}">
      <text>
        <r>
          <rPr>
            <b/>
            <sz val="9"/>
            <rFont val="ＭＳ Ｐゴシック"/>
            <family val="3"/>
            <charset val="128"/>
          </rPr>
          <t>自動転記されます。</t>
        </r>
      </text>
    </comment>
    <comment ref="AD12" authorId="0" shapeId="0" xr:uid="{00000000-0006-0000-0200-000002000000}">
      <text>
        <r>
          <rPr>
            <b/>
            <sz val="9"/>
            <rFont val="ＭＳ Ｐゴシック"/>
            <family val="3"/>
            <charset val="128"/>
          </rPr>
          <t>＝使用量×原油換算係数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AC15" authorId="0" shapeId="0" xr:uid="{00000000-0006-0000-0300-00000100000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xr:uid="{00000000-0006-0000-0300-000002000000}">
      <text>
        <r>
          <rPr>
            <b/>
            <sz val="9"/>
            <rFont val="ＭＳ Ｐゴシック"/>
            <family val="3"/>
            <charset val="128"/>
          </rPr>
          <t>＝排出量×地球温暖化係数</t>
        </r>
      </text>
    </comment>
    <comment ref="AA80" authorId="0" shapeId="0" xr:uid="{00000000-0006-0000-0300-000003000000}">
      <text>
        <r>
          <rPr>
            <b/>
            <sz val="9"/>
            <rFont val="ＭＳ Ｐゴシック"/>
            <family val="3"/>
            <charset val="128"/>
          </rPr>
          <t>＝排出量×地球温暖化係数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AD24" authorId="0" shapeId="0" xr:uid="{00000000-0006-0000-0400-000001000000}">
      <text>
        <r>
          <rPr>
            <b/>
            <sz val="9"/>
            <rFont val="ＭＳ Ｐゴシック"/>
            <family val="3"/>
            <charset val="128"/>
          </rPr>
          <t>＝使用量×原油換算係数</t>
        </r>
      </text>
    </comment>
    <comment ref="AD80" authorId="0" shapeId="0" xr:uid="{00000000-0006-0000-0400-000002000000}">
      <text>
        <r>
          <rPr>
            <b/>
            <sz val="9"/>
            <rFont val="ＭＳ Ｐゴシック"/>
            <family val="3"/>
            <charset val="128"/>
          </rPr>
          <t>＝使用量×原油換算係数</t>
        </r>
      </text>
    </comment>
    <comment ref="AD136" authorId="0" shapeId="0" xr:uid="{00000000-0006-0000-0400-000003000000}">
      <text>
        <r>
          <rPr>
            <b/>
            <sz val="9"/>
            <rFont val="ＭＳ Ｐゴシック"/>
            <family val="3"/>
            <charset val="128"/>
          </rPr>
          <t>＝使用量×原油換算係数</t>
        </r>
      </text>
    </comment>
    <comment ref="AD192" authorId="0" shapeId="0" xr:uid="{00000000-0006-0000-0400-000004000000}">
      <text>
        <r>
          <rPr>
            <b/>
            <sz val="9"/>
            <rFont val="ＭＳ Ｐゴシック"/>
            <family val="3"/>
            <charset val="128"/>
          </rPr>
          <t>＝使用量×原油換算係数</t>
        </r>
      </text>
    </comment>
    <comment ref="AD248" authorId="0" shapeId="0" xr:uid="{00000000-0006-0000-0400-000005000000}">
      <text>
        <r>
          <rPr>
            <b/>
            <sz val="9"/>
            <rFont val="ＭＳ Ｐゴシック"/>
            <family val="3"/>
            <charset val="128"/>
          </rPr>
          <t>＝使用量×原油換算係数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V13" authorId="0" shapeId="0" xr:uid="{00000000-0006-0000-0500-000001000000}">
      <text>
        <r>
          <rPr>
            <b/>
            <sz val="9"/>
            <rFont val="ＭＳ Ｐゴシック"/>
            <family val="3"/>
            <charset val="128"/>
          </rPr>
          <t>郵便番号記入欄</t>
        </r>
      </text>
    </comment>
    <comment ref="L28" authorId="0" shapeId="0" xr:uid="{00000000-0006-0000-0500-000002000000}">
      <text>
        <r>
          <rPr>
            <b/>
            <sz val="9"/>
            <rFont val="ＭＳ Ｐゴシック"/>
            <family val="3"/>
            <charset val="128"/>
          </rPr>
          <t>札幌市内の事業所の従業員数の
合計人数を記入してください。</t>
        </r>
      </text>
    </comment>
    <comment ref="AB28" authorId="0" shapeId="0" xr:uid="{00000000-0006-0000-0500-000003000000}">
      <text>
        <r>
          <rPr>
            <b/>
            <sz val="9"/>
            <rFont val="ＭＳ Ｐゴシック"/>
            <family val="3"/>
            <charset val="128"/>
          </rPr>
          <t>（別紙１）より
自動で転記されます。</t>
        </r>
      </text>
    </comment>
    <comment ref="L30" authorId="0" shapeId="0" xr:uid="{00000000-0006-0000-0500-000004000000}">
      <text>
        <r>
          <rPr>
            <b/>
            <sz val="9"/>
            <rFont val="ＭＳ Ｐゴシック"/>
            <family val="3"/>
            <charset val="128"/>
          </rPr>
          <t>札幌市内の事業所の
合計面積を記入してください。</t>
        </r>
      </text>
    </comment>
    <comment ref="AB32" authorId="0" shapeId="0" xr:uid="{00000000-0006-0000-0500-000005000000}">
      <text>
        <r>
          <rPr>
            <b/>
            <sz val="9"/>
            <rFont val="ＭＳ Ｐゴシック"/>
            <family val="3"/>
            <charset val="128"/>
          </rPr>
          <t>札幌市内の事業所で使用している自動車の
合計台数を記入してください。</t>
        </r>
      </text>
    </comment>
    <comment ref="L34" authorId="0" shapeId="0" xr:uid="{00000000-0006-0000-0500-000006000000}">
      <text>
        <r>
          <rPr>
            <b/>
            <sz val="9"/>
            <rFont val="ＭＳ Ｐゴシック"/>
            <family val="3"/>
            <charset val="128"/>
          </rPr>
          <t>（別紙２）より
自動で転記されます。</t>
        </r>
      </text>
    </comment>
    <comment ref="C40" authorId="0" shapeId="0" xr:uid="{00000000-0006-0000-0500-000007000000}">
      <text>
        <r>
          <rPr>
            <b/>
            <sz val="9"/>
            <rFont val="ＭＳ Ｐゴシック"/>
            <family val="3"/>
            <charset val="128"/>
          </rPr>
          <t>本書の記載内容について、
本市担当より問い合わせる場合がございます。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B8" authorId="0" shapeId="0" xr:uid="{00000000-0006-0000-0700-000001000000}">
      <text>
        <r>
          <rPr>
            <b/>
            <sz val="9"/>
            <rFont val="ＭＳ Ｐゴシック"/>
            <family val="3"/>
            <charset val="128"/>
          </rPr>
          <t>自動転記されます。</t>
        </r>
      </text>
    </comment>
    <comment ref="AD12" authorId="0" shapeId="0" xr:uid="{00000000-0006-0000-0700-000002000000}">
      <text>
        <r>
          <rPr>
            <b/>
            <sz val="9"/>
            <rFont val="ＭＳ Ｐゴシック"/>
            <family val="3"/>
            <charset val="128"/>
          </rPr>
          <t>＝使用量×原油換算係数</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AC15" authorId="0" shapeId="0" xr:uid="{00000000-0006-0000-0800-00000100000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xr:uid="{00000000-0006-0000-0800-000002000000}">
      <text>
        <r>
          <rPr>
            <b/>
            <sz val="9"/>
            <rFont val="ＭＳ Ｐゴシック"/>
            <family val="3"/>
            <charset val="128"/>
          </rPr>
          <t>＝排出量×地球温暖化係数</t>
        </r>
      </text>
    </comment>
    <comment ref="AA80" authorId="0" shapeId="0" xr:uid="{00000000-0006-0000-0800-000003000000}">
      <text>
        <r>
          <rPr>
            <b/>
            <sz val="9"/>
            <rFont val="ＭＳ Ｐゴシック"/>
            <family val="3"/>
            <charset val="128"/>
          </rPr>
          <t>＝排出量×地球温暖化係数</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V13" authorId="0" shapeId="0" xr:uid="{00000000-0006-0000-0900-000001000000}">
      <text>
        <r>
          <rPr>
            <b/>
            <sz val="9"/>
            <rFont val="ＭＳ Ｐゴシック"/>
            <family val="3"/>
            <charset val="128"/>
          </rPr>
          <t>郵便番号記入欄</t>
        </r>
      </text>
    </comment>
    <comment ref="L28" authorId="0" shapeId="0" xr:uid="{00000000-0006-0000-0900-000002000000}">
      <text>
        <r>
          <rPr>
            <b/>
            <sz val="9"/>
            <rFont val="ＭＳ Ｐゴシック"/>
            <family val="3"/>
            <charset val="128"/>
          </rPr>
          <t>札幌市内の事業所の従業員数の
合計人数を記入してください。</t>
        </r>
      </text>
    </comment>
    <comment ref="AB28" authorId="0" shapeId="0" xr:uid="{00000000-0006-0000-0900-000003000000}">
      <text>
        <r>
          <rPr>
            <b/>
            <sz val="9"/>
            <rFont val="ＭＳ Ｐゴシック"/>
            <family val="3"/>
            <charset val="128"/>
          </rPr>
          <t>（別紙１）より
自動で転記されます。</t>
        </r>
      </text>
    </comment>
    <comment ref="L30" authorId="0" shapeId="0" xr:uid="{00000000-0006-0000-0900-000004000000}">
      <text>
        <r>
          <rPr>
            <b/>
            <sz val="9"/>
            <rFont val="ＭＳ Ｐゴシック"/>
            <family val="3"/>
            <charset val="128"/>
          </rPr>
          <t>札幌市内の事業所の
合計面積を記入してください。</t>
        </r>
      </text>
    </comment>
    <comment ref="AB32" authorId="0" shapeId="0" xr:uid="{00000000-0006-0000-0900-000005000000}">
      <text>
        <r>
          <rPr>
            <b/>
            <sz val="9"/>
            <rFont val="ＭＳ Ｐゴシック"/>
            <family val="3"/>
            <charset val="128"/>
          </rPr>
          <t>札幌市内の事業所で使用している自動車の
合計台数を記入してください。</t>
        </r>
      </text>
    </comment>
    <comment ref="L34" authorId="0" shapeId="0" xr:uid="{00000000-0006-0000-0900-000006000000}">
      <text>
        <r>
          <rPr>
            <b/>
            <sz val="9"/>
            <rFont val="ＭＳ Ｐゴシック"/>
            <family val="3"/>
            <charset val="128"/>
          </rPr>
          <t>（別紙２）より
自動で転記されます。</t>
        </r>
      </text>
    </comment>
    <comment ref="C40" authorId="0" shapeId="0" xr:uid="{00000000-0006-0000-0900-000007000000}">
      <text>
        <r>
          <rPr>
            <b/>
            <sz val="9"/>
            <rFont val="ＭＳ Ｐゴシック"/>
            <family val="3"/>
            <charset val="128"/>
          </rPr>
          <t>本書の記載内容について、
本市担当より問い合わせる場合がございます。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B8" authorId="0" shapeId="0" xr:uid="{00000000-0006-0000-0B00-000001000000}">
      <text>
        <r>
          <rPr>
            <b/>
            <sz val="9"/>
            <rFont val="ＭＳ Ｐゴシック"/>
            <family val="3"/>
            <charset val="128"/>
          </rPr>
          <t>自動転記されます。</t>
        </r>
      </text>
    </comment>
    <comment ref="AD12" authorId="0" shapeId="0" xr:uid="{00000000-0006-0000-0B00-000002000000}">
      <text>
        <r>
          <rPr>
            <b/>
            <sz val="9"/>
            <rFont val="ＭＳ Ｐゴシック"/>
            <family val="3"/>
            <charset val="128"/>
          </rPr>
          <t>＝使用量×原油換算係数</t>
        </r>
      </text>
    </comment>
  </commentList>
</comments>
</file>

<file path=xl/sharedStrings.xml><?xml version="1.0" encoding="utf-8"?>
<sst xmlns="http://schemas.openxmlformats.org/spreadsheetml/2006/main" count="2623" uniqueCount="516">
  <si>
    <t>様式１</t>
    <rPh sb="0" eb="2">
      <t>ヨウシキ</t>
    </rPh>
    <phoneticPr fontId="2"/>
  </si>
  <si>
    <t>環境保全行動</t>
    <rPh sb="0" eb="2">
      <t>カンキョウ</t>
    </rPh>
    <rPh sb="2" eb="4">
      <t>ホゼン</t>
    </rPh>
    <rPh sb="4" eb="6">
      <t>コウドウ</t>
    </rPh>
    <phoneticPr fontId="2"/>
  </si>
  <si>
    <t>自動車使用管理</t>
    <rPh sb="0" eb="3">
      <t>ジドウシャ</t>
    </rPh>
    <rPh sb="3" eb="5">
      <t>シヨウ</t>
    </rPh>
    <rPh sb="5" eb="7">
      <t>カンリ</t>
    </rPh>
    <phoneticPr fontId="2"/>
  </si>
  <si>
    <t>計画提出書</t>
    <rPh sb="0" eb="2">
      <t>ケイカク</t>
    </rPh>
    <rPh sb="2" eb="4">
      <t>テイシュツ</t>
    </rPh>
    <rPh sb="4" eb="5">
      <t>ショ</t>
    </rPh>
    <phoneticPr fontId="2"/>
  </si>
  <si>
    <t>年</t>
    <rPh sb="0" eb="1">
      <t>ネン</t>
    </rPh>
    <phoneticPr fontId="2"/>
  </si>
  <si>
    <t>月</t>
    <rPh sb="0" eb="1">
      <t>ツキ</t>
    </rPh>
    <phoneticPr fontId="2"/>
  </si>
  <si>
    <t>日</t>
    <rPh sb="0" eb="1">
      <t>ヒ</t>
    </rPh>
    <phoneticPr fontId="2"/>
  </si>
  <si>
    <t>〒</t>
    <phoneticPr fontId="2"/>
  </si>
  <si>
    <t>提出者</t>
    <rPh sb="0" eb="3">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</si>
  <si>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</si>
  <si>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計画を</t>
    <rPh sb="0" eb="2">
      <t>ケイカク</t>
    </rPh>
    <phoneticPr fontId="2"/>
  </si>
  <si>
    <t>事業の概要</t>
    <rPh sb="0" eb="2">
      <t>ジギョウ</t>
    </rPh>
    <rPh sb="3" eb="5">
      <t>ガイヨウ</t>
    </rPh>
    <phoneticPr fontId="2"/>
  </si>
  <si>
    <t>従業員数</t>
    <rPh sb="0" eb="3">
      <t>ジュウギョウイン</t>
    </rPh>
    <rPh sb="3" eb="4">
      <t>スウ</t>
    </rPh>
    <phoneticPr fontId="2"/>
  </si>
  <si>
    <t>使用床面積</t>
    <rPh sb="0" eb="2">
      <t>シヨウ</t>
    </rPh>
    <rPh sb="2" eb="5">
      <t>ユカメンセキ</t>
    </rPh>
    <phoneticPr fontId="2"/>
  </si>
  <si>
    <t>事業所数</t>
    <rPh sb="0" eb="3">
      <t>ジギョウショ</t>
    </rPh>
    <rPh sb="3" eb="4">
      <t>スウ</t>
    </rPh>
    <phoneticPr fontId="2"/>
  </si>
  <si>
    <t>自動車使用台数</t>
    <rPh sb="0" eb="3">
      <t>ジドウシャ</t>
    </rPh>
    <rPh sb="3" eb="5">
      <t>シヨウ</t>
    </rPh>
    <rPh sb="5" eb="7">
      <t>ダイスウ</t>
    </rPh>
    <phoneticPr fontId="2"/>
  </si>
  <si>
    <t>提出根拠</t>
    <rPh sb="0" eb="2">
      <t>テイシュツ</t>
    </rPh>
    <rPh sb="2" eb="4">
      <t>コンキョ</t>
    </rPh>
    <phoneticPr fontId="2"/>
  </si>
  <si>
    <t>条例第１３条（環境保全行動計画）</t>
    <rPh sb="0" eb="2">
      <t>ジョウレイ</t>
    </rPh>
    <rPh sb="2" eb="3">
      <t>ダイ</t>
    </rPh>
    <rPh sb="5" eb="6">
      <t>ジョウ</t>
    </rPh>
    <rPh sb="7" eb="9">
      <t>カンキョウ</t>
    </rPh>
    <rPh sb="9" eb="11">
      <t>ホゼン</t>
    </rPh>
    <rPh sb="11" eb="13">
      <t>コウドウ</t>
    </rPh>
    <rPh sb="13" eb="15">
      <t>ケイカク</t>
    </rPh>
    <phoneticPr fontId="2"/>
  </si>
  <si>
    <t>条例第２３条（自動車使用管理計画）</t>
    <rPh sb="0" eb="2">
      <t>ジョウレイ</t>
    </rPh>
    <rPh sb="2" eb="3">
      <t>ダイ</t>
    </rPh>
    <rPh sb="5" eb="6">
      <t>ジョウ</t>
    </rPh>
    <rPh sb="7" eb="10">
      <t>ジドウシャ</t>
    </rPh>
    <rPh sb="10" eb="12">
      <t>シヨウ</t>
    </rPh>
    <rPh sb="12" eb="14">
      <t>カンリ</t>
    </rPh>
    <rPh sb="14" eb="16">
      <t>ケイカク</t>
    </rPh>
    <phoneticPr fontId="2"/>
  </si>
  <si>
    <t>計画書の担当部署</t>
    <rPh sb="0" eb="3">
      <t>ケイカクショ</t>
    </rPh>
    <rPh sb="4" eb="6">
      <t>タントウ</t>
    </rPh>
    <rPh sb="6" eb="8">
      <t>ブショ</t>
    </rPh>
    <phoneticPr fontId="2"/>
  </si>
  <si>
    <t>担当部署名</t>
    <rPh sb="0" eb="2">
      <t>タントウ</t>
    </rPh>
    <rPh sb="2" eb="4">
      <t>ブショ</t>
    </rPh>
    <rPh sb="4" eb="5">
      <t>メイ</t>
    </rPh>
    <phoneticPr fontId="2"/>
  </si>
  <si>
    <t>担当者氏名</t>
    <rPh sb="0" eb="3">
      <t>タントウシャ</t>
    </rPh>
    <rPh sb="3" eb="5">
      <t>シメイ</t>
    </rPh>
    <phoneticPr fontId="2"/>
  </si>
  <si>
    <t>電話/FAX</t>
    <rPh sb="0" eb="2">
      <t>デンワ</t>
    </rPh>
    <phoneticPr fontId="2"/>
  </si>
  <si>
    <t>電子メールアドレス</t>
    <rPh sb="0" eb="2">
      <t>デンシ</t>
    </rPh>
    <phoneticPr fontId="2"/>
  </si>
  <si>
    <t>計画期間</t>
    <rPh sb="0" eb="2">
      <t>ケイカク</t>
    </rPh>
    <rPh sb="2" eb="4">
      <t>キカン</t>
    </rPh>
    <phoneticPr fontId="2"/>
  </si>
  <si>
    <t>計画書</t>
    <rPh sb="0" eb="3">
      <t>ケイカクショ</t>
    </rPh>
    <phoneticPr fontId="2"/>
  </si>
  <si>
    <t>別添のとおり</t>
    <rPh sb="0" eb="2">
      <t>ベッテン</t>
    </rPh>
    <phoneticPr fontId="2"/>
  </si>
  <si>
    <t>その他</t>
    <rPh sb="2" eb="3">
      <t>タ</t>
    </rPh>
    <phoneticPr fontId="2"/>
  </si>
  <si>
    <t>注</t>
    <rPh sb="0" eb="1">
      <t>チュウ</t>
    </rPh>
    <phoneticPr fontId="2"/>
  </si>
  <si>
    <t>　事業の概要は、事業所における日本標準産業分類の中分類項目に揚げる業種及びその業種に対応する日本標準産業分類における分類番号を記入してください。</t>
    <rPh sb="1" eb="3">
      <t>ジギョウ</t>
    </rPh>
    <rPh sb="4" eb="6">
      <t>ガイヨウ</t>
    </rPh>
    <rPh sb="8" eb="11">
      <t>ジギョウショ</t>
    </rPh>
    <rPh sb="15" eb="17">
      <t>ニホン</t>
    </rPh>
    <rPh sb="17" eb="19">
      <t>ヒョウジュン</t>
    </rPh>
    <rPh sb="19" eb="21">
      <t>サンギョウ</t>
    </rPh>
    <rPh sb="21" eb="23">
      <t>ブンルイ</t>
    </rPh>
    <rPh sb="24" eb="27">
      <t>チュウブンルイ</t>
    </rPh>
    <rPh sb="27" eb="29">
      <t>コウモク</t>
    </rPh>
    <rPh sb="30" eb="31">
      <t>ア</t>
    </rPh>
    <rPh sb="33" eb="35">
      <t>ギョウシュ</t>
    </rPh>
    <rPh sb="35" eb="36">
      <t>オヨ</t>
    </rPh>
    <rPh sb="39" eb="41">
      <t>ギョウシュ</t>
    </rPh>
    <rPh sb="42" eb="44">
      <t>タイオウ</t>
    </rPh>
    <rPh sb="46" eb="48">
      <t>ニホン</t>
    </rPh>
    <rPh sb="48" eb="50">
      <t>ヒョウジュン</t>
    </rPh>
    <rPh sb="50" eb="52">
      <t>サンギョウ</t>
    </rPh>
    <rPh sb="52" eb="54">
      <t>ブンルイ</t>
    </rPh>
    <rPh sb="58" eb="60">
      <t>ブンルイ</t>
    </rPh>
    <rPh sb="60" eb="62">
      <t>バンゴウ</t>
    </rPh>
    <rPh sb="63" eb="65">
      <t>キニュウ</t>
    </rPh>
    <phoneticPr fontId="2"/>
  </si>
  <si>
    <t>　従業員数、使用床面積及び自動車使用台数は、４月１日現在で記入してください。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3" eb="24">
      <t>ガツ</t>
    </rPh>
    <rPh sb="25" eb="26">
      <t>ニチ</t>
    </rPh>
    <rPh sb="26" eb="28">
      <t>ゲンザイ</t>
    </rPh>
    <rPh sb="29" eb="31">
      <t>キニュウ</t>
    </rPh>
    <phoneticPr fontId="2"/>
  </si>
  <si>
    <t>備考</t>
    <rPh sb="0" eb="2">
      <t>ビコウ</t>
    </rPh>
    <phoneticPr fontId="2"/>
  </si>
  <si>
    <t>策定しましたので、次のとおり提出します。</t>
    <rPh sb="0" eb="2">
      <t>サクテイ</t>
    </rPh>
    <rPh sb="9" eb="10">
      <t>ツギ</t>
    </rPh>
    <rPh sb="14" eb="16">
      <t>テイシュツ</t>
    </rPh>
    <phoneticPr fontId="2"/>
  </si>
  <si>
    <t>事業の規模</t>
    <rPh sb="0" eb="2">
      <t>ジギョウ</t>
    </rPh>
    <rPh sb="3" eb="5">
      <t>キボ</t>
    </rPh>
    <phoneticPr fontId="2"/>
  </si>
  <si>
    <t>人</t>
    <rPh sb="0" eb="1">
      <t>ニン</t>
    </rPh>
    <phoneticPr fontId="2"/>
  </si>
  <si>
    <t>㎡</t>
    <phoneticPr fontId="2"/>
  </si>
  <si>
    <t>事業所</t>
    <rPh sb="0" eb="3">
      <t>ジギョウショ</t>
    </rPh>
    <phoneticPr fontId="2"/>
  </si>
  <si>
    <t>kl</t>
    <phoneticPr fontId="2"/>
  </si>
  <si>
    <t>台</t>
    <rPh sb="0" eb="1">
      <t>ダイ</t>
    </rPh>
    <phoneticPr fontId="2"/>
  </si>
  <si>
    <t>～</t>
    <phoneticPr fontId="2"/>
  </si>
  <si>
    <t>　　第１項　　第２項</t>
    <rPh sb="2" eb="3">
      <t>ダイ</t>
    </rPh>
    <rPh sb="4" eb="5">
      <t>コウ</t>
    </rPh>
    <rPh sb="7" eb="8">
      <t>ダイ</t>
    </rPh>
    <rPh sb="9" eb="10">
      <t>コウ</t>
    </rPh>
    <phoneticPr fontId="2"/>
  </si>
  <si>
    <t xml:space="preserve">  　第１項　　第３項</t>
    <rPh sb="3" eb="4">
      <t>ダイ</t>
    </rPh>
    <rPh sb="5" eb="6">
      <t>コウ</t>
    </rPh>
    <rPh sb="8" eb="9">
      <t>ダイ</t>
    </rPh>
    <rPh sb="10" eb="11">
      <t>コウ</t>
    </rPh>
    <phoneticPr fontId="2"/>
  </si>
  <si>
    <t>　　有（認証名</t>
    <rPh sb="2" eb="3">
      <t>アリ</t>
    </rPh>
    <rPh sb="4" eb="6">
      <t>ニンショウ</t>
    </rPh>
    <rPh sb="6" eb="7">
      <t>メイ</t>
    </rPh>
    <phoneticPr fontId="2"/>
  </si>
  <si>
    <t>）</t>
    <phoneticPr fontId="2"/>
  </si>
  <si>
    <t>　　無</t>
    <rPh sb="2" eb="3">
      <t>ナシ</t>
    </rPh>
    <phoneticPr fontId="2"/>
  </si>
  <si>
    <t>HFC</t>
    <phoneticPr fontId="2"/>
  </si>
  <si>
    <t>PFC</t>
    <phoneticPr fontId="2"/>
  </si>
  <si>
    <t>原油換算した
燃料・熱・電気の合計量</t>
    <rPh sb="0" eb="2">
      <t>ゲンユ</t>
    </rPh>
    <rPh sb="2" eb="4">
      <t>カンザン</t>
    </rPh>
    <rPh sb="8" eb="10">
      <t>ネンリョウ</t>
    </rPh>
    <rPh sb="11" eb="12">
      <t>ネツ</t>
    </rPh>
    <rPh sb="13" eb="15">
      <t>デンキ</t>
    </rPh>
    <rPh sb="16" eb="18">
      <t>ゴウケイ</t>
    </rPh>
    <rPh sb="18" eb="19">
      <t>リョウ</t>
    </rPh>
    <phoneticPr fontId="2"/>
  </si>
  <si>
    <t>　札幌市生活環境の確保に関する条例に基づき、</t>
    <rPh sb="1" eb="4">
      <t>サッポロシ</t>
    </rPh>
    <rPh sb="4" eb="6">
      <t>セイカツ</t>
    </rPh>
    <rPh sb="6" eb="8">
      <t>カンキョウ</t>
    </rPh>
    <rPh sb="9" eb="11">
      <t>カクホ</t>
    </rPh>
    <rPh sb="12" eb="13">
      <t>カン</t>
    </rPh>
    <rPh sb="15" eb="17">
      <t>ジョウレイ</t>
    </rPh>
    <rPh sb="18" eb="19">
      <t>モト</t>
    </rPh>
    <phoneticPr fontId="2"/>
  </si>
  <si>
    <t>別添</t>
    <rPh sb="0" eb="2">
      <t>ベッテン</t>
    </rPh>
    <phoneticPr fontId="2"/>
  </si>
  <si>
    <t>環境保全行動計画書</t>
    <rPh sb="0" eb="2">
      <t>カンキョウ</t>
    </rPh>
    <rPh sb="2" eb="4">
      <t>ホゼン</t>
    </rPh>
    <rPh sb="4" eb="6">
      <t>コウドウ</t>
    </rPh>
    <rPh sb="6" eb="9">
      <t>ケイカクショ</t>
    </rPh>
    <phoneticPr fontId="2"/>
  </si>
  <si>
    <t>自動車使用管理計画書</t>
    <rPh sb="0" eb="3">
      <t>ジドウシャ</t>
    </rPh>
    <rPh sb="3" eb="5">
      <t>シヨウ</t>
    </rPh>
    <rPh sb="5" eb="7">
      <t>カンリ</t>
    </rPh>
    <rPh sb="7" eb="10">
      <t>ケイカクショ</t>
    </rPh>
    <phoneticPr fontId="2"/>
  </si>
  <si>
    <t>３　行動計画</t>
    <rPh sb="2" eb="4">
      <t>コウドウ</t>
    </rPh>
    <rPh sb="4" eb="6">
      <t>ケイカク</t>
    </rPh>
    <phoneticPr fontId="2"/>
  </si>
  <si>
    <t>責任部課</t>
    <rPh sb="0" eb="2">
      <t>セキニン</t>
    </rPh>
    <rPh sb="2" eb="4">
      <t>ブカ</t>
    </rPh>
    <phoneticPr fontId="2"/>
  </si>
  <si>
    <t>実行部課</t>
    <rPh sb="0" eb="2">
      <t>ジッコウ</t>
    </rPh>
    <rPh sb="2" eb="4">
      <t>ブカ</t>
    </rPh>
    <phoneticPr fontId="2"/>
  </si>
  <si>
    <t>年度</t>
    <rPh sb="0" eb="2">
      <t>ネンド</t>
    </rPh>
    <phoneticPr fontId="2"/>
  </si>
  <si>
    <t>４　環境保全に係る実施組織体制</t>
    <rPh sb="2" eb="4">
      <t>カンキョウ</t>
    </rPh>
    <rPh sb="4" eb="6">
      <t>ホゼン</t>
    </rPh>
    <rPh sb="7" eb="8">
      <t>カカ</t>
    </rPh>
    <rPh sb="9" eb="11">
      <t>ジッシ</t>
    </rPh>
    <rPh sb="11" eb="13">
      <t>ソシキ</t>
    </rPh>
    <rPh sb="13" eb="15">
      <t>タイセイ</t>
    </rPh>
    <phoneticPr fontId="2"/>
  </si>
  <si>
    <t>灯油</t>
    <rPh sb="0" eb="2">
      <t>トウユ</t>
    </rPh>
    <phoneticPr fontId="2"/>
  </si>
  <si>
    <t>A重油</t>
    <rPh sb="1" eb="3">
      <t>ジュウユ</t>
    </rPh>
    <phoneticPr fontId="2"/>
  </si>
  <si>
    <t>B重油</t>
    <rPh sb="1" eb="3">
      <t>ジュウユ</t>
    </rPh>
    <phoneticPr fontId="2"/>
  </si>
  <si>
    <t>C重油</t>
    <rPh sb="1" eb="3">
      <t>ジュウユ</t>
    </rPh>
    <phoneticPr fontId="2"/>
  </si>
  <si>
    <t>電力</t>
    <rPh sb="0" eb="2">
      <t>デンリョク</t>
    </rPh>
    <phoneticPr fontId="2"/>
  </si>
  <si>
    <t>軽油</t>
    <rPh sb="0" eb="2">
      <t>ケイユ</t>
    </rPh>
    <phoneticPr fontId="2"/>
  </si>
  <si>
    <t>天然ガス（CNG）</t>
    <rPh sb="0" eb="2">
      <t>テンネン</t>
    </rPh>
    <phoneticPr fontId="2"/>
  </si>
  <si>
    <t>自動車用燃料</t>
    <rPh sb="0" eb="4">
      <t>ジドウシャヨウ</t>
    </rPh>
    <rPh sb="4" eb="6">
      <t>ネンリョウ</t>
    </rPh>
    <phoneticPr fontId="2"/>
  </si>
  <si>
    <t>都市ガス13A
天然ガス</t>
    <rPh sb="0" eb="2">
      <t>トシ</t>
    </rPh>
    <rPh sb="8" eb="10">
      <t>テンネン</t>
    </rPh>
    <phoneticPr fontId="2"/>
  </si>
  <si>
    <t>熱供給
（蒸気）</t>
    <rPh sb="0" eb="1">
      <t>ネツ</t>
    </rPh>
    <rPh sb="1" eb="3">
      <t>キョウキュウ</t>
    </rPh>
    <rPh sb="5" eb="7">
      <t>ジョウキ</t>
    </rPh>
    <phoneticPr fontId="2"/>
  </si>
  <si>
    <t>小　計</t>
    <rPh sb="0" eb="1">
      <t>ショウ</t>
    </rPh>
    <rPh sb="2" eb="3">
      <t>ケイ</t>
    </rPh>
    <phoneticPr fontId="2"/>
  </si>
  <si>
    <t>合　計</t>
    <rPh sb="0" eb="1">
      <t>ゴウ</t>
    </rPh>
    <rPh sb="2" eb="3">
      <t>ケイ</t>
    </rPh>
    <phoneticPr fontId="2"/>
  </si>
  <si>
    <t>二酸化炭素排出量計算係数</t>
    <rPh sb="0" eb="3">
      <t>ニサンカ</t>
    </rPh>
    <rPh sb="3" eb="5">
      <t>タンソ</t>
    </rPh>
    <rPh sb="5" eb="7">
      <t>ハイシュツ</t>
    </rPh>
    <rPh sb="7" eb="8">
      <t>リョウ</t>
    </rPh>
    <rPh sb="8" eb="10">
      <t>ケイサン</t>
    </rPh>
    <rPh sb="10" eb="12">
      <t>ケイスウ</t>
    </rPh>
    <phoneticPr fontId="7"/>
  </si>
  <si>
    <t>排出係数</t>
    <rPh sb="0" eb="2">
      <t>ハイシュツ</t>
    </rPh>
    <rPh sb="2" eb="4">
      <t>ケイスウ</t>
    </rPh>
    <phoneticPr fontId="7"/>
  </si>
  <si>
    <t>発熱量</t>
    <rPh sb="0" eb="2">
      <t>ハツネツ</t>
    </rPh>
    <rPh sb="2" eb="3">
      <t>リョウ</t>
    </rPh>
    <phoneticPr fontId="7"/>
  </si>
  <si>
    <t>－</t>
    <phoneticPr fontId="7"/>
  </si>
  <si>
    <t>数値</t>
    <rPh sb="0" eb="2">
      <t>スウチ</t>
    </rPh>
    <phoneticPr fontId="2"/>
  </si>
  <si>
    <t>単位</t>
    <rPh sb="0" eb="2">
      <t>タンイ</t>
    </rPh>
    <phoneticPr fontId="2"/>
  </si>
  <si>
    <t>メタン</t>
    <phoneticPr fontId="2"/>
  </si>
  <si>
    <r>
      <t>メタン（CH</t>
    </r>
    <r>
      <rPr>
        <sz val="9"/>
        <color indexed="8"/>
        <rFont val="ＭＳ 明朝"/>
        <family val="1"/>
        <charset val="128"/>
      </rPr>
      <t>4</t>
    </r>
    <r>
      <rPr>
        <sz val="11"/>
        <color indexed="8"/>
        <rFont val="ＭＳ 明朝"/>
        <family val="1"/>
        <charset val="128"/>
      </rPr>
      <t>）</t>
    </r>
    <phoneticPr fontId="2"/>
  </si>
  <si>
    <r>
      <t>非エネルギー起源CO</t>
    </r>
    <r>
      <rPr>
        <sz val="9"/>
        <color indexed="8"/>
        <rFont val="ＭＳ 明朝"/>
        <family val="1"/>
        <charset val="128"/>
      </rPr>
      <t>2</t>
    </r>
    <rPh sb="0" eb="1">
      <t>ヒ</t>
    </rPh>
    <rPh sb="6" eb="8">
      <t>キゲン</t>
    </rPh>
    <phoneticPr fontId="2"/>
  </si>
  <si>
    <r>
      <t>一酸化二窒素（N</t>
    </r>
    <r>
      <rPr>
        <sz val="9"/>
        <color indexed="8"/>
        <rFont val="ＭＳ 明朝"/>
        <family val="1"/>
        <charset val="128"/>
      </rPr>
      <t>2</t>
    </r>
    <r>
      <rPr>
        <sz val="11"/>
        <color indexed="8"/>
        <rFont val="ＭＳ 明朝"/>
        <family val="1"/>
        <charset val="128"/>
      </rPr>
      <t>O）</t>
    </r>
    <rPh sb="0" eb="3">
      <t>イッサンカ</t>
    </rPh>
    <rPh sb="3" eb="4">
      <t>ニ</t>
    </rPh>
    <rPh sb="4" eb="6">
      <t>チッソ</t>
    </rPh>
    <phoneticPr fontId="2"/>
  </si>
  <si>
    <r>
      <t>六ふっ化硫黄（SF</t>
    </r>
    <r>
      <rPr>
        <sz val="9"/>
        <color indexed="8"/>
        <rFont val="ＭＳ 明朝"/>
        <family val="1"/>
        <charset val="128"/>
      </rPr>
      <t>6</t>
    </r>
    <r>
      <rPr>
        <sz val="11"/>
        <color indexed="8"/>
        <rFont val="ＭＳ 明朝"/>
        <family val="1"/>
        <charset val="128"/>
      </rPr>
      <t>）</t>
    </r>
    <rPh sb="0" eb="1">
      <t>ロク</t>
    </rPh>
    <rPh sb="3" eb="4">
      <t>カ</t>
    </rPh>
    <rPh sb="4" eb="6">
      <t>イオウ</t>
    </rPh>
    <phoneticPr fontId="2"/>
  </si>
  <si>
    <t>HFC-23</t>
  </si>
  <si>
    <t>HFC-32</t>
  </si>
  <si>
    <t>HFC-41</t>
  </si>
  <si>
    <t>HFC-125</t>
  </si>
  <si>
    <t>HFC-134</t>
  </si>
  <si>
    <t>HFC-134a</t>
  </si>
  <si>
    <t>HFC-143</t>
  </si>
  <si>
    <t>HFC-143a</t>
  </si>
  <si>
    <t>HFC-152a</t>
  </si>
  <si>
    <t>HFC-227ea</t>
  </si>
  <si>
    <t>HFC-245ca</t>
  </si>
  <si>
    <t>PFC-14</t>
  </si>
  <si>
    <t>PFC-116</t>
  </si>
  <si>
    <t>PFC-218</t>
  </si>
  <si>
    <t>PFC-31-10</t>
  </si>
  <si>
    <t>PFC-c318</t>
  </si>
  <si>
    <t>PFC-41-12</t>
  </si>
  <si>
    <t>PFC-51-14</t>
  </si>
  <si>
    <t>原油換算使用量</t>
    <rPh sb="0" eb="2">
      <t>ゲンユ</t>
    </rPh>
    <rPh sb="2" eb="4">
      <t>カンザン</t>
    </rPh>
    <rPh sb="4" eb="6">
      <t>シヨウ</t>
    </rPh>
    <rPh sb="6" eb="7">
      <t>リョウ</t>
    </rPh>
    <phoneticPr fontId="2"/>
  </si>
  <si>
    <t>二酸化炭素換算排出量</t>
    <rPh sb="0" eb="3">
      <t>ニサンカ</t>
    </rPh>
    <rPh sb="3" eb="5">
      <t>タンソ</t>
    </rPh>
    <rPh sb="5" eb="7">
      <t>カンザン</t>
    </rPh>
    <rPh sb="7" eb="9">
      <t>ハイシュツ</t>
    </rPh>
    <rPh sb="9" eb="10">
      <t>リョウ</t>
    </rPh>
    <phoneticPr fontId="2"/>
  </si>
  <si>
    <t>目標
削減率</t>
    <rPh sb="0" eb="2">
      <t>モクヒョウ</t>
    </rPh>
    <rPh sb="3" eb="5">
      <t>サクゲン</t>
    </rPh>
    <rPh sb="5" eb="6">
      <t>リツ</t>
    </rPh>
    <phoneticPr fontId="2"/>
  </si>
  <si>
    <t>HFC-236fa</t>
    <phoneticPr fontId="2"/>
  </si>
  <si>
    <t>別紙１</t>
    <rPh sb="0" eb="2">
      <t>ベッシ</t>
    </rPh>
    <phoneticPr fontId="2"/>
  </si>
  <si>
    <t>1 農業</t>
  </si>
  <si>
    <t>2 林業</t>
  </si>
  <si>
    <t>3 漁業</t>
  </si>
  <si>
    <t>4 水産養殖業</t>
  </si>
  <si>
    <t>5 鉱業、採石業、砂利採取業</t>
  </si>
  <si>
    <t>6 総合工事業</t>
  </si>
  <si>
    <t>7 職別工事業</t>
  </si>
  <si>
    <t>8 設備工事業</t>
  </si>
  <si>
    <t>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</si>
  <si>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</si>
  <si>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</si>
  <si>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</si>
  <si>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</si>
  <si>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</si>
  <si>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</si>
  <si>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</si>
  <si>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</si>
  <si>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</si>
  <si>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</si>
  <si>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</si>
  <si>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</si>
  <si>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</si>
  <si>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</si>
  <si>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</si>
  <si>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</si>
  <si>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</si>
  <si>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</si>
  <si>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</si>
  <si>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</si>
  <si>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</si>
  <si>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</si>
  <si>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</si>
  <si>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</si>
  <si>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35 熱供給業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</si>
  <si>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</si>
  <si>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</si>
  <si>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</si>
  <si>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</si>
  <si>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</si>
  <si>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</si>
  <si>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</si>
  <si>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</si>
  <si>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</si>
  <si>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</si>
  <si>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</si>
  <si>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</si>
  <si>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</si>
  <si>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</si>
  <si>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</si>
  <si>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</si>
  <si>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</si>
  <si>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</si>
  <si>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</si>
  <si>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</si>
  <si>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</si>
  <si>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</si>
  <si>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</si>
  <si>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</si>
  <si>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</si>
  <si>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</si>
  <si>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</si>
  <si>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</si>
  <si>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</si>
  <si>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</si>
  <si>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t>
  </si>
  <si>
    <t>68 不動産取引業</t>
  </si>
  <si>
    <t>69 不動産賃貸業・管理業</t>
  </si>
  <si>
    <t>70 物品賃貸業</t>
  </si>
  <si>
    <t>71 学術・開発研究機関</t>
  </si>
  <si>
    <t>72 専門サービス業</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</si>
  <si>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</si>
  <si>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</si>
  <si>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</si>
  <si>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</si>
  <si>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</si>
  <si>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</si>
  <si>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</si>
  <si>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</si>
  <si>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</si>
  <si>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</si>
  <si>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</si>
  <si>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</si>
  <si>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</si>
  <si>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</si>
  <si>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t>
  </si>
  <si>
    <t>88 廃棄物処理業</t>
  </si>
  <si>
    <t>89 自動車整備業</t>
  </si>
  <si>
    <t>90 機械等修理業</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</si>
  <si>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</si>
  <si>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</si>
  <si>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</si>
  <si>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</si>
  <si>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</si>
  <si>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</si>
  <si>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</si>
  <si>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</si>
  <si>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</si>
  <si>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――農業、林業――</t>
    <rPh sb="2" eb="4">
      <t>ノウギョウ</t>
    </rPh>
    <rPh sb="5" eb="7">
      <t>リンギョウ</t>
    </rPh>
    <phoneticPr fontId="2"/>
  </si>
  <si>
    <t>――漁業――</t>
    <rPh sb="2" eb="4">
      <t>ギョギョウ</t>
    </rPh>
    <phoneticPr fontId="2"/>
  </si>
  <si>
    <t>――鉱業、採石業、砂利採取業――</t>
    <rPh sb="2" eb="4">
      <t>コウギョウ</t>
    </rPh>
    <rPh sb="5" eb="7">
      <t>サイセキ</t>
    </rPh>
    <rPh sb="7" eb="8">
      <t>ギョウ</t>
    </rPh>
    <rPh sb="9" eb="11">
      <t>ジャリ</t>
    </rPh>
    <rPh sb="11" eb="13">
      <t>サイシュ</t>
    </rPh>
    <rPh sb="13" eb="14">
      <t>ギョウ</t>
    </rPh>
    <phoneticPr fontId="2"/>
  </si>
  <si>
    <t>――建設業――</t>
    <rPh sb="2" eb="5">
      <t>ケンセツギョウ</t>
    </rPh>
    <phoneticPr fontId="2"/>
  </si>
  <si>
    <t>――製造業――</t>
    <rPh sb="2" eb="5">
      <t>セイゾウギョウ</t>
    </rPh>
    <phoneticPr fontId="2"/>
  </si>
  <si>
    <t>――運輸業、郵便業――</t>
    <rPh sb="2" eb="5">
      <t>ウンユギョウ</t>
    </rPh>
    <rPh sb="6" eb="8">
      <t>ユウビン</t>
    </rPh>
    <rPh sb="8" eb="9">
      <t>ギョウ</t>
    </rPh>
    <phoneticPr fontId="2"/>
  </si>
  <si>
    <t>――卸売業、小売業――</t>
    <rPh sb="2" eb="5">
      <t>オロシウリギョウ</t>
    </rPh>
    <rPh sb="6" eb="9">
      <t>コウリギョウ</t>
    </rPh>
    <phoneticPr fontId="2"/>
  </si>
  <si>
    <t>――金融業、保険業――</t>
    <rPh sb="2" eb="5">
      <t>キンユウギョウ</t>
    </rPh>
    <rPh sb="6" eb="9">
      <t>ホケンギョウ</t>
    </rPh>
    <phoneticPr fontId="2"/>
  </si>
  <si>
    <t>――不動産業、物品賃貸業――</t>
    <phoneticPr fontId="2"/>
  </si>
  <si>
    <t>――学術研究、専門・技術サービス業――</t>
    <phoneticPr fontId="2"/>
  </si>
  <si>
    <t>――宿泊業、飲食サービス業――</t>
    <rPh sb="2" eb="4">
      <t>シュクハク</t>
    </rPh>
    <rPh sb="4" eb="5">
      <t>ギョウ</t>
    </rPh>
    <phoneticPr fontId="2"/>
  </si>
  <si>
    <t>――生活関連サービス業、娯楽業――</t>
    <phoneticPr fontId="2"/>
  </si>
  <si>
    <t>――教育、学習支援業――</t>
    <phoneticPr fontId="2"/>
  </si>
  <si>
    <t>――医療、福祉――</t>
    <phoneticPr fontId="2"/>
  </si>
  <si>
    <t>――複合サービス業――</t>
    <rPh sb="2" eb="4">
      <t>フクゴウ</t>
    </rPh>
    <rPh sb="8" eb="9">
      <t>ギョウ</t>
    </rPh>
    <phoneticPr fontId="2"/>
  </si>
  <si>
    <t>――サービス業――</t>
    <rPh sb="6" eb="7">
      <t>ギョウ</t>
    </rPh>
    <phoneticPr fontId="2"/>
  </si>
  <si>
    <t>――公務――</t>
    <rPh sb="2" eb="4">
      <t>コウム</t>
    </rPh>
    <phoneticPr fontId="2"/>
  </si>
  <si>
    <t>――分類不能の産業――</t>
    <rPh sb="2" eb="4">
      <t>ブンルイ</t>
    </rPh>
    <rPh sb="4" eb="6">
      <t>フノウ</t>
    </rPh>
    <rPh sb="7" eb="9">
      <t>サンギョウ</t>
    </rPh>
    <phoneticPr fontId="2"/>
  </si>
  <si>
    <t>二酸化炭素排出量計算シート</t>
    <rPh sb="0" eb="3">
      <t>ニサンカ</t>
    </rPh>
    <rPh sb="3" eb="5">
      <t>タンソ</t>
    </rPh>
    <rPh sb="5" eb="7">
      <t>ハイシュツ</t>
    </rPh>
    <rPh sb="7" eb="8">
      <t>リョウ</t>
    </rPh>
    <rPh sb="8" eb="10">
      <t>ケイサン</t>
    </rPh>
    <phoneticPr fontId="2"/>
  </si>
  <si>
    <t>燃料等の種類</t>
    <rPh sb="0" eb="2">
      <t>ネンリョウ</t>
    </rPh>
    <rPh sb="2" eb="3">
      <t>トウ</t>
    </rPh>
    <rPh sb="4" eb="6">
      <t>シュルイ</t>
    </rPh>
    <phoneticPr fontId="2"/>
  </si>
  <si>
    <t>HFC-236fa</t>
    <phoneticPr fontId="2"/>
  </si>
  <si>
    <t>HFC-43-10mee</t>
    <phoneticPr fontId="2"/>
  </si>
  <si>
    <r>
      <rPr>
        <sz val="10"/>
        <color indexed="8"/>
        <rFont val="ＭＳ 明朝"/>
        <family val="1"/>
        <charset val="128"/>
      </rPr>
      <t>温室効果ガス排出量</t>
    </r>
    <r>
      <rPr>
        <sz val="11"/>
        <color indexed="8"/>
        <rFont val="ＭＳ 明朝"/>
        <family val="1"/>
        <charset val="128"/>
      </rPr>
      <t xml:space="preserve">
</t>
    </r>
    <r>
      <rPr>
        <sz val="9"/>
        <color indexed="8"/>
        <rFont val="ＭＳ 明朝"/>
        <family val="1"/>
        <charset val="128"/>
      </rPr>
      <t>（二酸化炭素
　換算排出量）</t>
    </r>
    <rPh sb="0" eb="2">
      <t>オンシツ</t>
    </rPh>
    <rPh sb="2" eb="4">
      <t>コウカ</t>
    </rPh>
    <rPh sb="6" eb="8">
      <t>ハイシュツ</t>
    </rPh>
    <rPh sb="8" eb="9">
      <t>リョウ</t>
    </rPh>
    <rPh sb="11" eb="14">
      <t>ニサンカ</t>
    </rPh>
    <rPh sb="14" eb="16">
      <t>タンソ</t>
    </rPh>
    <rPh sb="18" eb="20">
      <t>カンザン</t>
    </rPh>
    <rPh sb="20" eb="22">
      <t>ハイシュツ</t>
    </rPh>
    <rPh sb="22" eb="23">
      <t>リョウ</t>
    </rPh>
    <phoneticPr fontId="2"/>
  </si>
  <si>
    <t>別紙２</t>
    <rPh sb="0" eb="2">
      <t>ベッシ</t>
    </rPh>
    <phoneticPr fontId="2"/>
  </si>
  <si>
    <t>注</t>
    <rPh sb="0" eb="1">
      <t>チュウ</t>
    </rPh>
    <phoneticPr fontId="10"/>
  </si>
  <si>
    <t>　自動車用燃料については、札幌市内で管理（駐車施設保有）する車両が対象になります。</t>
    <phoneticPr fontId="10"/>
  </si>
  <si>
    <t>　自動車用燃料については、札幌市内で管理（駐車施設保有）する車両が対象になります。</t>
    <rPh sb="1" eb="4">
      <t>ジドウシャ</t>
    </rPh>
    <rPh sb="4" eb="5">
      <t>ヨウ</t>
    </rPh>
    <rPh sb="5" eb="7">
      <t>ネンリョウ</t>
    </rPh>
    <rPh sb="13" eb="17">
      <t>サッポロシナイ</t>
    </rPh>
    <rPh sb="18" eb="20">
      <t>カンリ</t>
    </rPh>
    <rPh sb="21" eb="23">
      <t>チュウシャ</t>
    </rPh>
    <rPh sb="23" eb="25">
      <t>シセツ</t>
    </rPh>
    <rPh sb="25" eb="27">
      <t>ホユウ</t>
    </rPh>
    <rPh sb="30" eb="32">
      <t>シャリョウ</t>
    </rPh>
    <rPh sb="33" eb="35">
      <t>タイショウ</t>
    </rPh>
    <phoneticPr fontId="10"/>
  </si>
  <si>
    <t>【計画期間】</t>
    <rPh sb="1" eb="3">
      <t>ケイカク</t>
    </rPh>
    <rPh sb="3" eb="5">
      <t>キカン</t>
    </rPh>
    <phoneticPr fontId="2"/>
  </si>
  <si>
    <t>【集計期間】</t>
    <rPh sb="1" eb="3">
      <t>シュウケイ</t>
    </rPh>
    <rPh sb="3" eb="5">
      <t>キカン</t>
    </rPh>
    <phoneticPr fontId="2"/>
  </si>
  <si>
    <t>（代表者名）</t>
    <rPh sb="1" eb="3">
      <t>ダイヒョウ</t>
    </rPh>
    <rPh sb="3" eb="4">
      <t>シャ</t>
    </rPh>
    <rPh sb="4" eb="5">
      <t>メイ</t>
    </rPh>
    <phoneticPr fontId="2"/>
  </si>
  <si>
    <t>氏　名</t>
    <rPh sb="0" eb="1">
      <t>シ</t>
    </rPh>
    <rPh sb="2" eb="3">
      <t>ナ</t>
    </rPh>
    <phoneticPr fontId="2"/>
  </si>
  <si>
    <t>住　所</t>
    <rPh sb="0" eb="1">
      <t>ジュウ</t>
    </rPh>
    <rPh sb="2" eb="3">
      <t>トコロ</t>
    </rPh>
    <phoneticPr fontId="2"/>
  </si>
  <si>
    <t>kL</t>
    <phoneticPr fontId="2"/>
  </si>
  <si>
    <t>t</t>
    <phoneticPr fontId="2"/>
  </si>
  <si>
    <t>GJ/kL</t>
    <phoneticPr fontId="2"/>
  </si>
  <si>
    <t>GJ/t</t>
    <phoneticPr fontId="2"/>
  </si>
  <si>
    <t>ｔ</t>
    <phoneticPr fontId="2"/>
  </si>
  <si>
    <t>%</t>
    <phoneticPr fontId="2"/>
  </si>
  <si>
    <t>二酸化炭素排出量</t>
    <rPh sb="0" eb="3">
      <t>ニサンカ</t>
    </rPh>
    <rPh sb="3" eb="5">
      <t>タンソ</t>
    </rPh>
    <rPh sb="5" eb="7">
      <t>ハイシュツ</t>
    </rPh>
    <rPh sb="7" eb="8">
      <t>リョウ</t>
    </rPh>
    <phoneticPr fontId="2"/>
  </si>
  <si>
    <r>
      <t xml:space="preserve">ガソリン
</t>
    </r>
    <r>
      <rPr>
        <sz val="8"/>
        <color indexed="8"/>
        <rFont val="ＭＳ 明朝"/>
        <family val="1"/>
        <charset val="128"/>
      </rPr>
      <t>（レギュラー
・ハイオク）</t>
    </r>
    <phoneticPr fontId="2"/>
  </si>
  <si>
    <t>燃料等の種類</t>
    <rPh sb="0" eb="3">
      <t>ネンリョウトウ</t>
    </rPh>
    <rPh sb="4" eb="6">
      <t>シュルイ</t>
    </rPh>
    <phoneticPr fontId="2"/>
  </si>
  <si>
    <t>事業所・工場等で使用する燃料等
（自動車除く）</t>
    <rPh sb="0" eb="3">
      <t>ジギョウショ</t>
    </rPh>
    <rPh sb="4" eb="7">
      <t>コウジョウトウ</t>
    </rPh>
    <rPh sb="8" eb="10">
      <t>シヨウ</t>
    </rPh>
    <rPh sb="12" eb="15">
      <t>ネンリョウトウ</t>
    </rPh>
    <rPh sb="17" eb="20">
      <t>ジドウシャ</t>
    </rPh>
    <rPh sb="20" eb="21">
      <t>ノゾ</t>
    </rPh>
    <phoneticPr fontId="2"/>
  </si>
  <si>
    <t>事業所・工場等で使用する燃料等
（自動車除く）</t>
    <rPh sb="0" eb="3">
      <t>ジギョウショ</t>
    </rPh>
    <rPh sb="4" eb="7">
      <t>コウジョウトウ</t>
    </rPh>
    <rPh sb="8" eb="10">
      <t>シヨウ</t>
    </rPh>
    <rPh sb="12" eb="14">
      <t>ネンリョウ</t>
    </rPh>
    <rPh sb="14" eb="15">
      <t>トウ</t>
    </rPh>
    <rPh sb="17" eb="20">
      <t>ジドウシャ</t>
    </rPh>
    <rPh sb="20" eb="21">
      <t>ノゾ</t>
    </rPh>
    <phoneticPr fontId="2"/>
  </si>
  <si>
    <t>温室効果ガスの種類</t>
    <rPh sb="0" eb="2">
      <t>オンシツ</t>
    </rPh>
    <rPh sb="2" eb="4">
      <t>コウカ</t>
    </rPh>
    <rPh sb="7" eb="9">
      <t>シュルイ</t>
    </rPh>
    <phoneticPr fontId="2"/>
  </si>
  <si>
    <t>５　その他（環境保全活動の取り組み等）</t>
    <rPh sb="4" eb="5">
      <t>タ</t>
    </rPh>
    <rPh sb="6" eb="8">
      <t>カンキョウ</t>
    </rPh>
    <rPh sb="8" eb="10">
      <t>ホゼン</t>
    </rPh>
    <rPh sb="10" eb="12">
      <t>カツドウ</t>
    </rPh>
    <rPh sb="13" eb="14">
      <t>ト</t>
    </rPh>
    <rPh sb="15" eb="16">
      <t>ク</t>
    </rPh>
    <rPh sb="17" eb="18">
      <t>トウ</t>
    </rPh>
    <phoneticPr fontId="2"/>
  </si>
  <si>
    <t>目標数値</t>
    <rPh sb="0" eb="2">
      <t>モクヒョウ</t>
    </rPh>
    <rPh sb="2" eb="4">
      <t>スウチ</t>
    </rPh>
    <phoneticPr fontId="2"/>
  </si>
  <si>
    <t>基準数値</t>
    <rPh sb="0" eb="2">
      <t>キジュン</t>
    </rPh>
    <rPh sb="2" eb="4">
      <t>スウチ</t>
    </rPh>
    <phoneticPr fontId="2"/>
  </si>
  <si>
    <t>基準数値の
設定根拠</t>
    <rPh sb="0" eb="2">
      <t>キジュン</t>
    </rPh>
    <rPh sb="2" eb="4">
      <t>スウチ</t>
    </rPh>
    <rPh sb="6" eb="8">
      <t>セッテイ</t>
    </rPh>
    <rPh sb="8" eb="10">
      <t>コンキョ</t>
    </rPh>
    <phoneticPr fontId="2"/>
  </si>
  <si>
    <t>①</t>
    <phoneticPr fontId="10"/>
  </si>
  <si>
    <t>②</t>
    <phoneticPr fontId="10"/>
  </si>
  <si>
    <t>①×②×③</t>
    <phoneticPr fontId="10"/>
  </si>
  <si>
    <t>①</t>
    <phoneticPr fontId="10"/>
  </si>
  <si>
    <t>①×②</t>
    <phoneticPr fontId="10"/>
  </si>
  <si>
    <t>③</t>
    <phoneticPr fontId="10"/>
  </si>
  <si>
    <t>別紙３</t>
    <rPh sb="0" eb="2">
      <t>ベッシ</t>
    </rPh>
    <phoneticPr fontId="2"/>
  </si>
  <si>
    <t>所在地</t>
    <rPh sb="0" eb="3">
      <t>ショザイチ</t>
    </rPh>
    <phoneticPr fontId="12"/>
  </si>
  <si>
    <t>建物用途</t>
    <rPh sb="0" eb="2">
      <t>タテモノ</t>
    </rPh>
    <rPh sb="2" eb="4">
      <t>ヨウト</t>
    </rPh>
    <phoneticPr fontId="12"/>
  </si>
  <si>
    <t>建物概要</t>
    <rPh sb="0" eb="2">
      <t>タテモノ</t>
    </rPh>
    <rPh sb="2" eb="4">
      <t>ガイヨウ</t>
    </rPh>
    <phoneticPr fontId="12"/>
  </si>
  <si>
    <t>竣工年月日</t>
    <rPh sb="0" eb="2">
      <t>シュンコウ</t>
    </rPh>
    <rPh sb="2" eb="5">
      <t>ネンガッピ</t>
    </rPh>
    <phoneticPr fontId="12"/>
  </si>
  <si>
    <t>延べ面積</t>
    <rPh sb="0" eb="1">
      <t>ノ</t>
    </rPh>
    <rPh sb="2" eb="4">
      <t>メンセキ</t>
    </rPh>
    <phoneticPr fontId="12"/>
  </si>
  <si>
    <t>地上</t>
    <rPh sb="0" eb="2">
      <t>チジョウ</t>
    </rPh>
    <phoneticPr fontId="12"/>
  </si>
  <si>
    <t>階</t>
    <rPh sb="0" eb="1">
      <t>カイ</t>
    </rPh>
    <phoneticPr fontId="12"/>
  </si>
  <si>
    <t>地下</t>
    <rPh sb="0" eb="2">
      <t>チカ</t>
    </rPh>
    <phoneticPr fontId="12"/>
  </si>
  <si>
    <t>）</t>
    <phoneticPr fontId="12"/>
  </si>
  <si>
    <t>㎡</t>
    <phoneticPr fontId="12"/>
  </si>
  <si>
    <t>　　SRC　　　RC　　　S　　　その他（</t>
    <rPh sb="19" eb="20">
      <t>タ</t>
    </rPh>
    <phoneticPr fontId="12"/>
  </si>
  <si>
    <t>年</t>
    <rPh sb="0" eb="1">
      <t>ネン</t>
    </rPh>
    <phoneticPr fontId="12"/>
  </si>
  <si>
    <t>月</t>
    <rPh sb="0" eb="1">
      <t>ガツ</t>
    </rPh>
    <phoneticPr fontId="12"/>
  </si>
  <si>
    <t>日</t>
    <rPh sb="0" eb="1">
      <t>ニチ</t>
    </rPh>
    <phoneticPr fontId="12"/>
  </si>
  <si>
    <t>構　　造</t>
    <rPh sb="0" eb="1">
      <t>カマエ</t>
    </rPh>
    <rPh sb="3" eb="4">
      <t>ゾウ</t>
    </rPh>
    <phoneticPr fontId="12"/>
  </si>
  <si>
    <t>　　事業所　　商業施設　　宿泊施設　　教育施設　　医療施設　　文化施設</t>
    <rPh sb="2" eb="5">
      <t>ジギョウショ</t>
    </rPh>
    <rPh sb="7" eb="9">
      <t>ショウギョウ</t>
    </rPh>
    <rPh sb="9" eb="11">
      <t>シセツ</t>
    </rPh>
    <rPh sb="13" eb="15">
      <t>シュクハク</t>
    </rPh>
    <rPh sb="15" eb="17">
      <t>シセツ</t>
    </rPh>
    <rPh sb="19" eb="21">
      <t>キョウイク</t>
    </rPh>
    <rPh sb="21" eb="23">
      <t>シセツ</t>
    </rPh>
    <rPh sb="25" eb="27">
      <t>イリョウ</t>
    </rPh>
    <rPh sb="27" eb="29">
      <t>シセツ</t>
    </rPh>
    <rPh sb="31" eb="33">
      <t>ブンカ</t>
    </rPh>
    <rPh sb="33" eb="35">
      <t>シセツ</t>
    </rPh>
    <phoneticPr fontId="12"/>
  </si>
  <si>
    <t>台</t>
    <rPh sb="0" eb="1">
      <t>ダイ</t>
    </rPh>
    <phoneticPr fontId="12"/>
  </si>
  <si>
    <t>使用台数</t>
    <rPh sb="0" eb="2">
      <t>シヨウ</t>
    </rPh>
    <rPh sb="2" eb="4">
      <t>ダイスウ</t>
    </rPh>
    <phoneticPr fontId="12"/>
  </si>
  <si>
    <t>名　称</t>
    <rPh sb="0" eb="1">
      <t>メイ</t>
    </rPh>
    <rPh sb="2" eb="3">
      <t>ショウ</t>
    </rPh>
    <phoneticPr fontId="12"/>
  </si>
  <si>
    <t>　　その他（</t>
    <phoneticPr fontId="12"/>
  </si>
  <si>
    <t>　　テナントビル等に該当</t>
    <phoneticPr fontId="12"/>
  </si>
  <si>
    <t>※</t>
    <phoneticPr fontId="12"/>
  </si>
  <si>
    <t>階　　数</t>
    <rPh sb="0" eb="1">
      <t>カイ</t>
    </rPh>
    <rPh sb="3" eb="4">
      <t>スウ</t>
    </rPh>
    <phoneticPr fontId="12"/>
  </si>
  <si>
    <t>燃料等使用量原油換算シート</t>
    <rPh sb="0" eb="2">
      <t>ネンリョウ</t>
    </rPh>
    <rPh sb="2" eb="3">
      <t>トウ</t>
    </rPh>
    <rPh sb="3" eb="5">
      <t>シヨウ</t>
    </rPh>
    <rPh sb="5" eb="6">
      <t>リョウ</t>
    </rPh>
    <rPh sb="6" eb="8">
      <t>ゲンユ</t>
    </rPh>
    <rPh sb="8" eb="10">
      <t>カンザン</t>
    </rPh>
    <phoneticPr fontId="10"/>
  </si>
  <si>
    <t>　燃料等の使用量は、集計期間内に札幌市内で使用したすべての量を記入してください。</t>
    <phoneticPr fontId="10"/>
  </si>
  <si>
    <t>　燃料等の使用量は、集計期間内に札幌市内で使用したすべての量を記入してください。</t>
    <rPh sb="1" eb="4">
      <t>ネンリョウトウ</t>
    </rPh>
    <rPh sb="5" eb="8">
      <t>シヨウリョウ</t>
    </rPh>
    <rPh sb="10" eb="12">
      <t>シュウケイ</t>
    </rPh>
    <rPh sb="12" eb="14">
      <t>キカン</t>
    </rPh>
    <rPh sb="14" eb="15">
      <t>ナイ</t>
    </rPh>
    <rPh sb="16" eb="20">
      <t>サッポロシナイ</t>
    </rPh>
    <rPh sb="21" eb="23">
      <t>シヨウ</t>
    </rPh>
    <rPh sb="29" eb="30">
      <t>リョウ</t>
    </rPh>
    <rPh sb="31" eb="33">
      <t>キニュウ</t>
    </rPh>
    <phoneticPr fontId="10"/>
  </si>
  <si>
    <t>削減項目</t>
    <rPh sb="0" eb="2">
      <t>サクゲン</t>
    </rPh>
    <rPh sb="2" eb="4">
      <t>コウモク</t>
    </rPh>
    <phoneticPr fontId="2"/>
  </si>
  <si>
    <t>行動目標</t>
    <rPh sb="0" eb="2">
      <t>コウドウ</t>
    </rPh>
    <rPh sb="2" eb="3">
      <t>モク</t>
    </rPh>
    <rPh sb="3" eb="4">
      <t>シルベ</t>
    </rPh>
    <phoneticPr fontId="2"/>
  </si>
  <si>
    <t>行動
目標</t>
    <rPh sb="0" eb="2">
      <t>コウドウ</t>
    </rPh>
    <rPh sb="3" eb="5">
      <t>モクヒョウ</t>
    </rPh>
    <phoneticPr fontId="2"/>
  </si>
  <si>
    <t>行動計画</t>
    <rPh sb="0" eb="2">
      <t>コウドウ</t>
    </rPh>
    <rPh sb="2" eb="4">
      <t>ケイカク</t>
    </rPh>
    <phoneticPr fontId="2"/>
  </si>
  <si>
    <t>　目標数値は、基準数値と目標削減率から算出してください。</t>
    <rPh sb="1" eb="3">
      <t>モクヒョウ</t>
    </rPh>
    <rPh sb="3" eb="5">
      <t>スウチ</t>
    </rPh>
    <rPh sb="7" eb="9">
      <t>キジュン</t>
    </rPh>
    <rPh sb="9" eb="11">
      <t>スウチ</t>
    </rPh>
    <rPh sb="12" eb="14">
      <t>モクヒョウ</t>
    </rPh>
    <rPh sb="14" eb="16">
      <t>サクゲン</t>
    </rPh>
    <rPh sb="16" eb="17">
      <t>リツ</t>
    </rPh>
    <rPh sb="19" eb="21">
      <t>サンシュツ</t>
    </rPh>
    <phoneticPr fontId="2"/>
  </si>
  <si>
    <t>　基準数値の設定根拠には、基準年等を記入してください。</t>
    <rPh sb="1" eb="3">
      <t>キジュン</t>
    </rPh>
    <rPh sb="3" eb="5">
      <t>スウチ</t>
    </rPh>
    <rPh sb="6" eb="8">
      <t>セッテイ</t>
    </rPh>
    <rPh sb="8" eb="10">
      <t>コンキョ</t>
    </rPh>
    <rPh sb="13" eb="15">
      <t>キジュン</t>
    </rPh>
    <rPh sb="15" eb="16">
      <t>ネン</t>
    </rPh>
    <rPh sb="16" eb="17">
      <t>トウ</t>
    </rPh>
    <rPh sb="18" eb="20">
      <t>キニュウ</t>
    </rPh>
    <phoneticPr fontId="2"/>
  </si>
  <si>
    <t>　目標削減率は、基準数値（二酸化炭素排出量等）に対する削減率です。任意で設定してください。</t>
    <rPh sb="1" eb="3">
      <t>モクヒョウ</t>
    </rPh>
    <rPh sb="3" eb="5">
      <t>サクゲン</t>
    </rPh>
    <rPh sb="5" eb="6">
      <t>リツ</t>
    </rPh>
    <rPh sb="8" eb="10">
      <t>キジュン</t>
    </rPh>
    <rPh sb="10" eb="12">
      <t>スウチ</t>
    </rPh>
    <rPh sb="13" eb="16">
      <t>ニサンカ</t>
    </rPh>
    <rPh sb="16" eb="18">
      <t>タンソ</t>
    </rPh>
    <rPh sb="18" eb="20">
      <t>ハイシュツ</t>
    </rPh>
    <rPh sb="20" eb="21">
      <t>リョウ</t>
    </rPh>
    <rPh sb="21" eb="22">
      <t>トウ</t>
    </rPh>
    <rPh sb="24" eb="25">
      <t>タイ</t>
    </rPh>
    <rPh sb="27" eb="29">
      <t>サクゲン</t>
    </rPh>
    <rPh sb="29" eb="30">
      <t>リツ</t>
    </rPh>
    <rPh sb="33" eb="35">
      <t>ニンイ</t>
    </rPh>
    <rPh sb="36" eb="38">
      <t>セッテイ</t>
    </rPh>
    <phoneticPr fontId="2"/>
  </si>
  <si>
    <t>○自動車使用管理計画策定事業者は必ず記入してください。</t>
    <rPh sb="1" eb="4">
      <t>ジドウシャ</t>
    </rPh>
    <rPh sb="4" eb="6">
      <t>シヨウ</t>
    </rPh>
    <rPh sb="6" eb="8">
      <t>カンリ</t>
    </rPh>
    <rPh sb="8" eb="10">
      <t>ケイカク</t>
    </rPh>
    <rPh sb="10" eb="12">
      <t>サクテイ</t>
    </rPh>
    <rPh sb="12" eb="14">
      <t>ジギョウ</t>
    </rPh>
    <rPh sb="14" eb="15">
      <t>シャ</t>
    </rPh>
    <rPh sb="16" eb="17">
      <t>カナラ</t>
    </rPh>
    <rPh sb="18" eb="20">
      <t>キニュウ</t>
    </rPh>
    <phoneticPr fontId="12"/>
  </si>
  <si>
    <t>報告提出書</t>
    <rPh sb="0" eb="2">
      <t>ホウコク</t>
    </rPh>
    <rPh sb="2" eb="4">
      <t>テイシュツ</t>
    </rPh>
    <rPh sb="4" eb="5">
      <t>ショ</t>
    </rPh>
    <phoneticPr fontId="2"/>
  </si>
  <si>
    <t>自動車使用管理実施</t>
    <rPh sb="0" eb="3">
      <t>ジドウシャ</t>
    </rPh>
    <rPh sb="3" eb="5">
      <t>シヨウ</t>
    </rPh>
    <rPh sb="5" eb="7">
      <t>カンリ</t>
    </rPh>
    <rPh sb="7" eb="9">
      <t>ジッシ</t>
    </rPh>
    <phoneticPr fontId="2"/>
  </si>
  <si>
    <t>　札幌市生活環境の確保に関する条例</t>
    <rPh sb="1" eb="4">
      <t>サッポロシ</t>
    </rPh>
    <rPh sb="4" eb="6">
      <t>セイカツ</t>
    </rPh>
    <rPh sb="6" eb="8">
      <t>カンキョウ</t>
    </rPh>
    <rPh sb="9" eb="11">
      <t>カクホ</t>
    </rPh>
    <rPh sb="12" eb="13">
      <t>カン</t>
    </rPh>
    <rPh sb="15" eb="17">
      <t>ジョウレイ</t>
    </rPh>
    <phoneticPr fontId="2"/>
  </si>
  <si>
    <t>第１３条第４項</t>
    <rPh sb="0" eb="1">
      <t>ダイ</t>
    </rPh>
    <rPh sb="3" eb="4">
      <t>ジョウ</t>
    </rPh>
    <rPh sb="4" eb="5">
      <t>ダイ</t>
    </rPh>
    <rPh sb="6" eb="7">
      <t>コウ</t>
    </rPh>
    <phoneticPr fontId="15"/>
  </si>
  <si>
    <t>第２３条第３項</t>
    <rPh sb="0" eb="1">
      <t>ダイ</t>
    </rPh>
    <rPh sb="3" eb="4">
      <t>ジョウ</t>
    </rPh>
    <rPh sb="4" eb="5">
      <t>ダイ</t>
    </rPh>
    <rPh sb="6" eb="7">
      <t>コウ</t>
    </rPh>
    <phoneticPr fontId="15"/>
  </si>
  <si>
    <t>の規定により、</t>
    <rPh sb="1" eb="3">
      <t>キテイ</t>
    </rPh>
    <phoneticPr fontId="15"/>
  </si>
  <si>
    <t>報告書を提出します。</t>
    <rPh sb="0" eb="3">
      <t>ホウコクショ</t>
    </rPh>
    <rPh sb="4" eb="6">
      <t>テイシュツ</t>
    </rPh>
    <phoneticPr fontId="15"/>
  </si>
  <si>
    <t>報　告　期　間</t>
    <rPh sb="0" eb="1">
      <t>ホウ</t>
    </rPh>
    <rPh sb="2" eb="3">
      <t>コク</t>
    </rPh>
    <rPh sb="4" eb="5">
      <t>キ</t>
    </rPh>
    <rPh sb="6" eb="7">
      <t>アイダ</t>
    </rPh>
    <phoneticPr fontId="2"/>
  </si>
  <si>
    <t>年</t>
    <rPh sb="0" eb="1">
      <t>ネン</t>
    </rPh>
    <phoneticPr fontId="15"/>
  </si>
  <si>
    <t>月</t>
    <rPh sb="0" eb="1">
      <t>ガツ</t>
    </rPh>
    <phoneticPr fontId="15"/>
  </si>
  <si>
    <t>日</t>
    <rPh sb="0" eb="1">
      <t>ニチ</t>
    </rPh>
    <phoneticPr fontId="15"/>
  </si>
  <si>
    <t>～</t>
    <phoneticPr fontId="15"/>
  </si>
  <si>
    <t>報告書の担当部署</t>
    <rPh sb="0" eb="3">
      <t>ホウコクショ</t>
    </rPh>
    <rPh sb="4" eb="6">
      <t>タントウ</t>
    </rPh>
    <rPh sb="6" eb="8">
      <t>ブショ</t>
    </rPh>
    <phoneticPr fontId="2"/>
  </si>
  <si>
    <t>計画書提出根拠</t>
    <rPh sb="0" eb="3">
      <t>ケイカクショ</t>
    </rPh>
    <rPh sb="3" eb="5">
      <t>テイシュツ</t>
    </rPh>
    <rPh sb="5" eb="7">
      <t>コンキョ</t>
    </rPh>
    <phoneticPr fontId="2"/>
  </si>
  <si>
    <t>報告書</t>
    <rPh sb="0" eb="3">
      <t>ホウコクショ</t>
    </rPh>
    <phoneticPr fontId="2"/>
  </si>
  <si>
    <t>備　　　　考</t>
    <rPh sb="0" eb="1">
      <t>ソノウ</t>
    </rPh>
    <rPh sb="5" eb="6">
      <t>コウ</t>
    </rPh>
    <phoneticPr fontId="2"/>
  </si>
  <si>
    <t>１３条</t>
    <rPh sb="2" eb="3">
      <t>ジョウ</t>
    </rPh>
    <phoneticPr fontId="2"/>
  </si>
  <si>
    <t>第１項</t>
    <rPh sb="0" eb="1">
      <t>ダイ</t>
    </rPh>
    <rPh sb="2" eb="3">
      <t>コウ</t>
    </rPh>
    <phoneticPr fontId="2"/>
  </si>
  <si>
    <t>第３項</t>
    <rPh sb="0" eb="1">
      <t>ダイ</t>
    </rPh>
    <rPh sb="2" eb="3">
      <t>コウ</t>
    </rPh>
    <phoneticPr fontId="2"/>
  </si>
  <si>
    <t>２３条</t>
    <rPh sb="2" eb="3">
      <t>ジョウ</t>
    </rPh>
    <phoneticPr fontId="2"/>
  </si>
  <si>
    <t>　従業員数、使用床面積及び自動車使用台数は、報告に係る年度の３月31日現在で記入してください。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2" eb="24">
      <t>ホウコク</t>
    </rPh>
    <rPh sb="25" eb="26">
      <t>カカ</t>
    </rPh>
    <rPh sb="27" eb="29">
      <t>ネンド</t>
    </rPh>
    <rPh sb="31" eb="32">
      <t>ガツ</t>
    </rPh>
    <rPh sb="34" eb="35">
      <t>ニチ</t>
    </rPh>
    <rPh sb="35" eb="37">
      <t>ゲンザイ</t>
    </rPh>
    <rPh sb="38" eb="40">
      <t>キニュウ</t>
    </rPh>
    <phoneticPr fontId="15"/>
  </si>
  <si>
    <t>　事業所数は、４月１日現在の札幌市内事業所数を記入してください。</t>
    <phoneticPr fontId="2"/>
  </si>
  <si>
    <t>　燃料・熱・電気の合計量は、計画期間の初年度の前年度に使用した量を原油換算して記入してください。</t>
    <phoneticPr fontId="2"/>
  </si>
  <si>
    <t>　温室効果ガス排出量は、地球温暖化対策の推進に関する法律第２条第５項で規定する方法により、二酸化炭素排出量に換算したものを記入してください。</t>
    <phoneticPr fontId="2"/>
  </si>
  <si>
    <t>　□のある欄には、該当する□内にレ印を記入してください。</t>
    <phoneticPr fontId="2"/>
  </si>
  <si>
    <t>　環境マネジメントシステムの認証登録がある場合は、認証登録の範囲が分かる書類の写しを添付してください。</t>
    <phoneticPr fontId="2"/>
  </si>
  <si>
    <t>　この様式により難いときは、この様式に準じた別の様式を使用することができる。</t>
    <phoneticPr fontId="2"/>
  </si>
  <si>
    <t>　事業所数は、報告年度に係る年度の３月31日現在の札幌市内事業所数を記入してください。</t>
    <rPh sb="1" eb="4">
      <t>ジギョウショ</t>
    </rPh>
    <rPh sb="4" eb="5">
      <t>スウ</t>
    </rPh>
    <rPh sb="7" eb="9">
      <t>ホウコク</t>
    </rPh>
    <rPh sb="9" eb="11">
      <t>ネンド</t>
    </rPh>
    <rPh sb="12" eb="13">
      <t>カカ</t>
    </rPh>
    <rPh sb="14" eb="16">
      <t>ネンド</t>
    </rPh>
    <rPh sb="18" eb="19">
      <t>ガツ</t>
    </rPh>
    <rPh sb="21" eb="22">
      <t>ニチ</t>
    </rPh>
    <rPh sb="22" eb="24">
      <t>ゲンザイ</t>
    </rPh>
    <rPh sb="25" eb="29">
      <t>サッポロシナイ</t>
    </rPh>
    <rPh sb="29" eb="32">
      <t>ジギョウショ</t>
    </rPh>
    <rPh sb="32" eb="33">
      <t>スウ</t>
    </rPh>
    <rPh sb="34" eb="36">
      <t>キニュウ</t>
    </rPh>
    <phoneticPr fontId="15"/>
  </si>
  <si>
    <t>　温室効果ガス排出量は、地球温暖化対策の推進に関する法律第２条第５項で規定する方法により、二酸化炭素排出量に換算したものを記入してください。</t>
    <rPh sb="1" eb="3">
      <t>オンシツ</t>
    </rPh>
    <rPh sb="3" eb="5">
      <t>コウカ</t>
    </rPh>
    <rPh sb="7" eb="9">
      <t>ハイシュツ</t>
    </rPh>
    <rPh sb="9" eb="10">
      <t>リョウ</t>
    </rPh>
    <rPh sb="12" eb="14">
      <t>チキュウ</t>
    </rPh>
    <rPh sb="14" eb="17">
      <t>オンダンカ</t>
    </rPh>
    <rPh sb="17" eb="19">
      <t>タイサク</t>
    </rPh>
    <rPh sb="20" eb="22">
      <t>スイシン</t>
    </rPh>
    <rPh sb="23" eb="24">
      <t>カン</t>
    </rPh>
    <rPh sb="26" eb="28">
      <t>ホウリツ</t>
    </rPh>
    <rPh sb="28" eb="29">
      <t>ダイ</t>
    </rPh>
    <rPh sb="30" eb="31">
      <t>ジョウ</t>
    </rPh>
    <rPh sb="31" eb="32">
      <t>ダイ</t>
    </rPh>
    <rPh sb="33" eb="34">
      <t>コウ</t>
    </rPh>
    <rPh sb="35" eb="37">
      <t>キテイ</t>
    </rPh>
    <rPh sb="39" eb="41">
      <t>ホウホウ</t>
    </rPh>
    <rPh sb="45" eb="48">
      <t>ニサンカ</t>
    </rPh>
    <rPh sb="48" eb="50">
      <t>タンソ</t>
    </rPh>
    <rPh sb="50" eb="52">
      <t>ハイシュツ</t>
    </rPh>
    <rPh sb="52" eb="53">
      <t>リョウ</t>
    </rPh>
    <rPh sb="54" eb="56">
      <t>カンザン</t>
    </rPh>
    <rPh sb="61" eb="63">
      <t>キニュウ</t>
    </rPh>
    <phoneticPr fontId="15"/>
  </si>
  <si>
    <t>　□のある欄には、該当する□内にレ印を記入してください。</t>
    <rPh sb="5" eb="6">
      <t>ラン</t>
    </rPh>
    <rPh sb="9" eb="11">
      <t>ガイトウ</t>
    </rPh>
    <rPh sb="14" eb="15">
      <t>ナイ</t>
    </rPh>
    <rPh sb="17" eb="18">
      <t>シルシ</t>
    </rPh>
    <rPh sb="19" eb="21">
      <t>キニュウ</t>
    </rPh>
    <phoneticPr fontId="15"/>
  </si>
  <si>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15"/>
  </si>
  <si>
    <t>自動車使用状況</t>
    <rPh sb="0" eb="3">
      <t>ジドウシャ</t>
    </rPh>
    <rPh sb="3" eb="5">
      <t>シヨウ</t>
    </rPh>
    <rPh sb="5" eb="7">
      <t>ジョウキョウ</t>
    </rPh>
    <phoneticPr fontId="12"/>
  </si>
  <si>
    <t>設備概要報告シート</t>
    <rPh sb="0" eb="2">
      <t>セツビ</t>
    </rPh>
    <rPh sb="2" eb="4">
      <t>ガイヨウ</t>
    </rPh>
    <rPh sb="4" eb="6">
      <t>ホウコク</t>
    </rPh>
    <phoneticPr fontId="10"/>
  </si>
  <si>
    <t>２　行動目標</t>
    <rPh sb="2" eb="4">
      <t>コウドウ</t>
    </rPh>
    <rPh sb="4" eb="6">
      <t>モクヒョウ</t>
    </rPh>
    <phoneticPr fontId="2"/>
  </si>
  <si>
    <t>１　行動目標の達成状況</t>
    <rPh sb="2" eb="4">
      <t>コウドウ</t>
    </rPh>
    <rPh sb="4" eb="6">
      <t>モクヒョウ</t>
    </rPh>
    <rPh sb="7" eb="9">
      <t>タッセイ</t>
    </rPh>
    <rPh sb="9" eb="11">
      <t>ジョウキョウ</t>
    </rPh>
    <phoneticPr fontId="2"/>
  </si>
  <si>
    <t>【報告期間】</t>
    <rPh sb="1" eb="3">
      <t>ホウコク</t>
    </rPh>
    <rPh sb="3" eb="5">
      <t>キカン</t>
    </rPh>
    <phoneticPr fontId="2"/>
  </si>
  <si>
    <t>％</t>
    <phoneticPr fontId="15"/>
  </si>
  <si>
    <t>実績数値</t>
    <rPh sb="0" eb="2">
      <t>ジッセキ</t>
    </rPh>
    <rPh sb="2" eb="4">
      <t>スウチ</t>
    </rPh>
    <phoneticPr fontId="15"/>
  </si>
  <si>
    <t>削減率</t>
    <rPh sb="0" eb="2">
      <t>サクゲン</t>
    </rPh>
    <rPh sb="2" eb="3">
      <t>リツ</t>
    </rPh>
    <phoneticPr fontId="15"/>
  </si>
  <si>
    <t>結果</t>
    <rPh sb="0" eb="2">
      <t>ケッカ</t>
    </rPh>
    <phoneticPr fontId="15"/>
  </si>
  <si>
    <t>　実績数値が基準数値よりも増加した場合は、削減率の数値の前に▲を記入してください。</t>
    <rPh sb="1" eb="3">
      <t>ジッセキ</t>
    </rPh>
    <rPh sb="3" eb="5">
      <t>スウチ</t>
    </rPh>
    <rPh sb="6" eb="8">
      <t>キジュン</t>
    </rPh>
    <rPh sb="8" eb="10">
      <t>スウチ</t>
    </rPh>
    <rPh sb="13" eb="15">
      <t>ゾウカ</t>
    </rPh>
    <rPh sb="17" eb="19">
      <t>バアイ</t>
    </rPh>
    <rPh sb="21" eb="23">
      <t>サクゲン</t>
    </rPh>
    <rPh sb="23" eb="24">
      <t>リツ</t>
    </rPh>
    <rPh sb="25" eb="27">
      <t>スウチ</t>
    </rPh>
    <rPh sb="28" eb="29">
      <t>マエ</t>
    </rPh>
    <rPh sb="32" eb="34">
      <t>キニュウ</t>
    </rPh>
    <phoneticPr fontId="15"/>
  </si>
  <si>
    <t>　結果の欄には、以下のいずれかを記入してください。
　○：目標削減率を達成
　△：実績数値が基準数値よりも削減されたが、目標削減率は未達成
　×：実績数値が基準数値よりも増加</t>
    <rPh sb="1" eb="3">
      <t>ケッカ</t>
    </rPh>
    <rPh sb="4" eb="5">
      <t>ラン</t>
    </rPh>
    <rPh sb="8" eb="10">
      <t>イカ</t>
    </rPh>
    <rPh sb="16" eb="18">
      <t>キニュウ</t>
    </rPh>
    <rPh sb="29" eb="31">
      <t>モクヒョウ</t>
    </rPh>
    <rPh sb="31" eb="33">
      <t>サクゲン</t>
    </rPh>
    <rPh sb="33" eb="34">
      <t>リツ</t>
    </rPh>
    <rPh sb="35" eb="37">
      <t>タッセイ</t>
    </rPh>
    <rPh sb="41" eb="43">
      <t>ジッセキ</t>
    </rPh>
    <rPh sb="43" eb="45">
      <t>スウチ</t>
    </rPh>
    <rPh sb="46" eb="48">
      <t>キジュン</t>
    </rPh>
    <rPh sb="48" eb="50">
      <t>スウチ</t>
    </rPh>
    <rPh sb="53" eb="55">
      <t>サクゲン</t>
    </rPh>
    <rPh sb="60" eb="62">
      <t>モクヒョウ</t>
    </rPh>
    <rPh sb="62" eb="64">
      <t>サクゲン</t>
    </rPh>
    <rPh sb="64" eb="65">
      <t>リツ</t>
    </rPh>
    <rPh sb="66" eb="69">
      <t>ミタッセイ</t>
    </rPh>
    <rPh sb="73" eb="75">
      <t>ジッセキ</t>
    </rPh>
    <rPh sb="75" eb="77">
      <t>スウチ</t>
    </rPh>
    <rPh sb="78" eb="80">
      <t>キジュン</t>
    </rPh>
    <rPh sb="80" eb="82">
      <t>スウチ</t>
    </rPh>
    <rPh sb="85" eb="87">
      <t>ゾウカ</t>
    </rPh>
    <phoneticPr fontId="2"/>
  </si>
  <si>
    <t>３　行動計画の実施状況及び見直し内容</t>
    <rPh sb="2" eb="4">
      <t>コウドウ</t>
    </rPh>
    <rPh sb="4" eb="6">
      <t>ケイカク</t>
    </rPh>
    <rPh sb="7" eb="9">
      <t>ジッシ</t>
    </rPh>
    <rPh sb="9" eb="11">
      <t>ジョウキョウ</t>
    </rPh>
    <rPh sb="11" eb="12">
      <t>オヨ</t>
    </rPh>
    <rPh sb="13" eb="15">
      <t>ミナオ</t>
    </rPh>
    <rPh sb="16" eb="18">
      <t>ナイヨウ</t>
    </rPh>
    <phoneticPr fontId="2"/>
  </si>
  <si>
    <t>環境保全行動報告書</t>
    <rPh sb="0" eb="2">
      <t>カンキョウ</t>
    </rPh>
    <rPh sb="2" eb="4">
      <t>ホゼン</t>
    </rPh>
    <rPh sb="4" eb="6">
      <t>コウドウ</t>
    </rPh>
    <rPh sb="6" eb="9">
      <t>ホウコクショ</t>
    </rPh>
    <phoneticPr fontId="2"/>
  </si>
  <si>
    <t>自動車使用管理実施報告書</t>
    <rPh sb="0" eb="3">
      <t>ジドウシャ</t>
    </rPh>
    <rPh sb="3" eb="5">
      <t>シヨウ</t>
    </rPh>
    <rPh sb="5" eb="7">
      <t>カンリ</t>
    </rPh>
    <rPh sb="7" eb="9">
      <t>ジッシ</t>
    </rPh>
    <rPh sb="9" eb="12">
      <t>ホウコクショ</t>
    </rPh>
    <phoneticPr fontId="2"/>
  </si>
  <si>
    <t>４　その他（環境保全活動の取り組み等）の実施状況</t>
    <rPh sb="4" eb="5">
      <t>タ</t>
    </rPh>
    <rPh sb="6" eb="8">
      <t>カンキョウ</t>
    </rPh>
    <rPh sb="8" eb="10">
      <t>ホゼン</t>
    </rPh>
    <rPh sb="10" eb="12">
      <t>カツドウ</t>
    </rPh>
    <rPh sb="13" eb="14">
      <t>ト</t>
    </rPh>
    <rPh sb="15" eb="16">
      <t>ク</t>
    </rPh>
    <rPh sb="17" eb="18">
      <t>トウ</t>
    </rPh>
    <rPh sb="20" eb="22">
      <t>ジッシ</t>
    </rPh>
    <rPh sb="22" eb="24">
      <t>ジョウキョウ</t>
    </rPh>
    <phoneticPr fontId="2"/>
  </si>
  <si>
    <t>省エネ相談の希望</t>
    <rPh sb="0" eb="1">
      <t>ショウ</t>
    </rPh>
    <rPh sb="3" eb="5">
      <t>ソウダン</t>
    </rPh>
    <rPh sb="6" eb="8">
      <t>キボウ</t>
    </rPh>
    <phoneticPr fontId="2"/>
  </si>
  <si>
    <t>　　有（</t>
    <rPh sb="2" eb="3">
      <t>アリ</t>
    </rPh>
    <phoneticPr fontId="2"/>
  </si>
  <si>
    <t>改修範囲</t>
    <rPh sb="0" eb="2">
      <t>カイシュウ</t>
    </rPh>
    <rPh sb="2" eb="4">
      <t>ハンイ</t>
    </rPh>
    <phoneticPr fontId="2"/>
  </si>
  <si>
    <t>注</t>
    <rPh sb="0" eb="1">
      <t>チュウ</t>
    </rPh>
    <phoneticPr fontId="12"/>
  </si>
  <si>
    <t>No.２</t>
    <phoneticPr fontId="12"/>
  </si>
  <si>
    <t>No.１</t>
    <phoneticPr fontId="12"/>
  </si>
  <si>
    <t>年）</t>
    <rPh sb="0" eb="1">
      <t>ネン</t>
    </rPh>
    <phoneticPr fontId="12"/>
  </si>
  <si>
    <t>昼間</t>
    <rPh sb="0" eb="2">
      <t>ヒルマ</t>
    </rPh>
    <phoneticPr fontId="10"/>
  </si>
  <si>
    <t>夜間</t>
    <rPh sb="0" eb="2">
      <t>ヤカン</t>
    </rPh>
    <phoneticPr fontId="10"/>
  </si>
  <si>
    <t>様式２</t>
    <rPh sb="0" eb="2">
      <t>ヨウシキ</t>
    </rPh>
    <phoneticPr fontId="2"/>
  </si>
  <si>
    <t>環境マネジメントシステムの</t>
    <rPh sb="0" eb="2">
      <t>カンキョウ</t>
    </rPh>
    <phoneticPr fontId="2"/>
  </si>
  <si>
    <t>認証登録の有無及びその種類</t>
    <phoneticPr fontId="2"/>
  </si>
  <si>
    <t>行動目標</t>
    <rPh sb="0" eb="2">
      <t>コウドウ</t>
    </rPh>
    <rPh sb="2" eb="4">
      <t>モクヒョウ</t>
    </rPh>
    <phoneticPr fontId="15"/>
  </si>
  <si>
    <t>理　　　由</t>
    <rPh sb="0" eb="1">
      <t>リ</t>
    </rPh>
    <rPh sb="4" eb="5">
      <t>ヨシ</t>
    </rPh>
    <phoneticPr fontId="15"/>
  </si>
  <si>
    <t>％</t>
    <phoneticPr fontId="15"/>
  </si>
  <si>
    <t>ハイドロフルオロカーボン類</t>
    <rPh sb="12" eb="13">
      <t>ルイ</t>
    </rPh>
    <phoneticPr fontId="2"/>
  </si>
  <si>
    <t>パーフルオロ
カーボン類</t>
    <rPh sb="11" eb="12">
      <t>ルイ</t>
    </rPh>
    <phoneticPr fontId="2"/>
  </si>
  <si>
    <t>　自動車使用管理計画策定義務を負う事業者は、自動車の使用に伴う二酸化炭素排出抑制に関する目標を必ず設定してください。</t>
    <rPh sb="1" eb="4">
      <t>ジドウシャ</t>
    </rPh>
    <rPh sb="4" eb="6">
      <t>シヨウ</t>
    </rPh>
    <rPh sb="6" eb="8">
      <t>カンリ</t>
    </rPh>
    <rPh sb="8" eb="10">
      <t>ケイカク</t>
    </rPh>
    <rPh sb="10" eb="12">
      <t>サクテイ</t>
    </rPh>
    <rPh sb="12" eb="14">
      <t>ギム</t>
    </rPh>
    <rPh sb="15" eb="16">
      <t>オ</t>
    </rPh>
    <rPh sb="17" eb="20">
      <t>ジギョウシャ</t>
    </rPh>
    <rPh sb="22" eb="25">
      <t>ジドウシャ</t>
    </rPh>
    <rPh sb="26" eb="28">
      <t>シヨウ</t>
    </rPh>
    <rPh sb="29" eb="30">
      <t>トモナ</t>
    </rPh>
    <rPh sb="31" eb="34">
      <t>ニサンカ</t>
    </rPh>
    <rPh sb="34" eb="36">
      <t>タンソ</t>
    </rPh>
    <rPh sb="36" eb="38">
      <t>ハイシュツ</t>
    </rPh>
    <rPh sb="38" eb="40">
      <t>ヨクセイ</t>
    </rPh>
    <rPh sb="41" eb="42">
      <t>カン</t>
    </rPh>
    <rPh sb="44" eb="46">
      <t>モクヒョウ</t>
    </rPh>
    <rPh sb="47" eb="48">
      <t>カナラ</t>
    </rPh>
    <rPh sb="49" eb="51">
      <t>セッテイ</t>
    </rPh>
    <phoneticPr fontId="2"/>
  </si>
  <si>
    <t>２　行動目標達成・未達成の理由</t>
    <rPh sb="2" eb="4">
      <t>コウドウ</t>
    </rPh>
    <rPh sb="4" eb="6">
      <t>モクヒョウ</t>
    </rPh>
    <rPh sb="6" eb="8">
      <t>タッセイ</t>
    </rPh>
    <rPh sb="9" eb="12">
      <t>ミタッセイ</t>
    </rPh>
    <rPh sb="13" eb="15">
      <t>リユウ</t>
    </rPh>
    <phoneticPr fontId="2"/>
  </si>
  <si>
    <t>千㎥</t>
    <rPh sb="0" eb="1">
      <t>セン</t>
    </rPh>
    <phoneticPr fontId="2"/>
  </si>
  <si>
    <t>水</t>
    <rPh sb="0" eb="1">
      <t>ミズ</t>
    </rPh>
    <phoneticPr fontId="2"/>
  </si>
  <si>
    <t>本シート記載者</t>
    <rPh sb="0" eb="1">
      <t>ホン</t>
    </rPh>
    <rPh sb="4" eb="7">
      <t>キサイシャ</t>
    </rPh>
    <phoneticPr fontId="2"/>
  </si>
  <si>
    <t>上水</t>
    <rPh sb="0" eb="2">
      <t>ジョウスイ</t>
    </rPh>
    <phoneticPr fontId="12"/>
  </si>
  <si>
    <t>井水</t>
    <rPh sb="0" eb="1">
      <t>イ</t>
    </rPh>
    <rPh sb="1" eb="2">
      <t>スイ</t>
    </rPh>
    <phoneticPr fontId="12"/>
  </si>
  <si>
    <t>　　　有　　　　　　　　　　　　　　無</t>
    <rPh sb="3" eb="4">
      <t>アリ</t>
    </rPh>
    <rPh sb="18" eb="19">
      <t>ナシ</t>
    </rPh>
    <phoneticPr fontId="12"/>
  </si>
  <si>
    <t>　上記注1の規模要件に満たない事業所についても、本シートを提出することができます。</t>
    <rPh sb="1" eb="3">
      <t>ジョウキ</t>
    </rPh>
    <rPh sb="3" eb="4">
      <t>チュウ</t>
    </rPh>
    <rPh sb="6" eb="8">
      <t>キボ</t>
    </rPh>
    <rPh sb="8" eb="10">
      <t>ヨウケン</t>
    </rPh>
    <rPh sb="11" eb="12">
      <t>ミ</t>
    </rPh>
    <rPh sb="15" eb="18">
      <t>ジギョウショ</t>
    </rPh>
    <rPh sb="24" eb="25">
      <t>ホン</t>
    </rPh>
    <rPh sb="29" eb="31">
      <t>テイシュツ</t>
    </rPh>
    <phoneticPr fontId="12"/>
  </si>
  <si>
    <t>建物、設備機器
の改修状況</t>
    <rPh sb="0" eb="2">
      <t>タテモノ</t>
    </rPh>
    <rPh sb="3" eb="5">
      <t>セツビ</t>
    </rPh>
    <rPh sb="5" eb="7">
      <t>キキ</t>
    </rPh>
    <rPh sb="9" eb="11">
      <t>カイシュウ</t>
    </rPh>
    <rPh sb="11" eb="13">
      <t>ジョウキョウ</t>
    </rPh>
    <phoneticPr fontId="2"/>
  </si>
  <si>
    <t>計画期間内での改修予定</t>
    <rPh sb="0" eb="2">
      <t>ケイカク</t>
    </rPh>
    <rPh sb="2" eb="4">
      <t>キカン</t>
    </rPh>
    <rPh sb="4" eb="5">
      <t>ナイ</t>
    </rPh>
    <rPh sb="7" eb="9">
      <t>カイシュウ</t>
    </rPh>
    <rPh sb="9" eb="11">
      <t>ヨテイ</t>
    </rPh>
    <phoneticPr fontId="12"/>
  </si>
  <si>
    <t>　　有（</t>
    <rPh sb="2" eb="3">
      <t>アリ</t>
    </rPh>
    <phoneticPr fontId="12"/>
  </si>
  <si>
    <t>）　　無</t>
    <rPh sb="3" eb="4">
      <t>ナシ</t>
    </rPh>
    <phoneticPr fontId="12"/>
  </si>
  <si>
    <t>使用燃料等（自動車除く）</t>
    <rPh sb="4" eb="5">
      <t>トウ</t>
    </rPh>
    <phoneticPr fontId="12"/>
  </si>
  <si>
    <t>No.３</t>
    <phoneticPr fontId="12"/>
  </si>
  <si>
    <t>No.４</t>
    <phoneticPr fontId="12"/>
  </si>
  <si>
    <t>No.５</t>
    <phoneticPr fontId="12"/>
  </si>
  <si>
    <t>　自動車使用管理計画のみの策定義務を負う事業者は、事業所・工場等で使用する燃料等の使用量の記入は要しません。</t>
    <rPh sb="1" eb="4">
      <t>ジドウシャ</t>
    </rPh>
    <rPh sb="4" eb="6">
      <t>シヨウ</t>
    </rPh>
    <rPh sb="6" eb="8">
      <t>カンリ</t>
    </rPh>
    <rPh sb="8" eb="10">
      <t>ケイカク</t>
    </rPh>
    <rPh sb="13" eb="15">
      <t>サクテイ</t>
    </rPh>
    <rPh sb="15" eb="17">
      <t>ギム</t>
    </rPh>
    <rPh sb="18" eb="19">
      <t>オ</t>
    </rPh>
    <rPh sb="20" eb="23">
      <t>ジギョウシャ</t>
    </rPh>
    <rPh sb="25" eb="28">
      <t>ジギョウショ</t>
    </rPh>
    <rPh sb="29" eb="31">
      <t>コウジョウ</t>
    </rPh>
    <rPh sb="31" eb="32">
      <t>トウ</t>
    </rPh>
    <rPh sb="33" eb="35">
      <t>シヨウ</t>
    </rPh>
    <rPh sb="37" eb="40">
      <t>ネンリョウトウ</t>
    </rPh>
    <rPh sb="41" eb="44">
      <t>シヨウリョウ</t>
    </rPh>
    <rPh sb="45" eb="47">
      <t>キニュウ</t>
    </rPh>
    <rPh sb="48" eb="49">
      <t>ヨウ</t>
    </rPh>
    <phoneticPr fontId="10"/>
  </si>
  <si>
    <t>GJ/kL</t>
    <phoneticPr fontId="7"/>
  </si>
  <si>
    <t>GJ/t</t>
    <phoneticPr fontId="7"/>
  </si>
  <si>
    <t>GJ/千㎥</t>
    <rPh sb="3" eb="4">
      <t>セン</t>
    </rPh>
    <phoneticPr fontId="7"/>
  </si>
  <si>
    <t>千kWh</t>
    <rPh sb="0" eb="1">
      <t>セン</t>
    </rPh>
    <phoneticPr fontId="2"/>
  </si>
  <si>
    <t>GJ/千kWh</t>
    <rPh sb="3" eb="4">
      <t>セン</t>
    </rPh>
    <phoneticPr fontId="10"/>
  </si>
  <si>
    <t>GJ/GJ</t>
    <phoneticPr fontId="7"/>
  </si>
  <si>
    <t>GJ</t>
    <phoneticPr fontId="2"/>
  </si>
  <si>
    <t>GJ/kL</t>
    <phoneticPr fontId="7"/>
  </si>
  <si>
    <t>GJ/t</t>
    <phoneticPr fontId="7"/>
  </si>
  <si>
    <t>単位発熱量</t>
    <rPh sb="0" eb="2">
      <t>タンイ</t>
    </rPh>
    <rPh sb="2" eb="4">
      <t>ハツネツ</t>
    </rPh>
    <rPh sb="4" eb="5">
      <t>リョウ</t>
    </rPh>
    <phoneticPr fontId="7"/>
  </si>
  <si>
    <t>原油換算</t>
    <rPh sb="0" eb="2">
      <t>ゲンユ</t>
    </rPh>
    <rPh sb="2" eb="4">
      <t>カンザン</t>
    </rPh>
    <phoneticPr fontId="10"/>
  </si>
  <si>
    <t>③</t>
    <phoneticPr fontId="10"/>
  </si>
  <si>
    <t>①×②×③</t>
    <phoneticPr fontId="10"/>
  </si>
  <si>
    <t>kL/GJ</t>
    <phoneticPr fontId="10"/>
  </si>
  <si>
    <t>t-CO2/GJ</t>
    <phoneticPr fontId="2"/>
  </si>
  <si>
    <t>GJ/kL</t>
    <phoneticPr fontId="2"/>
  </si>
  <si>
    <t>GJ/kL</t>
    <phoneticPr fontId="10"/>
  </si>
  <si>
    <t>GJ/kL</t>
    <phoneticPr fontId="10"/>
  </si>
  <si>
    <t>GJ</t>
    <phoneticPr fontId="2"/>
  </si>
  <si>
    <t>GJ/t</t>
    <phoneticPr fontId="10"/>
  </si>
  <si>
    <t>液化石油ガス（LPG）</t>
    <rPh sb="0" eb="2">
      <t>エキカ</t>
    </rPh>
    <rPh sb="2" eb="4">
      <t>セキユ</t>
    </rPh>
    <phoneticPr fontId="2"/>
  </si>
  <si>
    <t>液化石油ガス（LPG）</t>
    <rPh sb="2" eb="4">
      <t>セキユ</t>
    </rPh>
    <phoneticPr fontId="2"/>
  </si>
  <si>
    <t>液化石油ガス（LPG）</t>
    <phoneticPr fontId="2"/>
  </si>
  <si>
    <t>合　計</t>
    <rPh sb="0" eb="1">
      <t>ゴウ</t>
    </rPh>
    <rPh sb="2" eb="3">
      <t>ケイ</t>
    </rPh>
    <phoneticPr fontId="12"/>
  </si>
  <si>
    <t>②</t>
    <phoneticPr fontId="10"/>
  </si>
  <si>
    <t>１　基本的な方針</t>
    <rPh sb="2" eb="4">
      <t>キホン</t>
    </rPh>
    <rPh sb="4" eb="5">
      <t>テキ</t>
    </rPh>
    <rPh sb="6" eb="8">
      <t>ホウシン</t>
    </rPh>
    <phoneticPr fontId="2"/>
  </si>
  <si>
    <t>GJ/千㎥</t>
    <rPh sb="3" eb="4">
      <t>セン</t>
    </rPh>
    <phoneticPr fontId="2"/>
  </si>
  <si>
    <t>都市ガス13A
（天然ガス）</t>
    <rPh sb="0" eb="2">
      <t>トシ</t>
    </rPh>
    <rPh sb="9" eb="11">
      <t>テンネン</t>
    </rPh>
    <phoneticPr fontId="2"/>
  </si>
  <si>
    <t>t-CO2/GJ</t>
    <phoneticPr fontId="2"/>
  </si>
  <si>
    <t>kL</t>
    <phoneticPr fontId="2"/>
  </si>
  <si>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2" eb="24">
      <t>シヨウ</t>
    </rPh>
    <rPh sb="26" eb="27">
      <t>リョウ</t>
    </rPh>
    <rPh sb="28" eb="30">
      <t>ゲンユ</t>
    </rPh>
    <rPh sb="30" eb="32">
      <t>カンザン</t>
    </rPh>
    <rPh sb="34" eb="36">
      <t>キニュウ</t>
    </rPh>
    <phoneticPr fontId="15"/>
  </si>
  <si>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1" eb="23">
      <t>ショネンド</t>
    </rPh>
    <rPh sb="22" eb="24">
      <t>シヨウ</t>
    </rPh>
    <rPh sb="26" eb="27">
      <t>リョウ</t>
    </rPh>
    <rPh sb="28" eb="30">
      <t>ゲンユ</t>
    </rPh>
    <rPh sb="30" eb="32">
      <t>カンザン</t>
    </rPh>
    <rPh sb="34" eb="36">
      <t>キニュウ</t>
    </rPh>
    <phoneticPr fontId="15"/>
  </si>
  <si>
    <t>地球温暖化係数</t>
    <rPh sb="0" eb="2">
      <t>チキュウ</t>
    </rPh>
    <rPh sb="2" eb="5">
      <t>オンダンカ</t>
    </rPh>
    <rPh sb="5" eb="7">
      <t>ケイスウ</t>
    </rPh>
    <phoneticPr fontId="7"/>
  </si>
  <si>
    <t>　地球温暖化係数とは、温室効果ガスごとの地球温暖化をもたらす程度について、二酸化炭素との比を表わしたものです。</t>
    <rPh sb="1" eb="3">
      <t>チキュウ</t>
    </rPh>
    <rPh sb="3" eb="6">
      <t>オンダンカ</t>
    </rPh>
    <rPh sb="6" eb="8">
      <t>ケイスウ</t>
    </rPh>
    <rPh sb="11" eb="13">
      <t>オンシツ</t>
    </rPh>
    <rPh sb="13" eb="15">
      <t>コウカ</t>
    </rPh>
    <rPh sb="20" eb="22">
      <t>チキュウ</t>
    </rPh>
    <rPh sb="22" eb="25">
      <t>オンダンカ</t>
    </rPh>
    <rPh sb="30" eb="32">
      <t>テイド</t>
    </rPh>
    <rPh sb="37" eb="40">
      <t>ニサンカ</t>
    </rPh>
    <rPh sb="40" eb="42">
      <t>タンソ</t>
    </rPh>
    <rPh sb="44" eb="45">
      <t>ヒ</t>
    </rPh>
    <rPh sb="46" eb="47">
      <t>アラ</t>
    </rPh>
    <phoneticPr fontId="10"/>
  </si>
  <si>
    <t>　事業所・工場用LPGの記入単位はtです。購入単位が㎥の場合、tに換算する必要がありますが、メーカーによって体積あたりの重量は異なるので、取引先にお問い合わせください。どうしてもわからない場合は、以下の数値を用いて換算してください。</t>
    <rPh sb="1" eb="4">
      <t>ジギョウショ</t>
    </rPh>
    <rPh sb="5" eb="8">
      <t>コウジョウヨウ</t>
    </rPh>
    <rPh sb="12" eb="14">
      <t>キニュウ</t>
    </rPh>
    <rPh sb="14" eb="16">
      <t>タンイ</t>
    </rPh>
    <rPh sb="21" eb="23">
      <t>コウニュウ</t>
    </rPh>
    <rPh sb="23" eb="25">
      <t>タンイ</t>
    </rPh>
    <rPh sb="28" eb="30">
      <t>バアイ</t>
    </rPh>
    <rPh sb="33" eb="35">
      <t>カンザン</t>
    </rPh>
    <rPh sb="37" eb="39">
      <t>ヒツヨウ</t>
    </rPh>
    <rPh sb="54" eb="56">
      <t>タイセキ</t>
    </rPh>
    <rPh sb="60" eb="62">
      <t>ジュウリョウ</t>
    </rPh>
    <rPh sb="63" eb="64">
      <t>コト</t>
    </rPh>
    <rPh sb="69" eb="71">
      <t>トリヒキ</t>
    </rPh>
    <rPh sb="71" eb="72">
      <t>サキ</t>
    </rPh>
    <rPh sb="74" eb="75">
      <t>ト</t>
    </rPh>
    <rPh sb="76" eb="77">
      <t>ア</t>
    </rPh>
    <rPh sb="94" eb="96">
      <t>バアイ</t>
    </rPh>
    <rPh sb="98" eb="100">
      <t>イカ</t>
    </rPh>
    <rPh sb="101" eb="103">
      <t>スウチ</t>
    </rPh>
    <rPh sb="104" eb="105">
      <t>モチ</t>
    </rPh>
    <rPh sb="107" eb="109">
      <t>カンザン</t>
    </rPh>
    <phoneticPr fontId="10"/>
  </si>
  <si>
    <t>種類</t>
    <rPh sb="0" eb="2">
      <t>シュルイ</t>
    </rPh>
    <phoneticPr fontId="10"/>
  </si>
  <si>
    <t>プロパン</t>
    <phoneticPr fontId="10"/>
  </si>
  <si>
    <t>ブタン</t>
    <phoneticPr fontId="10"/>
  </si>
  <si>
    <t>プロパン・ブタンの混合</t>
    <rPh sb="9" eb="11">
      <t>コンゴウ</t>
    </rPh>
    <phoneticPr fontId="10"/>
  </si>
  <si>
    <t>1㎥当たりのt（トン）への換算係数</t>
    <rPh sb="2" eb="3">
      <t>ア</t>
    </rPh>
    <rPh sb="13" eb="15">
      <t>カンザン</t>
    </rPh>
    <rPh sb="15" eb="17">
      <t>ケイスウ</t>
    </rPh>
    <phoneticPr fontId="10"/>
  </si>
  <si>
    <t>1/502（t）</t>
    <phoneticPr fontId="10"/>
  </si>
  <si>
    <t>1/355（t）</t>
    <phoneticPr fontId="10"/>
  </si>
  <si>
    <t>1/458（t）</t>
    <phoneticPr fontId="10"/>
  </si>
  <si>
    <t>ここでいう次世代自動車とは、天然ガス自動車、ハイブリッド自動車、電気自動車、メタノール自動車、クリーンディーゼル自動車、燃料電池自動車を指します。</t>
    <rPh sb="5" eb="8">
      <t>ジセダイ</t>
    </rPh>
    <rPh sb="8" eb="11">
      <t>ジドウシャ</t>
    </rPh>
    <rPh sb="14" eb="16">
      <t>テンネン</t>
    </rPh>
    <rPh sb="18" eb="21">
      <t>ジドウシャ</t>
    </rPh>
    <rPh sb="56" eb="59">
      <t>ジドウシャ</t>
    </rPh>
    <rPh sb="60" eb="62">
      <t>ネンリョウ</t>
    </rPh>
    <rPh sb="62" eb="64">
      <t>デンチ</t>
    </rPh>
    <rPh sb="64" eb="67">
      <t>ジドウシャ</t>
    </rPh>
    <rPh sb="68" eb="69">
      <t>サ</t>
    </rPh>
    <phoneticPr fontId="12"/>
  </si>
  <si>
    <r>
      <t>次世代自動車</t>
    </r>
    <r>
      <rPr>
        <sz val="9"/>
        <color indexed="8"/>
        <rFont val="ＭＳ 明朝"/>
        <family val="1"/>
        <charset val="128"/>
      </rPr>
      <t>※</t>
    </r>
    <r>
      <rPr>
        <sz val="11"/>
        <color indexed="8"/>
        <rFont val="ＭＳ 明朝"/>
        <family val="1"/>
        <charset val="128"/>
      </rPr>
      <t>台数</t>
    </r>
    <rPh sb="0" eb="3">
      <t>ジセダイ</t>
    </rPh>
    <rPh sb="3" eb="6">
      <t>ジドウシャ</t>
    </rPh>
    <phoneticPr fontId="12"/>
  </si>
  <si>
    <t>（うち天然ガス自動車</t>
    <rPh sb="3" eb="5">
      <t>テンネン</t>
    </rPh>
    <rPh sb="7" eb="10">
      <t>ジドウシャ</t>
    </rPh>
    <phoneticPr fontId="10"/>
  </si>
  <si>
    <t>台）</t>
    <rPh sb="0" eb="1">
      <t>ダイ</t>
    </rPh>
    <phoneticPr fontId="10"/>
  </si>
  <si>
    <t>台、ハイブリッド自動車</t>
    <rPh sb="0" eb="1">
      <t>ダイ</t>
    </rPh>
    <rPh sb="8" eb="11">
      <t>ジドウシャ</t>
    </rPh>
    <phoneticPr fontId="10"/>
  </si>
  <si>
    <t>　また、購入単位がkLの場合は、1kL=0.56tとして換算してください。</t>
    <rPh sb="4" eb="6">
      <t>コウニュウ</t>
    </rPh>
    <rPh sb="6" eb="8">
      <t>タンイ</t>
    </rPh>
    <rPh sb="12" eb="14">
      <t>バアイ</t>
    </rPh>
    <rPh sb="28" eb="30">
      <t>カンザン</t>
    </rPh>
    <phoneticPr fontId="2"/>
  </si>
  <si>
    <t>熱供給</t>
    <rPh sb="0" eb="1">
      <t>ネツ</t>
    </rPh>
    <rPh sb="1" eb="3">
      <t>キョウキュウ</t>
    </rPh>
    <phoneticPr fontId="2"/>
  </si>
  <si>
    <t>×44/12</t>
    <phoneticPr fontId="10"/>
  </si>
  <si>
    <t>×44/12</t>
    <phoneticPr fontId="15"/>
  </si>
  <si>
    <t>①</t>
    <phoneticPr fontId="10"/>
  </si>
  <si>
    <t>②</t>
    <phoneticPr fontId="10"/>
  </si>
  <si>
    <t>③</t>
    <phoneticPr fontId="10"/>
  </si>
  <si>
    <t>①×②×③</t>
    <phoneticPr fontId="10"/>
  </si>
  <si>
    <t>換算係数</t>
    <rPh sb="0" eb="2">
      <t>カンザン</t>
    </rPh>
    <rPh sb="2" eb="4">
      <t>ケイスウ</t>
    </rPh>
    <phoneticPr fontId="10"/>
  </si>
  <si>
    <t>×44/12</t>
    <phoneticPr fontId="16"/>
  </si>
  <si>
    <t>×44/12</t>
    <phoneticPr fontId="17"/>
  </si>
  <si>
    <t>zvz</t>
    <phoneticPr fontId="12"/>
  </si>
  <si>
    <t>％</t>
    <phoneticPr fontId="15"/>
  </si>
  <si>
    <t>×44/12</t>
    <phoneticPr fontId="10"/>
  </si>
  <si>
    <t>　原油換算の方法は、エネルギーの使用の合理化等に関する法律施行規則第４条に規定する方法で行ってください。</t>
    <rPh sb="22" eb="23">
      <t>トウ</t>
    </rPh>
    <phoneticPr fontId="2"/>
  </si>
  <si>
    <t>（宛先）札幌市長</t>
    <rPh sb="1" eb="3">
      <t>アテサキ</t>
    </rPh>
    <rPh sb="4" eb="8">
      <t>サッポロシチョウ</t>
    </rPh>
    <phoneticPr fontId="2"/>
  </si>
  <si>
    <t>（宛先）札幌市長</t>
    <rPh sb="1" eb="3">
      <t>アテサキ</t>
    </rPh>
    <rPh sb="2" eb="3">
      <t>サキ</t>
    </rPh>
    <rPh sb="4" eb="8">
      <t>サッポロシチョウ</t>
    </rPh>
    <phoneticPr fontId="2"/>
  </si>
  <si>
    <t>　原油換算の方法は、エネルギーの使用の合理化等に関する法律施行規則第４条に規定する方法により行ってください。</t>
    <rPh sb="1" eb="3">
      <t>ゲンユ</t>
    </rPh>
    <rPh sb="3" eb="5">
      <t>カンザン</t>
    </rPh>
    <rPh sb="6" eb="8">
      <t>ホウホウ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7">
      <t>オコナ</t>
    </rPh>
    <phoneticPr fontId="15"/>
  </si>
  <si>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3</t>
    </r>
    <r>
      <rPr>
        <sz val="11"/>
        <color indexed="8"/>
        <rFont val="ＭＳ 明朝"/>
        <family val="1"/>
        <charset val="128"/>
      </rPr>
      <t>）</t>
    </r>
    <rPh sb="0" eb="1">
      <t>サン</t>
    </rPh>
    <rPh sb="3" eb="4">
      <t>カ</t>
    </rPh>
    <rPh sb="4" eb="6">
      <t>チッソ</t>
    </rPh>
    <phoneticPr fontId="2"/>
  </si>
  <si>
    <t>HFC-152</t>
    <phoneticPr fontId="10"/>
  </si>
  <si>
    <r>
      <t>H</t>
    </r>
    <r>
      <rPr>
        <sz val="11"/>
        <color indexed="8"/>
        <rFont val="ＭＳ 明朝"/>
        <family val="1"/>
        <charset val="128"/>
      </rPr>
      <t>FC-161</t>
    </r>
    <phoneticPr fontId="10"/>
  </si>
  <si>
    <r>
      <t>HFC-23</t>
    </r>
    <r>
      <rPr>
        <sz val="11"/>
        <color indexed="8"/>
        <rFont val="ＭＳ 明朝"/>
        <family val="1"/>
        <charset val="128"/>
      </rPr>
      <t>6e</t>
    </r>
    <r>
      <rPr>
        <sz val="11"/>
        <color indexed="8"/>
        <rFont val="ＭＳ 明朝"/>
        <family val="1"/>
        <charset val="128"/>
      </rPr>
      <t>a</t>
    </r>
    <phoneticPr fontId="10"/>
  </si>
  <si>
    <r>
      <t>HFC-23</t>
    </r>
    <r>
      <rPr>
        <sz val="11"/>
        <color indexed="8"/>
        <rFont val="ＭＳ 明朝"/>
        <family val="1"/>
        <charset val="128"/>
      </rPr>
      <t>6cb</t>
    </r>
    <phoneticPr fontId="10"/>
  </si>
  <si>
    <r>
      <t>H</t>
    </r>
    <r>
      <rPr>
        <sz val="11"/>
        <color indexed="8"/>
        <rFont val="ＭＳ 明朝"/>
        <family val="1"/>
        <charset val="128"/>
      </rPr>
      <t>FC-245fa</t>
    </r>
    <phoneticPr fontId="10"/>
  </si>
  <si>
    <r>
      <t>H</t>
    </r>
    <r>
      <rPr>
        <sz val="11"/>
        <color indexed="8"/>
        <rFont val="ＭＳ 明朝"/>
        <family val="1"/>
        <charset val="128"/>
      </rPr>
      <t>FC-365mfc</t>
    </r>
    <phoneticPr fontId="10"/>
  </si>
  <si>
    <t>パーフルオロシクロプロパン</t>
    <phoneticPr fontId="10"/>
  </si>
  <si>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0"/>
  </si>
  <si>
    <t>　エネルギーの使用の合理化等に関する法律で規定される第一種及び第二種エネルギー管理指定工場に該当する事業所若しくは、延べ床面積2,000㎡を超える事業所について、事業所ごとに作成してください。</t>
    <rPh sb="13" eb="14">
      <t>トウ</t>
    </rPh>
    <phoneticPr fontId="12"/>
  </si>
  <si>
    <r>
      <t>H</t>
    </r>
    <r>
      <rPr>
        <sz val="11"/>
        <color indexed="8"/>
        <rFont val="ＭＳ 明朝"/>
        <family val="1"/>
        <charset val="128"/>
      </rPr>
      <t>FC-152</t>
    </r>
    <phoneticPr fontId="15"/>
  </si>
  <si>
    <t>HFC-236ea</t>
    <phoneticPr fontId="15"/>
  </si>
  <si>
    <t>HFC-236cb</t>
    <phoneticPr fontId="15"/>
  </si>
  <si>
    <r>
      <t>H</t>
    </r>
    <r>
      <rPr>
        <sz val="11"/>
        <color indexed="8"/>
        <rFont val="ＭＳ 明朝"/>
        <family val="1"/>
        <charset val="128"/>
      </rPr>
      <t>FC-245fa</t>
    </r>
    <phoneticPr fontId="15"/>
  </si>
  <si>
    <r>
      <t>H</t>
    </r>
    <r>
      <rPr>
        <sz val="11"/>
        <color indexed="8"/>
        <rFont val="ＭＳ 明朝"/>
        <family val="1"/>
        <charset val="128"/>
      </rPr>
      <t>FC-365mfc</t>
    </r>
    <phoneticPr fontId="15"/>
  </si>
  <si>
    <r>
      <t>H</t>
    </r>
    <r>
      <rPr>
        <sz val="11"/>
        <color indexed="8"/>
        <rFont val="ＭＳ 明朝"/>
        <family val="1"/>
        <charset val="128"/>
      </rPr>
      <t>FC-161</t>
    </r>
    <phoneticPr fontId="15"/>
  </si>
  <si>
    <t>パーフルオロシクロプロパン</t>
    <phoneticPr fontId="15"/>
  </si>
  <si>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5"/>
  </si>
  <si>
    <r>
      <t>NF</t>
    </r>
    <r>
      <rPr>
        <sz val="9"/>
        <color indexed="8"/>
        <rFont val="ＭＳ 明朝"/>
        <family val="1"/>
        <charset val="128"/>
      </rPr>
      <t>3</t>
    </r>
    <phoneticPr fontId="2"/>
  </si>
  <si>
    <r>
      <t>HFC-1</t>
    </r>
    <r>
      <rPr>
        <sz val="11"/>
        <color indexed="8"/>
        <rFont val="ＭＳ 明朝"/>
        <family val="1"/>
        <charset val="128"/>
      </rPr>
      <t>52</t>
    </r>
    <phoneticPr fontId="16"/>
  </si>
  <si>
    <r>
      <t>HFC-1</t>
    </r>
    <r>
      <rPr>
        <sz val="11"/>
        <color indexed="8"/>
        <rFont val="ＭＳ 明朝"/>
        <family val="1"/>
        <charset val="128"/>
      </rPr>
      <t>61</t>
    </r>
    <phoneticPr fontId="16"/>
  </si>
  <si>
    <r>
      <t>HFC-2</t>
    </r>
    <r>
      <rPr>
        <sz val="11"/>
        <color indexed="8"/>
        <rFont val="ＭＳ 明朝"/>
        <family val="1"/>
        <charset val="128"/>
      </rPr>
      <t>36ea</t>
    </r>
    <phoneticPr fontId="16"/>
  </si>
  <si>
    <t>HFC-236cb</t>
    <phoneticPr fontId="2"/>
  </si>
  <si>
    <r>
      <t>HFC-2</t>
    </r>
    <r>
      <rPr>
        <sz val="11"/>
        <color indexed="8"/>
        <rFont val="ＭＳ 明朝"/>
        <family val="1"/>
        <charset val="128"/>
      </rPr>
      <t>45</t>
    </r>
    <r>
      <rPr>
        <sz val="11"/>
        <color indexed="8"/>
        <rFont val="ＭＳ 明朝"/>
        <family val="1"/>
        <charset val="128"/>
      </rPr>
      <t>fa</t>
    </r>
    <phoneticPr fontId="2"/>
  </si>
  <si>
    <r>
      <t>HFC-</t>
    </r>
    <r>
      <rPr>
        <sz val="11"/>
        <color indexed="8"/>
        <rFont val="ＭＳ 明朝"/>
        <family val="1"/>
        <charset val="128"/>
      </rPr>
      <t>365mfc</t>
    </r>
    <phoneticPr fontId="16"/>
  </si>
  <si>
    <t>パーフルオロシクロプロパン</t>
    <phoneticPr fontId="16"/>
  </si>
  <si>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6"/>
  </si>
  <si>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6</t>
    </r>
    <r>
      <rPr>
        <sz val="11"/>
        <color indexed="8"/>
        <rFont val="ＭＳ 明朝"/>
        <family val="1"/>
        <charset val="128"/>
      </rPr>
      <t>）</t>
    </r>
    <rPh sb="0" eb="1">
      <t>サン</t>
    </rPh>
    <rPh sb="3" eb="4">
      <t>カ</t>
    </rPh>
    <rPh sb="4" eb="6">
      <t>チッソ</t>
    </rPh>
    <phoneticPr fontId="2"/>
  </si>
  <si>
    <t>HFC-152</t>
    <phoneticPr fontId="17"/>
  </si>
  <si>
    <r>
      <t>HFC-</t>
    </r>
    <r>
      <rPr>
        <sz val="11"/>
        <color indexed="8"/>
        <rFont val="ＭＳ 明朝"/>
        <family val="1"/>
        <charset val="128"/>
      </rPr>
      <t>161</t>
    </r>
    <phoneticPr fontId="17"/>
  </si>
  <si>
    <r>
      <t>HFC-236</t>
    </r>
    <r>
      <rPr>
        <sz val="11"/>
        <color indexed="8"/>
        <rFont val="ＭＳ 明朝"/>
        <family val="1"/>
        <charset val="128"/>
      </rPr>
      <t>cb</t>
    </r>
    <phoneticPr fontId="2"/>
  </si>
  <si>
    <t>HFC-236ea</t>
    <phoneticPr fontId="17"/>
  </si>
  <si>
    <t>HFC-365mfc</t>
    <phoneticPr fontId="17"/>
  </si>
  <si>
    <t>パーフルオロシクロプロパン</t>
    <phoneticPr fontId="17"/>
  </si>
  <si>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7"/>
  </si>
  <si>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75" eb="76">
      <t>サン</t>
    </rPh>
    <rPh sb="78" eb="79">
      <t>カ</t>
    </rPh>
    <rPh sb="79" eb="81">
      <t>チッソ</t>
    </rPh>
    <rPh sb="86" eb="88">
      <t>レキネン</t>
    </rPh>
    <rPh sb="89" eb="91">
      <t>シュウケイ</t>
    </rPh>
    <phoneticPr fontId="10"/>
  </si>
  <si>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86" eb="88">
      <t>レキネン</t>
    </rPh>
    <rPh sb="89" eb="91">
      <t>シュウケイ</t>
    </rPh>
    <phoneticPr fontId="10"/>
  </si>
  <si>
    <r>
      <t>NF</t>
    </r>
    <r>
      <rPr>
        <vertAlign val="subscript"/>
        <sz val="9"/>
        <color indexed="8"/>
        <rFont val="ＭＳ 明朝"/>
        <family val="1"/>
        <charset val="128"/>
      </rPr>
      <t>3</t>
    </r>
    <phoneticPr fontId="2"/>
  </si>
  <si>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</si>
  <si>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</si>
  <si>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</si>
  <si>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</si>
  <si>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非エネルギー起源CO</t>
    </r>
    <r>
      <rPr>
        <vertAlign val="subscript"/>
        <sz val="9"/>
        <color indexed="8"/>
        <rFont val="ＭＳ 明朝"/>
        <family val="1"/>
        <charset val="128"/>
      </rPr>
      <t>2</t>
    </r>
    <rPh sb="0" eb="1">
      <t>ヒ</t>
    </rPh>
    <rPh sb="6" eb="8">
      <t>キゲン</t>
    </rPh>
    <phoneticPr fontId="2"/>
  </si>
  <si>
    <r>
      <t>エネルギー起源CO</t>
    </r>
    <r>
      <rPr>
        <vertAlign val="subscript"/>
        <sz val="9"/>
        <color indexed="8"/>
        <rFont val="ＭＳ 明朝"/>
        <family val="1"/>
        <charset val="128"/>
      </rPr>
      <t>2</t>
    </r>
    <rPh sb="5" eb="7">
      <t>キゲン</t>
    </rPh>
    <phoneticPr fontId="2"/>
  </si>
  <si>
    <r>
      <t>N</t>
    </r>
    <r>
      <rPr>
        <vertAlign val="subscript"/>
        <sz val="9"/>
        <color indexed="8"/>
        <rFont val="ＭＳ 明朝"/>
        <family val="1"/>
        <charset val="128"/>
      </rPr>
      <t>2</t>
    </r>
    <r>
      <rPr>
        <sz val="9"/>
        <color indexed="8"/>
        <rFont val="ＭＳ 明朝"/>
        <family val="1"/>
        <charset val="128"/>
      </rPr>
      <t>O</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</si>
  <si>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</si>
  <si>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</si>
  <si>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</si>
  <si>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</si>
  <si>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r>
      <rPr>
        <sz val="11"/>
        <color indexed="8"/>
        <rFont val="ＭＳ Ｐゴシック"/>
        <family val="3"/>
        <charset val="128"/>
      </rPr>
      <t/>
    </r>
  </si>
  <si>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</si>
  <si>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２　エネルギー起源CO</t>
    </r>
    <r>
      <rPr>
        <vertAlign val="subscript"/>
        <sz val="11"/>
        <color indexed="8"/>
        <rFont val="ＭＳ 明朝"/>
        <family val="1"/>
        <charset val="128"/>
      </rPr>
      <t>2</t>
    </r>
    <r>
      <rPr>
        <sz val="11"/>
        <color indexed="8"/>
        <rFont val="ＭＳ 明朝"/>
        <family val="1"/>
        <charset val="128"/>
      </rPr>
      <t>以外の温室効果ガスの二酸化炭素換算排出量</t>
    </r>
    <rPh sb="7" eb="9">
      <t>キゲン</t>
    </rPh>
    <rPh sb="12" eb="14">
      <t>イガイ</t>
    </rPh>
    <rPh sb="15" eb="17">
      <t>オンシツ</t>
    </rPh>
    <rPh sb="17" eb="19">
      <t>コウカ</t>
    </rPh>
    <rPh sb="22" eb="25">
      <t>ニサンカ</t>
    </rPh>
    <rPh sb="25" eb="27">
      <t>タンソ</t>
    </rPh>
    <rPh sb="27" eb="29">
      <t>カンザン</t>
    </rPh>
    <rPh sb="29" eb="31">
      <t>ハイシュツ</t>
    </rPh>
    <rPh sb="31" eb="32">
      <t>リョウ</t>
    </rPh>
    <phoneticPr fontId="2"/>
  </si>
  <si>
    <r>
      <t>１　エネルギー起源CO</t>
    </r>
    <r>
      <rPr>
        <vertAlign val="subscript"/>
        <sz val="11"/>
        <color indexed="8"/>
        <rFont val="ＭＳ 明朝"/>
        <family val="1"/>
        <charset val="128"/>
      </rPr>
      <t>2</t>
    </r>
    <r>
      <rPr>
        <sz val="11"/>
        <color indexed="8"/>
        <rFont val="ＭＳ 明朝"/>
        <family val="1"/>
        <charset val="128"/>
      </rPr>
      <t>排出量</t>
    </r>
    <rPh sb="7" eb="9">
      <t>キゲン</t>
    </rPh>
    <rPh sb="12" eb="14">
      <t>ハイシュツ</t>
    </rPh>
    <rPh sb="14" eb="15">
      <t>リョウ</t>
    </rPh>
    <phoneticPr fontId="2"/>
  </si>
  <si>
    <r>
      <t>t-CO</t>
    </r>
    <r>
      <rPr>
        <vertAlign val="subscript"/>
        <sz val="9"/>
        <color indexed="8"/>
        <rFont val="ＭＳ 明朝"/>
        <family val="1"/>
        <charset val="128"/>
      </rPr>
      <t>2</t>
    </r>
    <r>
      <rPr>
        <sz val="9"/>
        <color indexed="8"/>
        <rFont val="ＭＳ 明朝"/>
        <family val="1"/>
        <charset val="128"/>
      </rPr>
      <t>/GJ</t>
    </r>
    <phoneticPr fontId="2"/>
  </si>
  <si>
    <r>
      <t>t-CO</t>
    </r>
    <r>
      <rPr>
        <vertAlign val="subscript"/>
        <sz val="9"/>
        <color indexed="8"/>
        <rFont val="ＭＳ 明朝"/>
        <family val="1"/>
        <charset val="128"/>
      </rPr>
      <t>2</t>
    </r>
    <r>
      <rPr>
        <sz val="9"/>
        <color indexed="8"/>
        <rFont val="ＭＳ 明朝"/>
        <family val="1"/>
        <charset val="128"/>
      </rPr>
      <t>/千kWh</t>
    </r>
    <rPh sb="6" eb="7">
      <t>セン</t>
    </rPh>
    <phoneticPr fontId="7"/>
  </si>
  <si>
    <r>
      <t>t-CO</t>
    </r>
    <r>
      <rPr>
        <vertAlign val="subscript"/>
        <sz val="9"/>
        <color indexed="8"/>
        <rFont val="ＭＳ 明朝"/>
        <family val="1"/>
        <charset val="128"/>
      </rPr>
      <t>2</t>
    </r>
    <r>
      <rPr>
        <sz val="9"/>
        <color indexed="8"/>
        <rFont val="ＭＳ 明朝"/>
        <family val="1"/>
        <charset val="128"/>
      </rPr>
      <t>/GJ</t>
    </r>
    <phoneticPr fontId="7"/>
  </si>
  <si>
    <t>t-CO2/GJ</t>
  </si>
  <si>
    <r>
      <t>t-CO</t>
    </r>
    <r>
      <rPr>
        <vertAlign val="subscript"/>
        <sz val="9"/>
        <color indexed="8"/>
        <rFont val="ＭＳ 明朝"/>
        <family val="1"/>
        <charset val="128"/>
      </rPr>
      <t>2</t>
    </r>
    <r>
      <rPr>
        <sz val="9"/>
        <color indexed="8"/>
        <rFont val="ＭＳ 明朝"/>
        <family val="1"/>
        <charset val="128"/>
      </rPr>
      <t>/GJ</t>
    </r>
    <phoneticPr fontId="17"/>
  </si>
  <si>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</si>
  <si>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17"/>
  </si>
  <si>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</si>
  <si>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</si>
  <si>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</si>
  <si>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</si>
  <si>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r>
      <rPr>
        <sz val="9"/>
        <color indexed="8"/>
        <rFont val="ＭＳ 明朝"/>
        <family val="1"/>
        <charset val="128"/>
      </rPr>
      <t>/GJ</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</si>
  <si>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</si>
  <si>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</si>
  <si>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</si>
  <si>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</si>
  <si>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NF</t>
    </r>
    <r>
      <rPr>
        <vertAlign val="subscript"/>
        <sz val="9"/>
        <color indexed="8"/>
        <rFont val="ＭＳ 明朝"/>
        <family val="1"/>
        <charset val="128"/>
      </rPr>
      <t>3</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</si>
  <si>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</si>
  <si>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5"/>
  </si>
  <si>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</si>
  <si>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</si>
  <si>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</si>
  <si>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</si>
  <si>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rPh sb="6" eb="8">
      <t>キゲン</t>
    </rPh>
    <rPh sb="11" eb="13">
      <t>イガイ</t>
    </rPh>
    <rPh sb="14" eb="16">
      <t>オンシツ</t>
    </rPh>
    <rPh sb="16" eb="18">
      <t>コウカ</t>
    </rPh>
    <rPh sb="21" eb="23">
      <t>ハイシュツ</t>
    </rPh>
    <rPh sb="23" eb="24">
      <t>リョウ</t>
    </rPh>
    <rPh sb="26" eb="29">
      <t>ニサンカ</t>
    </rPh>
    <rPh sb="29" eb="31">
      <t>タンソ</t>
    </rPh>
    <rPh sb="31" eb="33">
      <t>カンザン</t>
    </rPh>
    <rPh sb="33" eb="35">
      <t>ハイシュツ</t>
    </rPh>
    <rPh sb="35" eb="36">
      <t>リョウ</t>
    </rPh>
    <rPh sb="44" eb="45">
      <t>コ</t>
    </rPh>
    <rPh sb="47" eb="49">
      <t>コウモク</t>
    </rPh>
    <rPh sb="52" eb="56">
      <t>サッポロシナイ</t>
    </rPh>
    <rPh sb="57" eb="59">
      <t>ハイシュツ</t>
    </rPh>
    <rPh sb="65" eb="66">
      <t>リョウ</t>
    </rPh>
    <rPh sb="67" eb="69">
      <t>キニュウ</t>
    </rPh>
    <phoneticPr fontId="10"/>
  </si>
  <si>
    <r>
      <t>N</t>
    </r>
    <r>
      <rPr>
        <vertAlign val="subscript"/>
        <sz val="9"/>
        <color indexed="8"/>
        <rFont val="ＭＳ 明朝"/>
        <family val="1"/>
        <charset val="128"/>
      </rPr>
      <t>2</t>
    </r>
    <r>
      <rPr>
        <sz val="9"/>
        <color indexed="8"/>
        <rFont val="ＭＳ 明朝"/>
        <family val="1"/>
        <charset val="128"/>
      </rPr>
      <t>O</t>
    </r>
    <phoneticPr fontId="2"/>
  </si>
  <si>
    <t>日～</t>
    <rPh sb="0" eb="1">
      <t>ヒ</t>
    </rPh>
    <phoneticPr fontId="2"/>
  </si>
  <si>
    <t>　省エネ相談の欄において「有」にチェックを入れられた方には、後日、環境局環境エネルギー課よりご連絡いたします。</t>
    <rPh sb="1" eb="2">
      <t>ショウ</t>
    </rPh>
    <rPh sb="4" eb="6">
      <t>ソウダン</t>
    </rPh>
    <rPh sb="7" eb="8">
      <t>ラン</t>
    </rPh>
    <rPh sb="13" eb="14">
      <t>アリ</t>
    </rPh>
    <rPh sb="21" eb="22">
      <t>イ</t>
    </rPh>
    <rPh sb="26" eb="27">
      <t>カタ</t>
    </rPh>
    <rPh sb="30" eb="32">
      <t>ゴジツ</t>
    </rPh>
    <rPh sb="33" eb="35">
      <t>カンキョウ</t>
    </rPh>
    <rPh sb="35" eb="36">
      <t>キョク</t>
    </rPh>
    <rPh sb="43" eb="44">
      <t>カ</t>
    </rPh>
    <rPh sb="47" eb="49">
      <t>レンラク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</si>
</sst>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Red]\(0.0\)"/>
    <numFmt numFmtId="177" formatCode="0.0000_ "/>
    <numFmt numFmtId="178" formatCode="0.00_);[Red]\(0.00\)"/>
    <numFmt numFmtId="179" formatCode="0.00_ "/>
    <numFmt numFmtId="180" formatCode="0.000_ "/>
    <numFmt numFmtId="181" formatCode="0.0000000_ "/>
    <numFmt numFmtId="182" formatCode="#,##0.0000_ "/>
    <numFmt numFmtId="183" formatCode="#,##0.0_ "/>
    <numFmt numFmtId="184" formatCode="0;&quot;▲ &quot;0"/>
    <numFmt numFmtId="185" formatCode="#,##0.0000_);[Red]\(#,##0.0000\)"/>
    <numFmt numFmtId="186" formatCode="0.0_ "/>
  </numFmts>
  <fonts count="51"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9"/>
      <color indexed="8"/>
      <name val="ＭＳ 明朝"/>
      <family val="1"/>
      <charset val="128"/>
    </font>
    <font>
      <b/>
      <sz val="9"/>
      <name val="ＭＳ Ｐゴシック"/>
      <family val="3"/>
      <charset val="128"/>
    </font>
    <font>
      <sz val="6"/>
      <name val="ＭＳ Ｐゴシック"/>
      <family val="3"/>
      <charset val="128"/>
    </font>
    <font>
      <sz val="8"/>
      <color indexed="8"/>
      <name val="ＭＳ 明朝"/>
      <family val="1"/>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1"/>
      <color indexed="8"/>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b/>
      <sz val="9"/>
      <color indexed="8"/>
      <name val="ＭＳ 明朝"/>
      <family val="1"/>
      <charset val="128"/>
    </font>
    <font>
      <sz val="9"/>
      <color indexed="8"/>
      <name val="ＭＳ Ｐゴシック"/>
      <family val="3"/>
      <charset val="128"/>
    </font>
    <font>
      <b/>
      <sz val="11"/>
      <color indexed="10"/>
      <name val="ＭＳ ゴシック"/>
      <family val="3"/>
      <charset val="128"/>
    </font>
    <font>
      <sz val="10"/>
      <color indexed="8"/>
      <name val="ＭＳ Ｐゴシック"/>
      <family val="3"/>
      <charset val="128"/>
    </font>
    <font>
      <b/>
      <sz val="11"/>
      <color indexed="10"/>
      <name val="ＭＳ Ｐゴシック"/>
      <family val="3"/>
      <charset val="128"/>
    </font>
    <font>
      <sz val="10.5"/>
      <color indexed="8"/>
      <name val="ＭＳ 明朝"/>
      <family val="1"/>
      <charset val="128"/>
    </font>
    <font>
      <vertAlign val="subscript"/>
      <sz val="9"/>
      <color indexed="8"/>
      <name val="ＭＳ 明朝"/>
      <family val="1"/>
      <charset val="128"/>
    </font>
    <font>
      <b/>
      <vertAlign val="subscript"/>
      <sz val="9"/>
      <color indexed="8"/>
      <name val="ＭＳ 明朝"/>
      <family val="1"/>
      <charset val="128"/>
    </font>
    <font>
      <vertAlign val="subscript"/>
      <sz val="11"/>
      <color indexed="8"/>
      <name val="ＭＳ 明朝"/>
      <family val="1"/>
      <charset val="128"/>
    </font>
    <font>
      <u/>
      <sz val="11"/>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22"/>
      </left>
      <right/>
      <top style="thin">
        <color indexed="64"/>
      </top>
      <bottom/>
      <diagonal/>
    </border>
    <border>
      <left/>
      <right style="thin">
        <color indexed="22"/>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22"/>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style="thin">
        <color indexed="22"/>
      </top>
      <bottom/>
      <diagonal/>
    </border>
    <border>
      <left style="thin">
        <color indexed="2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64"/>
      </right>
      <top style="thin">
        <color indexed="64"/>
      </top>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22"/>
      </left>
      <right/>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bottom/>
      <diagonal/>
    </border>
    <border>
      <left/>
      <right style="thin">
        <color indexed="64"/>
      </right>
      <top style="thin">
        <color indexed="22"/>
      </top>
      <bottom style="thin">
        <color indexed="22"/>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22"/>
      </right>
      <top style="thin">
        <color indexed="64"/>
      </top>
      <bottom style="medium">
        <color indexed="64"/>
      </bottom>
      <diagonal/>
    </border>
    <border>
      <left style="thin">
        <color indexed="22"/>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22"/>
      </left>
      <right/>
      <top style="medium">
        <color indexed="64"/>
      </top>
      <bottom/>
      <diagonal/>
    </border>
    <border>
      <left/>
      <right style="thin">
        <color indexed="22"/>
      </right>
      <top style="medium">
        <color indexed="64"/>
      </top>
      <bottom/>
      <diagonal/>
    </border>
    <border>
      <left/>
      <right style="medium">
        <color indexed="64"/>
      </right>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medium">
        <color indexed="64"/>
      </right>
      <top style="dotted">
        <color indexed="64"/>
      </top>
      <bottom style="thin">
        <color indexed="64"/>
      </bottom>
      <diagonal/>
    </border>
    <border>
      <left/>
      <right style="thin">
        <color indexed="22"/>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1" borderId="158" applyNumberFormat="0" applyAlignment="0" applyProtection="0">
      <alignment vertical="center"/>
    </xf>
    <xf numFmtId="0" fontId="38" fillId="32"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 fillId="6" borderId="159" applyNumberFormat="0" applyFont="0" applyAlignment="0" applyProtection="0">
      <alignment vertical="center"/>
    </xf>
    <xf numFmtId="0" fontId="39" fillId="0" borderId="160" applyNumberFormat="0" applyFill="0" applyAlignment="0" applyProtection="0">
      <alignment vertical="center"/>
    </xf>
    <xf numFmtId="0" fontId="40" fillId="33" borderId="0" applyNumberFormat="0" applyBorder="0" applyAlignment="0" applyProtection="0">
      <alignment vertical="center"/>
    </xf>
    <xf numFmtId="0" fontId="41" fillId="34" borderId="161" applyNumberFormat="0" applyAlignment="0" applyProtection="0">
      <alignment vertical="center"/>
    </xf>
    <xf numFmtId="0" fontId="42" fillId="0" borderId="0" applyNumberFormat="0" applyFill="0" applyBorder="0" applyAlignment="0" applyProtection="0">
      <alignment vertical="center"/>
    </xf>
    <xf numFmtId="0" fontId="43" fillId="0" borderId="162" applyNumberFormat="0" applyFill="0" applyAlignment="0" applyProtection="0">
      <alignment vertical="center"/>
    </xf>
    <xf numFmtId="0" fontId="44" fillId="0" borderId="163" applyNumberFormat="0" applyFill="0" applyAlignment="0" applyProtection="0">
      <alignment vertical="center"/>
    </xf>
    <xf numFmtId="0" fontId="45" fillId="0" borderId="164" applyNumberFormat="0" applyFill="0" applyAlignment="0" applyProtection="0">
      <alignment vertical="center"/>
    </xf>
    <xf numFmtId="0" fontId="45" fillId="0" borderId="0" applyNumberFormat="0" applyFill="0" applyBorder="0" applyAlignment="0" applyProtection="0">
      <alignment vertical="center"/>
    </xf>
    <xf numFmtId="0" fontId="46" fillId="0" borderId="165" applyNumberFormat="0" applyFill="0" applyAlignment="0" applyProtection="0">
      <alignment vertical="center"/>
    </xf>
    <xf numFmtId="0" fontId="47" fillId="34" borderId="166" applyNumberFormat="0" applyAlignment="0" applyProtection="0">
      <alignment vertical="center"/>
    </xf>
    <xf numFmtId="0" fontId="48" fillId="0" borderId="0" applyNumberFormat="0" applyFill="0" applyBorder="0" applyAlignment="0" applyProtection="0">
      <alignment vertical="center"/>
    </xf>
    <xf numFmtId="0" fontId="49" fillId="4" borderId="161" applyNumberFormat="0" applyAlignment="0" applyProtection="0">
      <alignment vertical="center"/>
    </xf>
    <xf numFmtId="0" fontId="50" fillId="35" borderId="0" applyNumberFormat="0" applyBorder="0" applyAlignment="0" applyProtection="0">
      <alignment vertical="center"/>
    </xf>
  </cellStyleXfs>
  <cellXfs count="1301">
    <xf numFmtId="0" fontId="0" fillId="0" borderId="0" xfId="0" applyFont="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top"/>
    </xf>
    <xf numFmtId="0" fontId="3" fillId="0" borderId="0" xfId="0" applyFont="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13" fillId="0" borderId="0" xfId="0" applyFont="1" applyFill="1" applyBorder="1" applyAlignment="1">
      <alignment vertical="center"/>
    </xf>
    <xf numFmtId="0" fontId="5" fillId="0" borderId="0" xfId="0" applyFont="1" applyFill="1" applyBorder="1" applyAlignment="1">
      <alignment vertical="center" shrinkToFit="1"/>
    </xf>
    <xf numFmtId="0" fontId="19"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18"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Alignment="1">
      <alignment vertical="center"/>
    </xf>
    <xf numFmtId="0" fontId="3" fillId="0" borderId="0" xfId="0" applyFont="1" applyFill="1" applyBorder="1" applyAlignment="1" applyProtection="1">
      <alignment vertical="center"/>
    </xf>
    <xf numFmtId="0" fontId="0" fillId="0" borderId="0" xfId="0" applyFont="1" applyFill="1" applyBorder="1" applyAlignment="1">
      <alignment vertical="center" textRotation="255"/>
    </xf>
    <xf numFmtId="0" fontId="3" fillId="0" borderId="5" xfId="0" applyFont="1" applyFill="1" applyBorder="1" applyAlignment="1">
      <alignment vertical="center"/>
    </xf>
    <xf numFmtId="0" fontId="3" fillId="0" borderId="6" xfId="0" applyFont="1" applyFill="1" applyBorder="1" applyAlignment="1">
      <alignment vertical="center"/>
    </xf>
    <xf numFmtId="0" fontId="3" fillId="3"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shrinkToFit="1"/>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0" fillId="0" borderId="0" xfId="0" applyFont="1" applyAlignment="1" applyProtection="1">
      <alignment vertical="center"/>
    </xf>
    <xf numFmtId="0" fontId="3" fillId="0" borderId="2" xfId="0" applyFont="1" applyFill="1" applyBorder="1" applyAlignment="1" applyProtection="1">
      <alignment vertical="center"/>
    </xf>
    <xf numFmtId="0" fontId="25" fillId="0" borderId="0" xfId="0" applyFont="1" applyFill="1" applyAlignment="1" applyProtection="1">
      <alignment vertical="center"/>
    </xf>
    <xf numFmtId="0" fontId="0" fillId="3" borderId="5"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0" fillId="3" borderId="50" xfId="0" applyFont="1" applyFill="1" applyBorder="1" applyAlignment="1" applyProtection="1">
      <alignment horizontal="center" vertical="center"/>
      <protection locked="0"/>
    </xf>
    <xf numFmtId="0" fontId="5" fillId="5" borderId="14" xfId="0" applyNumberFormat="1" applyFont="1" applyFill="1" applyBorder="1" applyAlignment="1" applyProtection="1">
      <alignment vertical="center"/>
    </xf>
    <xf numFmtId="0" fontId="5" fillId="5" borderId="5" xfId="0" applyNumberFormat="1" applyFont="1" applyFill="1" applyBorder="1" applyAlignment="1" applyProtection="1">
      <alignment vertical="center"/>
    </xf>
    <xf numFmtId="0" fontId="5" fillId="5" borderId="31" xfId="0" applyNumberFormat="1" applyFont="1" applyFill="1" applyBorder="1" applyAlignment="1" applyProtection="1">
      <alignment vertical="center"/>
    </xf>
    <xf numFmtId="0" fontId="5" fillId="5" borderId="0" xfId="0" applyNumberFormat="1" applyFont="1" applyFill="1" applyBorder="1" applyAlignment="1" applyProtection="1">
      <alignment horizontal="center"/>
    </xf>
    <xf numFmtId="0" fontId="5" fillId="5" borderId="34" xfId="0" applyNumberFormat="1" applyFont="1" applyFill="1" applyBorder="1" applyAlignment="1" applyProtection="1">
      <alignment horizontal="center"/>
    </xf>
    <xf numFmtId="0" fontId="5" fillId="5" borderId="19" xfId="0" applyNumberFormat="1" applyFont="1" applyFill="1" applyBorder="1" applyAlignment="1" applyProtection="1">
      <alignment horizontal="center"/>
    </xf>
    <xf numFmtId="0" fontId="5" fillId="5" borderId="26" xfId="0" applyNumberFormat="1" applyFont="1" applyFill="1" applyBorder="1" applyAlignment="1" applyProtection="1">
      <alignment horizontal="center"/>
    </xf>
    <xf numFmtId="0" fontId="0" fillId="5" borderId="33" xfId="0" applyNumberFormat="1" applyFont="1" applyFill="1" applyBorder="1" applyAlignment="1" applyProtection="1">
      <alignment horizontal="center" vertical="center"/>
    </xf>
    <xf numFmtId="0" fontId="0" fillId="5" borderId="0" xfId="0" applyNumberFormat="1" applyFont="1" applyFill="1" applyBorder="1" applyAlignment="1" applyProtection="1">
      <alignment horizontal="center" vertical="center"/>
    </xf>
    <xf numFmtId="0" fontId="0" fillId="5" borderId="25"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3" fillId="0" borderId="0" xfId="0" applyFont="1" applyFill="1" applyAlignment="1" applyProtection="1">
      <alignment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31" xfId="0" applyNumberFormat="1" applyFont="1" applyFill="1" applyBorder="1" applyAlignment="1" applyProtection="1">
      <alignment horizontal="center" vertical="center" wrapText="1"/>
    </xf>
    <xf numFmtId="0" fontId="5" fillId="0" borderId="3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26" xfId="0" applyNumberFormat="1" applyFont="1" applyFill="1" applyBorder="1" applyAlignment="1" applyProtection="1">
      <alignment horizontal="center" vertical="center" wrapText="1"/>
    </xf>
    <xf numFmtId="0" fontId="0" fillId="3" borderId="14" xfId="0" applyNumberFormat="1" applyFont="1" applyFill="1" applyBorder="1" applyAlignment="1" applyProtection="1">
      <alignment horizontal="center" vertical="center"/>
      <protection locked="0"/>
    </xf>
    <xf numFmtId="0" fontId="0" fillId="3" borderId="5" xfId="0" applyNumberFormat="1" applyFont="1" applyFill="1" applyBorder="1" applyAlignment="1" applyProtection="1">
      <alignment horizontal="center" vertical="center"/>
      <protection locked="0"/>
    </xf>
    <xf numFmtId="0" fontId="0" fillId="3" borderId="17" xfId="0" applyNumberFormat="1" applyFont="1" applyFill="1" applyBorder="1" applyAlignment="1" applyProtection="1">
      <alignment horizontal="center" vertical="center"/>
      <protection locked="0"/>
    </xf>
    <xf numFmtId="0" fontId="0" fillId="3" borderId="25"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protection locked="0"/>
    </xf>
    <xf numFmtId="0" fontId="0" fillId="3" borderId="20"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xf>
    <xf numFmtId="0" fontId="3" fillId="0" borderId="19"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3" fillId="0" borderId="30" xfId="0" applyFont="1" applyFill="1" applyBorder="1" applyAlignment="1" applyProtection="1">
      <alignment horizontal="center" vertical="center" textRotation="255"/>
    </xf>
    <xf numFmtId="0" fontId="3" fillId="0" borderId="44" xfId="0" applyFont="1" applyFill="1" applyBorder="1" applyAlignment="1" applyProtection="1">
      <alignment horizontal="center" vertical="center" textRotation="255"/>
    </xf>
    <xf numFmtId="0" fontId="5" fillId="5" borderId="14" xfId="0" applyNumberFormat="1" applyFont="1" applyFill="1" applyBorder="1" applyAlignment="1" applyProtection="1">
      <alignment vertical="center" shrinkToFit="1"/>
    </xf>
    <xf numFmtId="0" fontId="5" fillId="5" borderId="5" xfId="0" applyNumberFormat="1" applyFont="1" applyFill="1" applyBorder="1" applyAlignment="1" applyProtection="1">
      <alignment vertical="center" shrinkToFit="1"/>
    </xf>
    <xf numFmtId="0" fontId="5" fillId="5" borderId="31" xfId="0" applyNumberFormat="1" applyFont="1" applyFill="1" applyBorder="1" applyAlignment="1" applyProtection="1">
      <alignment vertical="center" shrinkToFit="1"/>
    </xf>
    <xf numFmtId="0" fontId="0" fillId="3" borderId="2" xfId="0" applyFont="1" applyFill="1" applyBorder="1" applyAlignment="1" applyProtection="1">
      <alignment horizontal="center" vertical="center"/>
      <protection locked="0"/>
    </xf>
    <xf numFmtId="0" fontId="0" fillId="3" borderId="36" xfId="0" applyFont="1" applyFill="1" applyBorder="1" applyAlignment="1" applyProtection="1">
      <alignment horizontal="center" vertical="center"/>
      <protection locked="0"/>
    </xf>
    <xf numFmtId="0" fontId="0" fillId="3" borderId="41" xfId="0" applyFont="1" applyFill="1" applyBorder="1" applyAlignment="1" applyProtection="1">
      <alignment vertical="center" wrapText="1"/>
      <protection locked="0"/>
    </xf>
    <xf numFmtId="0" fontId="0" fillId="3" borderId="42" xfId="0" applyFont="1" applyFill="1" applyBorder="1" applyAlignment="1" applyProtection="1">
      <alignment vertical="center" wrapText="1"/>
      <protection locked="0"/>
    </xf>
    <xf numFmtId="0" fontId="0" fillId="3" borderId="43" xfId="0" applyFont="1" applyFill="1" applyBorder="1" applyAlignment="1" applyProtection="1">
      <alignment vertical="center" wrapText="1"/>
      <protection locked="0"/>
    </xf>
    <xf numFmtId="0" fontId="3" fillId="0" borderId="3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10" xfId="0" applyNumberFormat="1" applyFont="1" applyFill="1" applyBorder="1" applyAlignment="1" applyProtection="1">
      <alignment horizontal="center" vertical="center"/>
      <protection locked="0"/>
    </xf>
    <xf numFmtId="0" fontId="0" fillId="3" borderId="33" xfId="0" applyNumberFormat="1" applyFont="1" applyFill="1" applyBorder="1" applyAlignment="1" applyProtection="1">
      <alignment horizontal="center" vertical="center"/>
      <protection locked="0"/>
    </xf>
    <xf numFmtId="0" fontId="0" fillId="3" borderId="0"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1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0" borderId="2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0" fontId="3" fillId="0" borderId="4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vertical="center"/>
    </xf>
    <xf numFmtId="0" fontId="0" fillId="3" borderId="31" xfId="0" applyNumberFormat="1" applyFont="1" applyFill="1" applyBorder="1" applyAlignment="1" applyProtection="1">
      <alignment horizontal="center" vertical="center"/>
      <protection locked="0"/>
    </xf>
    <xf numFmtId="0" fontId="0" fillId="3" borderId="34"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19" xfId="0" applyFont="1" applyFill="1" applyBorder="1" applyAlignment="1" applyProtection="1">
      <alignment horizontal="distributed" vertical="center"/>
    </xf>
    <xf numFmtId="0" fontId="11" fillId="3" borderId="2"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11" fillId="3" borderId="36" xfId="0" applyFont="1" applyFill="1" applyBorder="1" applyAlignment="1" applyProtection="1">
      <alignment vertical="center"/>
      <protection locked="0"/>
    </xf>
    <xf numFmtId="0" fontId="11" fillId="3" borderId="46"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47" xfId="0" applyFont="1" applyFill="1" applyBorder="1" applyAlignment="1" applyProtection="1">
      <alignment vertical="center"/>
      <protection locked="0"/>
    </xf>
    <xf numFmtId="0" fontId="0" fillId="3" borderId="46" xfId="0" applyFont="1" applyFill="1" applyBorder="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7" xfId="0" applyFont="1" applyFill="1" applyBorder="1" applyAlignment="1" applyProtection="1">
      <alignment vertical="center"/>
      <protection locked="0"/>
    </xf>
    <xf numFmtId="0" fontId="0" fillId="3" borderId="48" xfId="0" applyFont="1" applyFill="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11" fillId="3" borderId="46"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0" fontId="11" fillId="3" borderId="47" xfId="0" applyFont="1" applyFill="1" applyBorder="1" applyAlignment="1" applyProtection="1">
      <alignment vertical="center" wrapText="1"/>
      <protection locked="0"/>
    </xf>
    <xf numFmtId="0" fontId="11" fillId="3" borderId="48" xfId="0" applyFont="1" applyFill="1" applyBorder="1" applyAlignment="1" applyProtection="1">
      <alignment vertical="center" wrapText="1"/>
      <protection locked="0"/>
    </xf>
    <xf numFmtId="0" fontId="11" fillId="3" borderId="49" xfId="0" applyFont="1" applyFill="1" applyBorder="1" applyAlignment="1" applyProtection="1">
      <alignment vertical="center" wrapText="1"/>
      <protection locked="0"/>
    </xf>
    <xf numFmtId="0" fontId="11" fillId="3" borderId="50" xfId="0" applyFont="1" applyFill="1" applyBorder="1" applyAlignment="1" applyProtection="1">
      <alignment vertical="center" wrapText="1"/>
      <protection locked="0"/>
    </xf>
    <xf numFmtId="0" fontId="0" fillId="3" borderId="35"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3" fillId="0" borderId="0" xfId="0" applyFont="1" applyFill="1" applyAlignment="1" applyProtection="1">
      <alignment vertical="center" wrapText="1"/>
    </xf>
    <xf numFmtId="0" fontId="0" fillId="3" borderId="3" xfId="0" applyFont="1" applyFill="1" applyBorder="1" applyAlignment="1" applyProtection="1">
      <alignment vertical="center" wrapText="1"/>
      <protection locked="0"/>
    </xf>
    <xf numFmtId="0" fontId="0" fillId="3" borderId="37" xfId="0" applyFont="1" applyFill="1" applyBorder="1" applyAlignment="1" applyProtection="1">
      <alignment vertical="center" wrapText="1"/>
      <protection locked="0"/>
    </xf>
    <xf numFmtId="0" fontId="3" fillId="0" borderId="0" xfId="0" applyFont="1" applyFill="1" applyAlignment="1" applyProtection="1">
      <alignment horizontal="right" vertical="center"/>
    </xf>
    <xf numFmtId="0" fontId="3" fillId="0" borderId="10" xfId="0"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0" fillId="0" borderId="33" xfId="0" applyFont="1" applyBorder="1" applyAlignment="1" applyProtection="1">
      <alignment vertical="center"/>
    </xf>
    <xf numFmtId="0" fontId="0" fillId="0" borderId="0" xfId="0" applyFont="1" applyBorder="1" applyAlignment="1" applyProtection="1">
      <alignment vertical="center"/>
    </xf>
    <xf numFmtId="0" fontId="0" fillId="0" borderId="34" xfId="0" applyFont="1" applyBorder="1" applyAlignment="1" applyProtection="1">
      <alignment vertical="center"/>
    </xf>
    <xf numFmtId="0" fontId="0" fillId="0" borderId="25" xfId="0" applyFont="1" applyBorder="1" applyAlignment="1" applyProtection="1">
      <alignment vertical="center"/>
    </xf>
    <xf numFmtId="0" fontId="0" fillId="0" borderId="19" xfId="0" applyFont="1" applyBorder="1" applyAlignment="1" applyProtection="1">
      <alignment vertical="center"/>
    </xf>
    <xf numFmtId="0" fontId="0" fillId="0" borderId="26" xfId="0" applyFont="1" applyBorder="1" applyAlignment="1" applyProtection="1">
      <alignment vertical="center"/>
    </xf>
    <xf numFmtId="0" fontId="1" fillId="3" borderId="14"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31" xfId="0" applyFont="1" applyFill="1" applyBorder="1" applyAlignment="1" applyProtection="1">
      <alignment vertical="center" wrapText="1"/>
      <protection locked="0"/>
    </xf>
    <xf numFmtId="0" fontId="1" fillId="3" borderId="25"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3" fillId="0" borderId="38"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186" fontId="0" fillId="2" borderId="14" xfId="0" applyNumberFormat="1" applyFont="1" applyFill="1" applyBorder="1" applyAlignment="1" applyProtection="1">
      <alignment horizontal="center" vertical="center"/>
    </xf>
    <xf numFmtId="186" fontId="0" fillId="2" borderId="5" xfId="0" applyNumberFormat="1" applyFont="1" applyFill="1" applyBorder="1" applyAlignment="1" applyProtection="1">
      <alignment horizontal="center" vertical="center"/>
    </xf>
    <xf numFmtId="186" fontId="0" fillId="2" borderId="33" xfId="0" applyNumberFormat="1" applyFont="1" applyFill="1" applyBorder="1" applyAlignment="1" applyProtection="1">
      <alignment horizontal="center" vertical="center"/>
    </xf>
    <xf numFmtId="186" fontId="0" fillId="2" borderId="0" xfId="0" applyNumberFormat="1" applyFont="1" applyFill="1" applyBorder="1" applyAlignment="1" applyProtection="1">
      <alignment horizontal="center" vertical="center"/>
    </xf>
    <xf numFmtId="186" fontId="0" fillId="2" borderId="25" xfId="0" applyNumberFormat="1" applyFont="1" applyFill="1" applyBorder="1" applyAlignment="1" applyProtection="1">
      <alignment horizontal="center" vertical="center"/>
    </xf>
    <xf numFmtId="186" fontId="0" fillId="2" borderId="19" xfId="0" applyNumberFormat="1" applyFont="1" applyFill="1" applyBorder="1" applyAlignment="1" applyProtection="1">
      <alignment horizontal="center" vertical="center"/>
    </xf>
    <xf numFmtId="0" fontId="0" fillId="5" borderId="5" xfId="0" applyNumberFormat="1" applyFont="1" applyFill="1" applyBorder="1" applyAlignment="1" applyProtection="1">
      <alignment vertical="center"/>
    </xf>
    <xf numFmtId="0" fontId="0" fillId="5" borderId="31" xfId="0" applyNumberFormat="1"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xf>
    <xf numFmtId="0" fontId="3" fillId="0" borderId="5" xfId="0" applyFont="1" applyFill="1" applyBorder="1" applyAlignment="1" applyProtection="1">
      <alignment horizontal="center"/>
    </xf>
    <xf numFmtId="0" fontId="3" fillId="3" borderId="5"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4"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33"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3" borderId="1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shrinkToFit="1"/>
      <protection locked="0"/>
    </xf>
    <xf numFmtId="0" fontId="0" fillId="3" borderId="19" xfId="0" applyFont="1" applyFill="1" applyBorder="1" applyAlignment="1" applyProtection="1">
      <alignment horizontal="center" vertical="center" shrinkToFit="1"/>
      <protection locked="0"/>
    </xf>
    <xf numFmtId="0" fontId="3" fillId="0" borderId="31" xfId="0" applyFont="1" applyFill="1" applyBorder="1" applyAlignment="1" applyProtection="1">
      <alignment vertical="center"/>
    </xf>
    <xf numFmtId="0" fontId="3" fillId="0" borderId="25" xfId="0" applyFont="1" applyFill="1" applyBorder="1" applyAlignment="1" applyProtection="1">
      <alignment horizontal="center" vertical="top"/>
    </xf>
    <xf numFmtId="0" fontId="3" fillId="0" borderId="19" xfId="0" applyFont="1" applyFill="1" applyBorder="1" applyAlignment="1" applyProtection="1">
      <alignment horizontal="center" vertical="top"/>
    </xf>
    <xf numFmtId="0" fontId="3" fillId="0" borderId="4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3" borderId="2" xfId="0" applyFont="1" applyFill="1" applyBorder="1" applyAlignment="1" applyProtection="1">
      <alignment vertical="center" wrapText="1"/>
      <protection locked="0"/>
    </xf>
    <xf numFmtId="0" fontId="0" fillId="3" borderId="35" xfId="0" applyFont="1" applyFill="1" applyBorder="1" applyAlignment="1" applyProtection="1">
      <alignment vertical="center" wrapText="1"/>
      <protection locked="0"/>
    </xf>
    <xf numFmtId="0" fontId="0" fillId="3" borderId="52" xfId="0" applyFont="1" applyFill="1" applyBorder="1" applyAlignment="1" applyProtection="1">
      <alignment vertical="center" wrapText="1"/>
      <protection locked="0"/>
    </xf>
    <xf numFmtId="0" fontId="32" fillId="3" borderId="2" xfId="28" applyFill="1" applyBorder="1" applyAlignment="1" applyProtection="1">
      <alignment vertical="center" wrapText="1"/>
      <protection locked="0"/>
    </xf>
    <xf numFmtId="0" fontId="11" fillId="3" borderId="35" xfId="0" applyFont="1" applyFill="1" applyBorder="1" applyAlignment="1" applyProtection="1">
      <alignment vertical="center" wrapText="1"/>
      <protection locked="0"/>
    </xf>
    <xf numFmtId="0" fontId="11" fillId="3" borderId="52" xfId="0" applyFont="1" applyFill="1" applyBorder="1" applyAlignment="1" applyProtection="1">
      <alignment vertical="center" wrapText="1"/>
      <protection locked="0"/>
    </xf>
    <xf numFmtId="0" fontId="0" fillId="3" borderId="46" xfId="0" applyFont="1" applyFill="1" applyBorder="1" applyAlignment="1" applyProtection="1">
      <alignment vertical="center" wrapText="1"/>
      <protection locked="0"/>
    </xf>
    <xf numFmtId="0" fontId="0" fillId="3" borderId="47" xfId="0" applyFont="1" applyFill="1" applyBorder="1" applyAlignment="1" applyProtection="1">
      <alignment vertical="center" wrapText="1"/>
      <protection locked="0"/>
    </xf>
    <xf numFmtId="0" fontId="0" fillId="3" borderId="1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3" fillId="0" borderId="0" xfId="0" applyFont="1" applyAlignment="1">
      <alignment vertical="center"/>
    </xf>
    <xf numFmtId="0" fontId="3" fillId="0" borderId="49"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14" xfId="0" applyNumberFormat="1" applyFont="1" applyFill="1" applyBorder="1" applyAlignment="1" applyProtection="1">
      <alignment horizontal="center" vertical="center" shrinkToFit="1"/>
      <protection locked="0"/>
    </xf>
    <xf numFmtId="0" fontId="0" fillId="3" borderId="5" xfId="0" applyNumberFormat="1" applyFont="1" applyFill="1" applyBorder="1" applyAlignment="1" applyProtection="1">
      <alignment horizontal="center" vertical="center" shrinkToFit="1"/>
      <protection locked="0"/>
    </xf>
    <xf numFmtId="0" fontId="0" fillId="3" borderId="33" xfId="0" applyNumberFormat="1" applyFont="1" applyFill="1" applyBorder="1" applyAlignment="1" applyProtection="1">
      <alignment horizontal="center" vertical="center" shrinkToFit="1"/>
      <protection locked="0"/>
    </xf>
    <xf numFmtId="0" fontId="0" fillId="3" borderId="0" xfId="0" applyNumberFormat="1" applyFont="1" applyFill="1" applyBorder="1" applyAlignment="1" applyProtection="1">
      <alignment horizontal="center" vertical="center" shrinkToFit="1"/>
      <protection locked="0"/>
    </xf>
    <xf numFmtId="0" fontId="0" fillId="3" borderId="25" xfId="0" applyNumberFormat="1" applyFont="1" applyFill="1" applyBorder="1" applyAlignment="1" applyProtection="1">
      <alignment horizontal="center" vertical="center" shrinkToFit="1"/>
      <protection locked="0"/>
    </xf>
    <xf numFmtId="0" fontId="0" fillId="3" borderId="19" xfId="0" applyNumberFormat="1" applyFont="1" applyFill="1" applyBorder="1" applyAlignment="1" applyProtection="1">
      <alignment horizontal="center" vertical="center" shrinkToFit="1"/>
      <protection locked="0"/>
    </xf>
    <xf numFmtId="0" fontId="0" fillId="3" borderId="53" xfId="0" applyNumberFormat="1" applyFont="1" applyFill="1" applyBorder="1" applyAlignment="1" applyProtection="1">
      <alignment horizontal="center" vertical="center" shrinkToFit="1"/>
      <protection locked="0"/>
    </xf>
    <xf numFmtId="0" fontId="0" fillId="3" borderId="31" xfId="0" applyNumberFormat="1" applyFont="1" applyFill="1" applyBorder="1" applyAlignment="1" applyProtection="1">
      <alignment horizontal="center" vertical="center" shrinkToFit="1"/>
      <protection locked="0"/>
    </xf>
    <xf numFmtId="0" fontId="0" fillId="3" borderId="54" xfId="0" applyNumberFormat="1" applyFont="1" applyFill="1" applyBorder="1" applyAlignment="1" applyProtection="1">
      <alignment horizontal="center" vertical="center" shrinkToFit="1"/>
      <protection locked="0"/>
    </xf>
    <xf numFmtId="0" fontId="0" fillId="3" borderId="34" xfId="0" applyNumberFormat="1" applyFont="1" applyFill="1" applyBorder="1" applyAlignment="1" applyProtection="1">
      <alignment horizontal="center" vertical="center" shrinkToFit="1"/>
      <protection locked="0"/>
    </xf>
    <xf numFmtId="0" fontId="0" fillId="3" borderId="55"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pplyProtection="1">
      <alignment horizontal="center" vertical="center" shrinkToFit="1"/>
      <protection locked="0"/>
    </xf>
    <xf numFmtId="0" fontId="0" fillId="0" borderId="53"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184" fontId="0" fillId="3" borderId="14" xfId="0" applyNumberFormat="1" applyFont="1" applyFill="1" applyBorder="1" applyAlignment="1" applyProtection="1">
      <alignment horizontal="center" vertical="center" shrinkToFit="1"/>
      <protection locked="0"/>
    </xf>
    <xf numFmtId="184" fontId="0" fillId="3" borderId="5" xfId="0" applyNumberFormat="1" applyFont="1" applyFill="1" applyBorder="1" applyAlignment="1" applyProtection="1">
      <alignment horizontal="center" vertical="center" shrinkToFit="1"/>
      <protection locked="0"/>
    </xf>
    <xf numFmtId="184" fontId="0" fillId="3" borderId="33" xfId="0" applyNumberFormat="1" applyFont="1" applyFill="1" applyBorder="1" applyAlignment="1" applyProtection="1">
      <alignment horizontal="center" vertical="center" shrinkToFit="1"/>
      <protection locked="0"/>
    </xf>
    <xf numFmtId="184" fontId="0" fillId="3" borderId="0" xfId="0" applyNumberFormat="1" applyFont="1" applyFill="1" applyBorder="1" applyAlignment="1" applyProtection="1">
      <alignment horizontal="center" vertical="center" shrinkToFit="1"/>
      <protection locked="0"/>
    </xf>
    <xf numFmtId="184" fontId="0" fillId="3" borderId="25" xfId="0" applyNumberFormat="1" applyFont="1" applyFill="1" applyBorder="1" applyAlignment="1" applyProtection="1">
      <alignment horizontal="center" vertical="center" shrinkToFit="1"/>
      <protection locked="0"/>
    </xf>
    <xf numFmtId="184" fontId="0" fillId="3" borderId="19"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vertical="center" wrapText="1"/>
      <protection locked="0"/>
    </xf>
    <xf numFmtId="0" fontId="0" fillId="3" borderId="5" xfId="0" applyNumberFormat="1" applyFont="1" applyFill="1" applyBorder="1" applyAlignment="1" applyProtection="1">
      <alignment vertical="center" wrapText="1"/>
      <protection locked="0"/>
    </xf>
    <xf numFmtId="0" fontId="0" fillId="3" borderId="31" xfId="0" applyNumberFormat="1" applyFont="1" applyFill="1" applyBorder="1" applyAlignment="1" applyProtection="1">
      <alignment vertical="center" wrapText="1"/>
      <protection locked="0"/>
    </xf>
    <xf numFmtId="0" fontId="0" fillId="3" borderId="33" xfId="0" applyNumberFormat="1" applyFont="1" applyFill="1" applyBorder="1" applyAlignment="1" applyProtection="1">
      <alignment vertical="center" wrapText="1"/>
      <protection locked="0"/>
    </xf>
    <xf numFmtId="0" fontId="0" fillId="3" borderId="0" xfId="0" applyNumberFormat="1" applyFont="1" applyFill="1" applyBorder="1" applyAlignment="1" applyProtection="1">
      <alignment vertical="center" wrapText="1"/>
      <protection locked="0"/>
    </xf>
    <xf numFmtId="0" fontId="0" fillId="3" borderId="34" xfId="0" applyNumberFormat="1" applyFont="1" applyFill="1" applyBorder="1" applyAlignment="1" applyProtection="1">
      <alignment vertical="center" wrapText="1"/>
      <protection locked="0"/>
    </xf>
    <xf numFmtId="0" fontId="0" fillId="3" borderId="25" xfId="0" applyNumberFormat="1" applyFont="1" applyFill="1" applyBorder="1" applyAlignment="1" applyProtection="1">
      <alignment vertical="center" wrapText="1"/>
      <protection locked="0"/>
    </xf>
    <xf numFmtId="0" fontId="0" fillId="3" borderId="19" xfId="0" applyNumberFormat="1" applyFont="1" applyFill="1" applyBorder="1" applyAlignment="1" applyProtection="1">
      <alignment vertical="center" wrapText="1"/>
      <protection locked="0"/>
    </xf>
    <xf numFmtId="0" fontId="0" fillId="3" borderId="26" xfId="0" applyNumberFormat="1" applyFont="1" applyFill="1" applyBorder="1" applyAlignment="1" applyProtection="1">
      <alignment vertical="center" wrapText="1"/>
      <protection locked="0"/>
    </xf>
    <xf numFmtId="0" fontId="26" fillId="3" borderId="14"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center" vertical="center" wrapText="1"/>
      <protection locked="0"/>
    </xf>
    <xf numFmtId="0" fontId="26" fillId="3" borderId="19" xfId="0" applyFont="1" applyFill="1" applyBorder="1" applyAlignment="1" applyProtection="1">
      <alignment horizontal="center" vertical="center" wrapText="1"/>
      <protection locked="0"/>
    </xf>
    <xf numFmtId="0" fontId="26" fillId="3" borderId="26" xfId="0" applyFont="1" applyFill="1" applyBorder="1" applyAlignment="1" applyProtection="1">
      <alignment horizontal="center" vertical="center" wrapText="1"/>
      <protection locked="0"/>
    </xf>
    <xf numFmtId="0" fontId="26" fillId="3" borderId="14" xfId="0" applyFont="1" applyFill="1" applyBorder="1" applyAlignment="1" applyProtection="1">
      <alignment vertical="center" wrapText="1"/>
      <protection locked="0"/>
    </xf>
    <xf numFmtId="0" fontId="26" fillId="3" borderId="5" xfId="0" applyFont="1" applyFill="1" applyBorder="1" applyAlignment="1" applyProtection="1">
      <alignment vertical="center" wrapText="1"/>
      <protection locked="0"/>
    </xf>
    <xf numFmtId="0" fontId="26" fillId="3" borderId="31" xfId="0" applyFont="1" applyFill="1" applyBorder="1" applyAlignment="1" applyProtection="1">
      <alignment vertical="center" wrapText="1"/>
      <protection locked="0"/>
    </xf>
    <xf numFmtId="0" fontId="26" fillId="3" borderId="25" xfId="0" applyFont="1" applyFill="1" applyBorder="1" applyAlignment="1" applyProtection="1">
      <alignment vertical="center" wrapText="1"/>
      <protection locked="0"/>
    </xf>
    <xf numFmtId="0" fontId="26" fillId="3" borderId="19" xfId="0" applyFont="1" applyFill="1" applyBorder="1" applyAlignment="1" applyProtection="1">
      <alignment vertical="center" wrapText="1"/>
      <protection locked="0"/>
    </xf>
    <xf numFmtId="0" fontId="26" fillId="3" borderId="26" xfId="0" applyFont="1" applyFill="1" applyBorder="1" applyAlignment="1" applyProtection="1">
      <alignment vertical="center" wrapText="1"/>
      <protection locked="0"/>
    </xf>
    <xf numFmtId="0" fontId="0" fillId="3" borderId="30" xfId="0" applyNumberFormat="1" applyFont="1" applyFill="1" applyBorder="1" applyAlignment="1" applyProtection="1">
      <alignment horizontal="center" vertical="center" wrapText="1"/>
      <protection locked="0"/>
    </xf>
    <xf numFmtId="0" fontId="3" fillId="0" borderId="0" xfId="0" applyFont="1" applyFill="1" applyBorder="1" applyAlignment="1">
      <alignment vertical="center"/>
    </xf>
    <xf numFmtId="0" fontId="3" fillId="0" borderId="49" xfId="0" applyFont="1" applyFill="1" applyBorder="1" applyAlignment="1">
      <alignment vertical="center"/>
    </xf>
    <xf numFmtId="0" fontId="0" fillId="3" borderId="46" xfId="0" applyFont="1" applyFill="1" applyBorder="1" applyAlignment="1" applyProtection="1">
      <alignment vertical="top" wrapText="1"/>
      <protection locked="0"/>
    </xf>
    <xf numFmtId="0" fontId="0" fillId="3" borderId="3" xfId="0" applyFont="1" applyFill="1" applyBorder="1" applyAlignment="1" applyProtection="1">
      <alignment vertical="top" wrapText="1"/>
      <protection locked="0"/>
    </xf>
    <xf numFmtId="0" fontId="0" fillId="3" borderId="47" xfId="0" applyFont="1" applyFill="1" applyBorder="1" applyAlignment="1" applyProtection="1">
      <alignment vertical="top" wrapText="1"/>
      <protection locked="0"/>
    </xf>
    <xf numFmtId="0" fontId="0" fillId="3" borderId="45"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51" xfId="0" applyFont="1" applyFill="1" applyBorder="1" applyAlignment="1" applyProtection="1">
      <alignment vertical="top" wrapText="1"/>
      <protection locked="0"/>
    </xf>
    <xf numFmtId="0" fontId="0" fillId="3" borderId="48" xfId="0" applyFont="1" applyFill="1" applyBorder="1" applyAlignment="1" applyProtection="1">
      <alignment vertical="top" wrapText="1"/>
      <protection locked="0"/>
    </xf>
    <xf numFmtId="0" fontId="0" fillId="3" borderId="49" xfId="0" applyFont="1" applyFill="1" applyBorder="1" applyAlignment="1" applyProtection="1">
      <alignment vertical="top" wrapText="1"/>
      <protection locked="0"/>
    </xf>
    <xf numFmtId="0" fontId="0" fillId="3" borderId="50" xfId="0" applyFont="1" applyFill="1" applyBorder="1" applyAlignment="1" applyProtection="1">
      <alignment vertical="top" wrapText="1"/>
      <protection locked="0"/>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0" fillId="3" borderId="30" xfId="0" applyNumberFormat="1" applyFont="1" applyFill="1" applyBorder="1" applyAlignment="1" applyProtection="1">
      <alignment vertical="center" wrapText="1"/>
      <protection locked="0"/>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9" xfId="0" applyFont="1" applyBorder="1" applyAlignment="1">
      <alignment vertical="center"/>
    </xf>
    <xf numFmtId="0" fontId="3" fillId="0" borderId="0" xfId="0" applyFont="1" applyFill="1" applyBorder="1" applyAlignment="1">
      <alignment vertical="center" wrapText="1"/>
    </xf>
    <xf numFmtId="0" fontId="3" fillId="0" borderId="30" xfId="0" applyFont="1" applyFill="1" applyBorder="1" applyAlignment="1">
      <alignment horizontal="center" vertical="center" wrapText="1"/>
    </xf>
    <xf numFmtId="0" fontId="0" fillId="3" borderId="3" xfId="0" applyFont="1" applyFill="1" applyBorder="1" applyAlignment="1" applyProtection="1">
      <alignment vertical="top"/>
      <protection locked="0"/>
    </xf>
    <xf numFmtId="0" fontId="0" fillId="3" borderId="47" xfId="0" applyFont="1" applyFill="1" applyBorder="1" applyAlignment="1" applyProtection="1">
      <alignment vertical="top"/>
      <protection locked="0"/>
    </xf>
    <xf numFmtId="0" fontId="0" fillId="3" borderId="45"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51" xfId="0" applyFont="1" applyFill="1" applyBorder="1" applyAlignment="1" applyProtection="1">
      <alignment vertical="top"/>
      <protection locked="0"/>
    </xf>
    <xf numFmtId="0" fontId="0" fillId="3" borderId="48" xfId="0" applyFont="1" applyFill="1" applyBorder="1" applyAlignment="1" applyProtection="1">
      <alignment vertical="top"/>
      <protection locked="0"/>
    </xf>
    <xf numFmtId="0" fontId="0" fillId="3" borderId="49" xfId="0" applyFont="1" applyFill="1" applyBorder="1" applyAlignment="1" applyProtection="1">
      <alignment vertical="top"/>
      <protection locked="0"/>
    </xf>
    <xf numFmtId="0" fontId="0" fillId="3" borderId="50" xfId="0" applyFont="1" applyFill="1" applyBorder="1" applyAlignment="1" applyProtection="1">
      <alignment vertical="top"/>
      <protection locked="0"/>
    </xf>
    <xf numFmtId="0" fontId="0" fillId="3" borderId="45"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3" fillId="0" borderId="1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3" borderId="15" xfId="0" applyNumberFormat="1" applyFont="1" applyFill="1" applyBorder="1" applyAlignment="1" applyProtection="1">
      <alignment horizontal="center" vertical="center" shrinkToFit="1"/>
      <protection locked="0"/>
    </xf>
    <xf numFmtId="0" fontId="0" fillId="3" borderId="59" xfId="0" applyNumberFormat="1" applyFont="1" applyFill="1" applyBorder="1" applyAlignment="1" applyProtection="1">
      <alignment horizontal="center" vertical="center" shrinkToFit="1"/>
      <protection locked="0"/>
    </xf>
    <xf numFmtId="0" fontId="0" fillId="3" borderId="60" xfId="0" applyNumberFormat="1" applyFont="1" applyFill="1" applyBorder="1" applyAlignment="1" applyProtection="1">
      <alignment horizontal="center" vertical="center" shrinkToFit="1"/>
      <protection locked="0"/>
    </xf>
    <xf numFmtId="0" fontId="26" fillId="0" borderId="5" xfId="0" applyFont="1" applyBorder="1" applyAlignment="1" applyProtection="1">
      <alignment vertical="center"/>
      <protection locked="0"/>
    </xf>
    <xf numFmtId="0" fontId="26" fillId="0" borderId="31"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26" fillId="0" borderId="19"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26" fillId="3" borderId="14" xfId="0" applyFont="1" applyFill="1" applyBorder="1" applyAlignment="1" applyProtection="1">
      <alignment horizontal="center" vertical="top" textRotation="255" wrapText="1"/>
      <protection locked="0"/>
    </xf>
    <xf numFmtId="0" fontId="26" fillId="3" borderId="5"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textRotation="255" wrapText="1"/>
      <protection locked="0"/>
    </xf>
    <xf numFmtId="0" fontId="26" fillId="3" borderId="33" xfId="0" applyFont="1" applyFill="1" applyBorder="1" applyAlignment="1" applyProtection="1">
      <alignment horizontal="center" vertical="top" textRotation="255" wrapText="1"/>
      <protection locked="0"/>
    </xf>
    <xf numFmtId="0" fontId="26" fillId="3" borderId="0" xfId="0" applyFont="1" applyFill="1" applyBorder="1" applyAlignment="1" applyProtection="1">
      <alignment horizontal="center" vertical="top" textRotation="255" wrapText="1"/>
      <protection locked="0"/>
    </xf>
    <xf numFmtId="0" fontId="26" fillId="3" borderId="34" xfId="0" applyFont="1" applyFill="1" applyBorder="1" applyAlignment="1" applyProtection="1">
      <alignment horizontal="center" vertical="top" textRotation="255" wrapText="1"/>
      <protection locked="0"/>
    </xf>
    <xf numFmtId="0" fontId="26" fillId="3" borderId="25" xfId="0" applyFont="1" applyFill="1" applyBorder="1" applyAlignment="1" applyProtection="1">
      <alignment horizontal="center" vertical="top" textRotation="255" wrapText="1"/>
      <protection locked="0"/>
    </xf>
    <xf numFmtId="0" fontId="26" fillId="3" borderId="19" xfId="0" applyFont="1" applyFill="1" applyBorder="1" applyAlignment="1" applyProtection="1">
      <alignment horizontal="center" vertical="top" textRotation="255" wrapText="1"/>
      <protection locked="0"/>
    </xf>
    <xf numFmtId="0" fontId="26" fillId="3" borderId="26"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protection locked="0"/>
    </xf>
    <xf numFmtId="0" fontId="26" fillId="3" borderId="33" xfId="0" applyFont="1" applyFill="1" applyBorder="1" applyAlignment="1" applyProtection="1">
      <alignment horizontal="center" vertical="top"/>
      <protection locked="0"/>
    </xf>
    <xf numFmtId="0" fontId="26" fillId="3" borderId="0" xfId="0" applyFont="1" applyFill="1" applyBorder="1" applyAlignment="1" applyProtection="1">
      <alignment horizontal="center" vertical="top"/>
      <protection locked="0"/>
    </xf>
    <xf numFmtId="0" fontId="26" fillId="3" borderId="34" xfId="0" applyFont="1" applyFill="1" applyBorder="1" applyAlignment="1" applyProtection="1">
      <alignment horizontal="center" vertical="top"/>
      <protection locked="0"/>
    </xf>
    <xf numFmtId="0" fontId="26" fillId="3" borderId="25" xfId="0" applyFont="1" applyFill="1" applyBorder="1" applyAlignment="1" applyProtection="1">
      <alignment horizontal="center" vertical="top"/>
      <protection locked="0"/>
    </xf>
    <xf numFmtId="0" fontId="26" fillId="3" borderId="19" xfId="0" applyFont="1" applyFill="1" applyBorder="1" applyAlignment="1" applyProtection="1">
      <alignment horizontal="center" vertical="top"/>
      <protection locked="0"/>
    </xf>
    <xf numFmtId="0" fontId="26" fillId="3" borderId="26" xfId="0" applyFont="1" applyFill="1" applyBorder="1" applyAlignment="1" applyProtection="1">
      <alignment horizontal="center" vertical="top"/>
      <protection locked="0"/>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0" xfId="0" applyFont="1" applyFill="1" applyAlignment="1">
      <alignment vertical="center" wrapText="1"/>
    </xf>
    <xf numFmtId="0" fontId="3" fillId="0" borderId="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4" xfId="0" applyFont="1" applyFill="1" applyBorder="1" applyAlignment="1">
      <alignment vertical="center"/>
    </xf>
    <xf numFmtId="0" fontId="3" fillId="0" borderId="101" xfId="0" applyFont="1" applyFill="1" applyBorder="1" applyAlignment="1">
      <alignment vertical="center"/>
    </xf>
    <xf numFmtId="0" fontId="1" fillId="3" borderId="94"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3" borderId="93" xfId="0"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03" xfId="0" applyFont="1" applyFill="1" applyBorder="1" applyAlignment="1" applyProtection="1">
      <alignment horizontal="center" vertical="center"/>
      <protection locked="0"/>
    </xf>
    <xf numFmtId="0" fontId="3" fillId="0" borderId="66"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3" fillId="0" borderId="7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8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6" xfId="0" applyFont="1" applyFill="1" applyBorder="1" applyAlignment="1">
      <alignment horizontal="center"/>
    </xf>
    <xf numFmtId="0" fontId="3" fillId="0" borderId="8" xfId="0" applyFont="1" applyFill="1" applyBorder="1" applyAlignment="1">
      <alignment horizontal="center"/>
    </xf>
    <xf numFmtId="0" fontId="3" fillId="0" borderId="33" xfId="0" applyFont="1" applyFill="1" applyBorder="1" applyAlignment="1">
      <alignment horizontal="center"/>
    </xf>
    <xf numFmtId="0" fontId="3" fillId="0" borderId="0" xfId="0" applyFont="1" applyFill="1" applyBorder="1" applyAlignment="1">
      <alignment horizontal="center"/>
    </xf>
    <xf numFmtId="180" fontId="3" fillId="0" borderId="23" xfId="0" applyNumberFormat="1" applyFont="1" applyFill="1" applyBorder="1" applyAlignment="1">
      <alignment horizontal="center" wrapText="1"/>
    </xf>
    <xf numFmtId="180" fontId="3" fillId="0" borderId="23" xfId="0" applyNumberFormat="1" applyFont="1" applyFill="1" applyBorder="1" applyAlignment="1">
      <alignment horizontal="center"/>
    </xf>
    <xf numFmtId="180" fontId="3" fillId="0" borderId="79" xfId="0" applyNumberFormat="1" applyFont="1" applyFill="1" applyBorder="1" applyAlignment="1">
      <alignment horizontal="center"/>
    </xf>
    <xf numFmtId="180" fontId="3" fillId="0" borderId="10" xfId="0" applyNumberFormat="1" applyFont="1" applyFill="1" applyBorder="1" applyAlignment="1">
      <alignment horizontal="center"/>
    </xf>
    <xf numFmtId="180" fontId="3" fillId="0" borderId="14" xfId="0" applyNumberFormat="1" applyFont="1" applyFill="1" applyBorder="1" applyAlignment="1">
      <alignment horizontal="center"/>
    </xf>
    <xf numFmtId="0" fontId="19" fillId="0" borderId="95" xfId="0" applyFont="1" applyFill="1" applyBorder="1" applyAlignment="1">
      <alignment horizontal="center" wrapText="1"/>
    </xf>
    <xf numFmtId="0" fontId="19" fillId="0" borderId="96" xfId="0" applyFont="1" applyFill="1" applyBorder="1" applyAlignment="1">
      <alignment horizontal="center"/>
    </xf>
    <xf numFmtId="0" fontId="19" fillId="0" borderId="97" xfId="0" applyFont="1" applyFill="1" applyBorder="1" applyAlignment="1">
      <alignment horizontal="center"/>
    </xf>
    <xf numFmtId="0" fontId="19" fillId="0" borderId="98"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lignment horizontal="center"/>
    </xf>
    <xf numFmtId="0" fontId="27" fillId="0" borderId="67"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90" xfId="0" applyFont="1" applyFill="1" applyBorder="1" applyAlignment="1">
      <alignment horizontal="center" vertical="center"/>
    </xf>
    <xf numFmtId="180" fontId="27" fillId="0" borderId="67" xfId="0" applyNumberFormat="1" applyFont="1" applyFill="1" applyBorder="1" applyAlignment="1">
      <alignment horizontal="center" vertical="center"/>
    </xf>
    <xf numFmtId="180" fontId="27" fillId="0" borderId="4" xfId="0" applyNumberFormat="1" applyFont="1" applyFill="1" applyBorder="1" applyAlignment="1">
      <alignment horizontal="center" vertical="center"/>
    </xf>
    <xf numFmtId="0" fontId="27" fillId="0" borderId="72" xfId="0" applyFont="1" applyFill="1" applyBorder="1" applyAlignment="1">
      <alignment horizontal="center" vertical="center"/>
    </xf>
    <xf numFmtId="0" fontId="27" fillId="0" borderId="63" xfId="0" applyFont="1" applyFill="1" applyBorder="1" applyAlignment="1">
      <alignment horizontal="center" vertical="center"/>
    </xf>
    <xf numFmtId="0" fontId="3" fillId="0" borderId="0" xfId="0" applyFont="1" applyFill="1" applyAlignment="1">
      <alignment vertical="center"/>
    </xf>
    <xf numFmtId="0" fontId="3" fillId="0" borderId="86" xfId="0" applyFont="1" applyFill="1" applyBorder="1" applyAlignment="1">
      <alignment vertical="center" wrapText="1"/>
    </xf>
    <xf numFmtId="0" fontId="3" fillId="0" borderId="30" xfId="0" applyFont="1" applyFill="1" applyBorder="1" applyAlignment="1">
      <alignment vertical="center" wrapText="1"/>
    </xf>
    <xf numFmtId="0" fontId="0" fillId="3" borderId="6" xfId="0" applyNumberFormat="1" applyFont="1" applyFill="1" applyBorder="1" applyAlignment="1" applyProtection="1">
      <alignment horizontal="center" vertical="center"/>
      <protection locked="0"/>
    </xf>
    <xf numFmtId="179" fontId="3" fillId="0" borderId="87" xfId="0" applyNumberFormat="1" applyFont="1" applyFill="1" applyBorder="1" applyAlignment="1">
      <alignment horizontal="center" vertical="center"/>
    </xf>
    <xf numFmtId="179" fontId="3" fillId="0" borderId="39"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9" fontId="3" fillId="0" borderId="75" xfId="0" applyNumberFormat="1" applyFont="1" applyFill="1" applyBorder="1" applyAlignment="1">
      <alignment horizontal="center" vertical="center"/>
    </xf>
    <xf numFmtId="179" fontId="3" fillId="0" borderId="30" xfId="0" applyNumberFormat="1" applyFont="1" applyFill="1" applyBorder="1" applyAlignment="1">
      <alignment horizontal="center" vertical="center"/>
    </xf>
    <xf numFmtId="179" fontId="3" fillId="0" borderId="44"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3" fillId="0" borderId="77" xfId="0" applyFont="1" applyFill="1" applyBorder="1" applyAlignment="1">
      <alignment horizontal="center" vertical="center" textRotation="255" wrapText="1"/>
    </xf>
    <xf numFmtId="0" fontId="3" fillId="0" borderId="7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90" xfId="0" applyFont="1" applyFill="1" applyBorder="1" applyAlignment="1">
      <alignment horizontal="center" vertical="center" textRotation="255" wrapText="1"/>
    </xf>
    <xf numFmtId="0" fontId="3" fillId="0" borderId="91"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10" xfId="0" applyFont="1" applyFill="1" applyBorder="1" applyAlignment="1">
      <alignment vertical="center" wrapText="1"/>
    </xf>
    <xf numFmtId="0" fontId="0" fillId="3" borderId="8" xfId="0" applyNumberFormat="1" applyFont="1" applyFill="1" applyBorder="1" applyAlignment="1" applyProtection="1">
      <alignment horizontal="center" vertical="center"/>
      <protection locked="0"/>
    </xf>
    <xf numFmtId="0" fontId="3" fillId="0" borderId="61"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 xfId="0" applyFont="1" applyFill="1" applyBorder="1" applyAlignment="1">
      <alignment horizontal="center" vertical="center"/>
    </xf>
    <xf numFmtId="0" fontId="8" fillId="0" borderId="86" xfId="0" applyFont="1" applyFill="1" applyBorder="1" applyAlignment="1">
      <alignment vertical="center" wrapText="1"/>
    </xf>
    <xf numFmtId="0" fontId="8" fillId="0" borderId="30" xfId="0" applyFont="1" applyFill="1" applyBorder="1" applyAlignment="1">
      <alignment vertical="center" wrapText="1"/>
    </xf>
    <xf numFmtId="0" fontId="3" fillId="0" borderId="26" xfId="0" applyFont="1" applyFill="1" applyBorder="1" applyAlignment="1">
      <alignment vertical="center" wrapText="1"/>
    </xf>
    <xf numFmtId="0" fontId="3" fillId="0" borderId="39" xfId="0" applyFont="1" applyFill="1" applyBorder="1" applyAlignment="1">
      <alignment vertical="center" wrapText="1"/>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3" fillId="0" borderId="89" xfId="0"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4" fillId="0" borderId="86" xfId="0" applyFont="1" applyFill="1" applyBorder="1" applyAlignment="1">
      <alignment vertical="center" wrapText="1"/>
    </xf>
    <xf numFmtId="0" fontId="4" fillId="0" borderId="30" xfId="0" applyFont="1" applyFill="1" applyBorder="1" applyAlignment="1">
      <alignment vertical="center" wrapText="1"/>
    </xf>
    <xf numFmtId="0" fontId="3" fillId="0" borderId="71" xfId="0" applyFont="1" applyFill="1" applyBorder="1" applyAlignment="1">
      <alignment horizontal="center" vertical="center" textRotation="255"/>
    </xf>
    <xf numFmtId="0" fontId="3" fillId="0" borderId="77" xfId="0" applyFont="1" applyFill="1" applyBorder="1" applyAlignment="1">
      <alignment horizontal="center" vertical="center" textRotation="255"/>
    </xf>
    <xf numFmtId="0" fontId="3" fillId="0" borderId="7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28" xfId="0" applyFont="1" applyFill="1" applyBorder="1" applyAlignment="1">
      <alignment vertical="center" wrapText="1"/>
    </xf>
    <xf numFmtId="0" fontId="3" fillId="0" borderId="6" xfId="0" applyFont="1" applyFill="1" applyBorder="1" applyAlignment="1">
      <alignment vertical="center" wrapText="1"/>
    </xf>
    <xf numFmtId="0" fontId="0" fillId="3" borderId="79" xfId="0" applyNumberFormat="1" applyFont="1" applyFill="1" applyBorder="1" applyAlignment="1" applyProtection="1">
      <alignment horizontal="center" vertical="center"/>
      <protection locked="0"/>
    </xf>
    <xf numFmtId="0" fontId="0" fillId="3" borderId="28" xfId="0" applyNumberFormat="1" applyFont="1" applyFill="1" applyBorder="1" applyAlignment="1" applyProtection="1">
      <alignment horizontal="center" vertical="center"/>
      <protection locked="0"/>
    </xf>
    <xf numFmtId="0" fontId="0" fillId="3" borderId="44" xfId="0" applyNumberFormat="1" applyFont="1" applyFill="1" applyBorder="1" applyAlignment="1" applyProtection="1">
      <alignment horizontal="center" vertical="center"/>
      <protection locked="0"/>
    </xf>
    <xf numFmtId="0" fontId="3" fillId="0" borderId="8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4"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3" fillId="0" borderId="29" xfId="0"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81" fontId="3" fillId="0" borderId="75" xfId="0" applyNumberFormat="1" applyFont="1" applyFill="1" applyBorder="1" applyAlignment="1">
      <alignment horizontal="center" vertical="center"/>
    </xf>
    <xf numFmtId="181" fontId="3" fillId="0" borderId="30" xfId="0" applyNumberFormat="1" applyFont="1" applyFill="1" applyBorder="1" applyAlignment="1">
      <alignment horizontal="center" vertical="center"/>
    </xf>
    <xf numFmtId="181" fontId="3" fillId="0" borderId="44" xfId="0" applyNumberFormat="1" applyFont="1" applyFill="1" applyBorder="1" applyAlignment="1">
      <alignment horizontal="center" vertical="center"/>
    </xf>
    <xf numFmtId="181" fontId="3" fillId="0" borderId="76"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86" xfId="0" applyFont="1" applyFill="1" applyBorder="1" applyAlignment="1">
      <alignment horizontal="center" vertical="center"/>
    </xf>
    <xf numFmtId="0" fontId="0" fillId="3" borderId="15" xfId="0" applyNumberFormat="1" applyFont="1" applyFill="1" applyBorder="1" applyAlignment="1" applyProtection="1">
      <alignment horizontal="center" vertical="center"/>
      <protection locked="0"/>
    </xf>
    <xf numFmtId="0" fontId="0" fillId="3" borderId="60" xfId="0" applyNumberFormat="1" applyFont="1" applyFill="1" applyBorder="1" applyAlignment="1" applyProtection="1">
      <alignment horizontal="center" vertical="center"/>
      <protection locked="0"/>
    </xf>
    <xf numFmtId="0" fontId="19" fillId="0" borderId="6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3" fillId="0" borderId="53"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67" xfId="0" applyFont="1" applyFill="1" applyBorder="1" applyAlignment="1">
      <alignment horizontal="center" vertical="center"/>
    </xf>
    <xf numFmtId="0" fontId="3" fillId="0" borderId="70" xfId="0" applyFont="1" applyFill="1" applyBorder="1" applyAlignment="1">
      <alignment horizontal="center" vertical="center"/>
    </xf>
    <xf numFmtId="176" fontId="20" fillId="2" borderId="71" xfId="0" applyNumberFormat="1" applyFont="1" applyFill="1" applyBorder="1" applyAlignment="1">
      <alignment horizontal="center" vertical="center"/>
    </xf>
    <xf numFmtId="176" fontId="20" fillId="2" borderId="8" xfId="0" applyNumberFormat="1" applyFont="1" applyFill="1" applyBorder="1" applyAlignment="1">
      <alignment horizontal="center" vertical="center"/>
    </xf>
    <xf numFmtId="176" fontId="20" fillId="2" borderId="72"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0" fontId="19" fillId="0" borderId="7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4" xfId="0" applyFont="1" applyFill="1" applyBorder="1" applyAlignment="1">
      <alignment horizontal="center" vertical="center"/>
    </xf>
    <xf numFmtId="0" fontId="5" fillId="0" borderId="53"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70"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0" fontId="0" fillId="0" borderId="74" xfId="0" applyNumberFormat="1"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64" xfId="0" applyNumberFormat="1" applyFont="1" applyFill="1" applyBorder="1" applyAlignment="1">
      <alignment horizontal="center" vertical="center" wrapText="1"/>
    </xf>
    <xf numFmtId="0" fontId="24" fillId="0" borderId="6" xfId="0" applyNumberFormat="1" applyFont="1" applyBorder="1" applyAlignment="1">
      <alignment vertical="center" wrapText="1"/>
    </xf>
    <xf numFmtId="0" fontId="18" fillId="5" borderId="82" xfId="0" applyNumberFormat="1" applyFont="1" applyFill="1" applyBorder="1" applyAlignment="1">
      <alignment horizontal="center" vertical="center" shrinkToFit="1"/>
    </xf>
    <xf numFmtId="0" fontId="18" fillId="5" borderId="19" xfId="0" applyNumberFormat="1" applyFont="1" applyFill="1" applyBorder="1" applyAlignment="1">
      <alignment horizontal="center" vertical="center" shrinkToFit="1"/>
    </xf>
    <xf numFmtId="0" fontId="18" fillId="5" borderId="60" xfId="0" applyNumberFormat="1" applyFont="1" applyFill="1" applyBorder="1" applyAlignment="1">
      <alignment horizontal="center" vertical="center" shrinkToFit="1"/>
    </xf>
    <xf numFmtId="0" fontId="18" fillId="5" borderId="83" xfId="0" applyNumberFormat="1" applyFont="1" applyFill="1" applyBorder="1" applyAlignment="1">
      <alignment horizontal="center" vertical="center" shrinkToFit="1"/>
    </xf>
    <xf numFmtId="0" fontId="18" fillId="5" borderId="84" xfId="0" applyNumberFormat="1" applyFont="1" applyFill="1" applyBorder="1" applyAlignment="1">
      <alignment horizontal="center" vertical="center" shrinkToFit="1"/>
    </xf>
    <xf numFmtId="0" fontId="18" fillId="5" borderId="85" xfId="0" applyNumberFormat="1"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6" xfId="0" applyFont="1" applyFill="1" applyBorder="1" applyAlignment="1">
      <alignment horizontal="center" vertical="center"/>
    </xf>
    <xf numFmtId="179" fontId="0" fillId="0" borderId="73" xfId="0" applyNumberFormat="1" applyFont="1" applyFill="1" applyBorder="1" applyAlignment="1">
      <alignment horizontal="center" vertical="center" shrinkToFit="1"/>
    </xf>
    <xf numFmtId="179" fontId="0" fillId="0" borderId="6" xfId="0" applyNumberFormat="1" applyFont="1" applyFill="1" applyBorder="1" applyAlignment="1">
      <alignment horizontal="center" vertical="center" shrinkToFit="1"/>
    </xf>
    <xf numFmtId="179" fontId="0" fillId="0" borderId="74" xfId="0" applyNumberFormat="1"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181" fontId="5" fillId="0" borderId="80"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1" fontId="5" fillId="0" borderId="29" xfId="0" applyNumberFormat="1" applyFont="1" applyFill="1" applyBorder="1" applyAlignment="1">
      <alignment horizontal="center" vertical="center" shrinkToFit="1"/>
    </xf>
    <xf numFmtId="181" fontId="5" fillId="0" borderId="64" xfId="0" applyNumberFormat="1" applyFont="1" applyFill="1" applyBorder="1" applyAlignment="1">
      <alignment horizontal="center" vertical="center" shrinkToFit="1"/>
    </xf>
    <xf numFmtId="181" fontId="5" fillId="0" borderId="6" xfId="0" applyNumberFormat="1" applyFont="1" applyFill="1" applyBorder="1" applyAlignment="1">
      <alignment horizontal="center" vertical="center" shrinkToFit="1"/>
    </xf>
    <xf numFmtId="181" fontId="5" fillId="0" borderId="65" xfId="0" applyNumberFormat="1"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177" fontId="3" fillId="0" borderId="25" xfId="0" applyNumberFormat="1" applyFont="1" applyFill="1" applyBorder="1" applyAlignment="1">
      <alignment horizontal="right" vertical="center" shrinkToFit="1"/>
    </xf>
    <xf numFmtId="177" fontId="3" fillId="0" borderId="19" xfId="0" applyNumberFormat="1" applyFont="1" applyFill="1" applyBorder="1" applyAlignment="1">
      <alignment horizontal="right" vertical="center" shrinkToFit="1"/>
    </xf>
    <xf numFmtId="177" fontId="3" fillId="0" borderId="60" xfId="0" applyNumberFormat="1" applyFont="1" applyFill="1" applyBorder="1" applyAlignment="1">
      <alignment horizontal="right" vertical="center" shrinkToFit="1"/>
    </xf>
    <xf numFmtId="183" fontId="3" fillId="0" borderId="30" xfId="0" applyNumberFormat="1" applyFont="1" applyFill="1" applyBorder="1" applyAlignment="1">
      <alignment horizontal="center" vertical="center" shrinkToFit="1"/>
    </xf>
    <xf numFmtId="183" fontId="3" fillId="0" borderId="44" xfId="0" applyNumberFormat="1" applyFont="1" applyFill="1" applyBorder="1" applyAlignment="1">
      <alignment horizontal="center" vertical="center" shrinkToFit="1"/>
    </xf>
    <xf numFmtId="0" fontId="3" fillId="0" borderId="71"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77" xfId="0" applyNumberFormat="1" applyFont="1" applyFill="1" applyBorder="1" applyAlignment="1">
      <alignment vertical="center" shrinkToFit="1"/>
    </xf>
    <xf numFmtId="0" fontId="3" fillId="0" borderId="72"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90" xfId="0" applyNumberFormat="1" applyFont="1" applyFill="1" applyBorder="1" applyAlignment="1">
      <alignment vertical="center" shrinkToFit="1"/>
    </xf>
    <xf numFmtId="0" fontId="0" fillId="3" borderId="92" xfId="0" applyNumberFormat="1" applyFont="1" applyFill="1" applyBorder="1" applyAlignment="1" applyProtection="1">
      <alignment horizontal="center" vertical="center" shrinkToFit="1"/>
      <protection locked="0"/>
    </xf>
    <xf numFmtId="0" fontId="0" fillId="3" borderId="84" xfId="0" applyNumberFormat="1" applyFont="1" applyFill="1" applyBorder="1" applyAlignment="1" applyProtection="1">
      <alignment horizontal="center" vertical="center" shrinkToFit="1"/>
      <protection locked="0"/>
    </xf>
    <xf numFmtId="0" fontId="0" fillId="3" borderId="85" xfId="0" applyNumberFormat="1" applyFont="1" applyFill="1" applyBorder="1" applyAlignment="1" applyProtection="1">
      <alignment horizontal="center" vertical="center" shrinkToFit="1"/>
      <protection locked="0"/>
    </xf>
    <xf numFmtId="0" fontId="5" fillId="0" borderId="5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92"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0" fontId="18" fillId="5" borderId="27" xfId="0" applyNumberFormat="1" applyFont="1" applyFill="1" applyBorder="1" applyAlignment="1">
      <alignment horizontal="center" vertical="center" shrinkToFit="1"/>
    </xf>
    <xf numFmtId="0" fontId="18" fillId="5" borderId="28" xfId="0" applyNumberFormat="1" applyFont="1" applyFill="1" applyBorder="1" applyAlignment="1">
      <alignment horizontal="center" vertical="center" shrinkToFit="1"/>
    </xf>
    <xf numFmtId="0" fontId="18" fillId="5" borderId="88" xfId="0" applyNumberFormat="1" applyFont="1" applyFill="1" applyBorder="1" applyAlignment="1">
      <alignment horizontal="center" vertical="center" shrinkToFit="1"/>
    </xf>
    <xf numFmtId="0" fontId="23" fillId="0" borderId="61"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6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3" fillId="0" borderId="44"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86" xfId="0" applyNumberFormat="1" applyFont="1" applyFill="1" applyBorder="1" applyAlignment="1">
      <alignment vertical="center" wrapText="1"/>
    </xf>
    <xf numFmtId="0" fontId="3" fillId="0" borderId="71" xfId="0" applyNumberFormat="1" applyFont="1" applyFill="1" applyBorder="1" applyAlignment="1">
      <alignment horizontal="center" vertical="center" textRotation="255" wrapText="1"/>
    </xf>
    <xf numFmtId="0" fontId="3" fillId="0" borderId="77" xfId="0" applyNumberFormat="1" applyFont="1" applyFill="1" applyBorder="1" applyAlignment="1">
      <alignment horizontal="center" vertical="center" textRotation="255" wrapText="1"/>
    </xf>
    <xf numFmtId="0" fontId="3" fillId="0" borderId="78" xfId="0" applyNumberFormat="1" applyFont="1" applyFill="1" applyBorder="1" applyAlignment="1">
      <alignment horizontal="center" vertical="center" textRotation="255" wrapText="1"/>
    </xf>
    <xf numFmtId="0" fontId="3" fillId="0" borderId="34" xfId="0" applyNumberFormat="1" applyFont="1" applyFill="1" applyBorder="1" applyAlignment="1">
      <alignment horizontal="center" vertical="center" textRotation="255" wrapText="1"/>
    </xf>
    <xf numFmtId="0" fontId="3" fillId="0" borderId="72" xfId="0" applyNumberFormat="1" applyFont="1" applyFill="1" applyBorder="1" applyAlignment="1">
      <alignment horizontal="center" vertical="center" textRotation="255" wrapText="1"/>
    </xf>
    <xf numFmtId="0" fontId="3" fillId="0" borderId="90" xfId="0" applyNumberFormat="1" applyFont="1" applyFill="1" applyBorder="1" applyAlignment="1">
      <alignment horizontal="center" vertical="center" textRotation="255" wrapText="1"/>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31" xfId="0" applyNumberFormat="1" applyFont="1" applyFill="1" applyBorder="1" applyAlignment="1">
      <alignment vertical="center" wrapText="1"/>
    </xf>
    <xf numFmtId="181" fontId="5" fillId="0" borderId="53" xfId="0" applyNumberFormat="1" applyFont="1" applyFill="1" applyBorder="1" applyAlignment="1">
      <alignment horizontal="center" vertical="center"/>
    </xf>
    <xf numFmtId="181" fontId="5" fillId="0" borderId="5"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55" xfId="0" applyNumberFormat="1" applyFont="1" applyFill="1" applyBorder="1" applyAlignment="1">
      <alignment horizontal="center" vertical="center"/>
    </xf>
    <xf numFmtId="181" fontId="5" fillId="0" borderId="19"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44" xfId="0" applyFont="1" applyFill="1" applyBorder="1" applyAlignment="1">
      <alignment vertical="center" wrapText="1"/>
    </xf>
    <xf numFmtId="0" fontId="3" fillId="0" borderId="66"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33"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181" fontId="3" fillId="0" borderId="5" xfId="0" applyNumberFormat="1" applyFont="1" applyFill="1" applyBorder="1" applyAlignment="1">
      <alignment horizontal="center" vertical="center"/>
    </xf>
    <xf numFmtId="181" fontId="3" fillId="0" borderId="3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0" fontId="3" fillId="0" borderId="30" xfId="0" applyNumberFormat="1" applyFont="1" applyFill="1" applyBorder="1" applyAlignment="1">
      <alignment horizontal="center" vertical="center" shrinkToFit="1"/>
    </xf>
    <xf numFmtId="180" fontId="3" fillId="0" borderId="44" xfId="0" applyNumberFormat="1" applyFont="1" applyFill="1" applyBorder="1" applyAlignment="1">
      <alignment horizontal="center" vertical="center" shrinkToFit="1"/>
    </xf>
    <xf numFmtId="181" fontId="5" fillId="0" borderId="53" xfId="0" applyNumberFormat="1" applyFont="1" applyFill="1" applyBorder="1" applyAlignment="1">
      <alignment horizontal="center" vertical="center" shrinkToFit="1"/>
    </xf>
    <xf numFmtId="181" fontId="5" fillId="0" borderId="5" xfId="0" applyNumberFormat="1" applyFont="1" applyFill="1" applyBorder="1" applyAlignment="1">
      <alignment horizontal="center" vertical="center" shrinkToFit="1"/>
    </xf>
    <xf numFmtId="181" fontId="5" fillId="0" borderId="31" xfId="0" applyNumberFormat="1" applyFont="1" applyFill="1" applyBorder="1" applyAlignment="1">
      <alignment horizontal="center" vertical="center" shrinkToFit="1"/>
    </xf>
    <xf numFmtId="181" fontId="5" fillId="0" borderId="55" xfId="0" applyNumberFormat="1" applyFont="1" applyFill="1" applyBorder="1" applyAlignment="1">
      <alignment horizontal="center" vertical="center" shrinkToFit="1"/>
    </xf>
    <xf numFmtId="181" fontId="5" fillId="0" borderId="19" xfId="0" applyNumberFormat="1" applyFont="1" applyFill="1" applyBorder="1" applyAlignment="1">
      <alignment horizontal="center" vertical="center" shrinkToFit="1"/>
    </xf>
    <xf numFmtId="181" fontId="5" fillId="0" borderId="26" xfId="0" applyNumberFormat="1"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14" xfId="0" applyFont="1" applyFill="1" applyBorder="1" applyAlignment="1">
      <alignment vertical="center" wrapText="1"/>
    </xf>
    <xf numFmtId="0" fontId="19" fillId="0" borderId="71" xfId="0" applyFont="1" applyFill="1" applyBorder="1" applyAlignment="1">
      <alignment horizontal="center" shrinkToFit="1"/>
    </xf>
    <xf numFmtId="0" fontId="19" fillId="0" borderId="8" xfId="0" applyFont="1" applyFill="1" applyBorder="1" applyAlignment="1">
      <alignment horizont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78" xfId="0" applyFont="1" applyBorder="1" applyAlignment="1">
      <alignment vertical="center" shrinkToFit="1"/>
    </xf>
    <xf numFmtId="0" fontId="0" fillId="0" borderId="0" xfId="0" applyFont="1" applyBorder="1" applyAlignment="1">
      <alignment vertical="center" shrinkToFit="1"/>
    </xf>
    <xf numFmtId="0" fontId="0" fillId="0" borderId="89" xfId="0" applyFont="1" applyBorder="1" applyAlignment="1">
      <alignment vertical="center" shrinkToFit="1"/>
    </xf>
    <xf numFmtId="177" fontId="3" fillId="0" borderId="14" xfId="0" applyNumberFormat="1" applyFont="1" applyFill="1" applyBorder="1" applyAlignment="1">
      <alignment horizontal="left" vertical="center" shrinkToFit="1"/>
    </xf>
    <xf numFmtId="177" fontId="3" fillId="0" borderId="5" xfId="0" applyNumberFormat="1" applyFont="1" applyFill="1" applyBorder="1" applyAlignment="1">
      <alignment horizontal="left" vertical="center" shrinkToFit="1"/>
    </xf>
    <xf numFmtId="177" fontId="3" fillId="0" borderId="15" xfId="0" applyNumberFormat="1" applyFont="1" applyFill="1" applyBorder="1" applyAlignment="1">
      <alignment horizontal="left" vertical="center" shrinkToFit="1"/>
    </xf>
    <xf numFmtId="0" fontId="27" fillId="0" borderId="7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0" fillId="0" borderId="4" xfId="0" applyFont="1" applyBorder="1" applyAlignment="1">
      <alignment vertical="center" shrinkToFit="1"/>
    </xf>
    <xf numFmtId="0" fontId="0" fillId="0" borderId="63" xfId="0" applyFont="1" applyBorder="1" applyAlignment="1">
      <alignment vertical="center" shrinkToFit="1"/>
    </xf>
    <xf numFmtId="179" fontId="0" fillId="0" borderId="27" xfId="0" applyNumberFormat="1" applyFont="1" applyFill="1" applyBorder="1" applyAlignment="1">
      <alignment horizontal="center" vertical="center" shrinkToFit="1"/>
    </xf>
    <xf numFmtId="179" fontId="0" fillId="0" borderId="28" xfId="0" applyNumberFormat="1" applyFont="1" applyFill="1" applyBorder="1" applyAlignment="1">
      <alignment horizontal="center" vertical="center" shrinkToFit="1"/>
    </xf>
    <xf numFmtId="179" fontId="0" fillId="0" borderId="88" xfId="0" applyNumberFormat="1" applyFont="1" applyFill="1" applyBorder="1" applyAlignment="1">
      <alignment horizontal="center" vertical="center" shrinkToFit="1"/>
    </xf>
    <xf numFmtId="179" fontId="0" fillId="0" borderId="106" xfId="0" applyNumberFormat="1" applyFont="1" applyFill="1" applyBorder="1" applyAlignment="1">
      <alignment horizontal="center" vertical="center" shrinkToFit="1"/>
    </xf>
    <xf numFmtId="179" fontId="0" fillId="0" borderId="5" xfId="0" applyNumberFormat="1" applyFont="1" applyFill="1" applyBorder="1" applyAlignment="1">
      <alignment horizontal="center" vertical="center" shrinkToFit="1"/>
    </xf>
    <xf numFmtId="179" fontId="0" fillId="0" borderId="15" xfId="0" applyNumberFormat="1" applyFont="1" applyFill="1" applyBorder="1" applyAlignment="1">
      <alignment horizontal="center" vertical="center" shrinkToFit="1"/>
    </xf>
    <xf numFmtId="177" fontId="3" fillId="0" borderId="66" xfId="0" applyNumberFormat="1" applyFont="1" applyFill="1" applyBorder="1" applyAlignment="1">
      <alignment horizontal="left" vertical="center" shrinkToFit="1"/>
    </xf>
    <xf numFmtId="177" fontId="3" fillId="0" borderId="8" xfId="0" applyNumberFormat="1" applyFont="1" applyFill="1" applyBorder="1" applyAlignment="1">
      <alignment horizontal="left" vertical="center" shrinkToFit="1"/>
    </xf>
    <xf numFmtId="177" fontId="3" fillId="0" borderId="105" xfId="0" applyNumberFormat="1" applyFont="1" applyFill="1" applyBorder="1" applyAlignment="1">
      <alignment horizontal="left" vertical="center" shrinkToFit="1"/>
    </xf>
    <xf numFmtId="180" fontId="3" fillId="0" borderId="23" xfId="0" applyNumberFormat="1" applyFont="1" applyFill="1" applyBorder="1" applyAlignment="1">
      <alignment horizontal="center" vertical="center" shrinkToFit="1"/>
    </xf>
    <xf numFmtId="180" fontId="3" fillId="0" borderId="79" xfId="0" applyNumberFormat="1" applyFont="1" applyFill="1" applyBorder="1" applyAlignment="1">
      <alignment horizontal="center" vertical="center" shrinkToFit="1"/>
    </xf>
    <xf numFmtId="180" fontId="27" fillId="0" borderId="67" xfId="0" applyNumberFormat="1" applyFont="1" applyFill="1" applyBorder="1" applyAlignment="1">
      <alignment horizontal="center" vertical="center" shrinkToFit="1"/>
    </xf>
    <xf numFmtId="180" fontId="27" fillId="0" borderId="4" xfId="0" applyNumberFormat="1" applyFont="1" applyFill="1" applyBorder="1" applyAlignment="1">
      <alignment horizontal="center" vertical="center" shrinkToFit="1"/>
    </xf>
    <xf numFmtId="180" fontId="3" fillId="0" borderId="10" xfId="0" applyNumberFormat="1" applyFont="1" applyFill="1" applyBorder="1" applyAlignment="1">
      <alignment horizontal="center" vertical="center" shrinkToFit="1"/>
    </xf>
    <xf numFmtId="180" fontId="3" fillId="0" borderId="14" xfId="0" applyNumberFormat="1" applyFont="1" applyFill="1" applyBorder="1" applyAlignment="1">
      <alignment horizontal="center" vertical="center" shrinkToFit="1"/>
    </xf>
    <xf numFmtId="0" fontId="3" fillId="0" borderId="66" xfId="0" applyFont="1" applyFill="1" applyBorder="1" applyAlignment="1">
      <alignment horizontal="center" shrinkToFit="1"/>
    </xf>
    <xf numFmtId="0" fontId="3" fillId="0" borderId="8" xfId="0" applyFont="1" applyFill="1" applyBorder="1" applyAlignment="1">
      <alignment horizontal="center" shrinkToFit="1"/>
    </xf>
    <xf numFmtId="0" fontId="0" fillId="0" borderId="8" xfId="0" applyFont="1" applyBorder="1" applyAlignment="1">
      <alignment shrinkToFit="1"/>
    </xf>
    <xf numFmtId="0" fontId="0" fillId="0" borderId="77" xfId="0" applyFont="1" applyBorder="1" applyAlignment="1">
      <alignment shrinkToFit="1"/>
    </xf>
    <xf numFmtId="0" fontId="0" fillId="0" borderId="33" xfId="0" applyFont="1" applyBorder="1" applyAlignment="1">
      <alignment shrinkToFit="1"/>
    </xf>
    <xf numFmtId="0" fontId="0" fillId="0" borderId="0" xfId="0" applyFont="1" applyBorder="1" applyAlignment="1">
      <alignment shrinkToFit="1"/>
    </xf>
    <xf numFmtId="0" fontId="0" fillId="0" borderId="34" xfId="0" applyFont="1" applyBorder="1" applyAlignment="1">
      <alignment shrinkToFit="1"/>
    </xf>
    <xf numFmtId="0" fontId="27" fillId="0" borderId="6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0" xfId="0" applyFont="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183" fontId="3" fillId="0" borderId="39" xfId="0" applyNumberFormat="1" applyFont="1" applyFill="1" applyBorder="1" applyAlignment="1">
      <alignment horizontal="center" vertical="center" shrinkToFit="1"/>
    </xf>
    <xf numFmtId="183" fontId="3" fillId="0" borderId="25" xfId="0" applyNumberFormat="1" applyFont="1" applyFill="1" applyBorder="1" applyAlignment="1">
      <alignment horizontal="center" vertical="center" shrinkToFit="1"/>
    </xf>
    <xf numFmtId="181" fontId="5" fillId="0" borderId="75" xfId="0" applyNumberFormat="1" applyFont="1" applyFill="1" applyBorder="1" applyAlignment="1">
      <alignment horizontal="center" vertical="center" shrinkToFit="1"/>
    </xf>
    <xf numFmtId="181" fontId="5" fillId="0" borderId="44" xfId="0" applyNumberFormat="1" applyFont="1" applyFill="1" applyBorder="1" applyAlignment="1">
      <alignment horizontal="center" vertical="center" shrinkToFit="1"/>
    </xf>
    <xf numFmtId="181" fontId="5" fillId="0" borderId="87"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0" fontId="27" fillId="0" borderId="90"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181" fontId="3" fillId="0" borderId="25"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xf>
    <xf numFmtId="0" fontId="3" fillId="0" borderId="79" xfId="0" applyFont="1" applyFill="1" applyBorder="1" applyAlignment="1">
      <alignment vertical="center" wrapText="1"/>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4" fillId="0" borderId="44" xfId="0" applyFont="1" applyFill="1" applyBorder="1" applyAlignment="1">
      <alignment vertical="center" wrapText="1"/>
    </xf>
    <xf numFmtId="0" fontId="5" fillId="0" borderId="80" xfId="0" applyFont="1" applyFill="1" applyBorder="1" applyAlignment="1">
      <alignment horizontal="center" vertical="center"/>
    </xf>
    <xf numFmtId="0" fontId="5" fillId="0" borderId="2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1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182" fontId="3" fillId="0" borderId="14" xfId="0" applyNumberFormat="1" applyFont="1" applyFill="1" applyBorder="1" applyAlignment="1">
      <alignment horizontal="left" vertical="center" shrinkToFit="1"/>
    </xf>
    <xf numFmtId="182" fontId="3" fillId="0" borderId="5" xfId="0" applyNumberFormat="1" applyFont="1" applyFill="1" applyBorder="1" applyAlignment="1">
      <alignment horizontal="left" vertical="center" shrinkToFit="1"/>
    </xf>
    <xf numFmtId="182" fontId="3" fillId="0" borderId="15" xfId="0" applyNumberFormat="1" applyFont="1" applyFill="1" applyBorder="1" applyAlignment="1">
      <alignment horizontal="left" vertical="center" shrinkToFit="1"/>
    </xf>
    <xf numFmtId="0" fontId="5" fillId="0" borderId="77"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89"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04" xfId="0" applyFont="1" applyFill="1" applyBorder="1" applyAlignment="1">
      <alignment horizontal="center" vertical="center" shrinkToFit="1"/>
    </xf>
    <xf numFmtId="0" fontId="23" fillId="0" borderId="107"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101"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88" xfId="0" applyNumberFormat="1" applyFont="1" applyFill="1" applyBorder="1" applyAlignment="1">
      <alignment horizontal="center" vertical="center" shrinkToFit="1"/>
    </xf>
    <xf numFmtId="0" fontId="3" fillId="0" borderId="6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66"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77" xfId="0" applyNumberFormat="1" applyFont="1" applyFill="1" applyBorder="1" applyAlignment="1">
      <alignment vertical="center" wrapText="1"/>
    </xf>
    <xf numFmtId="0" fontId="0" fillId="3" borderId="66" xfId="0" applyNumberFormat="1" applyFont="1" applyFill="1" applyBorder="1" applyAlignment="1" applyProtection="1">
      <alignment horizontal="center" vertical="center" shrinkToFit="1"/>
      <protection locked="0"/>
    </xf>
    <xf numFmtId="0" fontId="0" fillId="3" borderId="8" xfId="0" applyNumberFormat="1" applyFont="1" applyFill="1" applyBorder="1" applyAlignment="1" applyProtection="1">
      <alignment horizontal="center" vertical="center" shrinkToFit="1"/>
      <protection locked="0"/>
    </xf>
    <xf numFmtId="0" fontId="0" fillId="3" borderId="105" xfId="0" applyNumberFormat="1" applyFont="1" applyFill="1" applyBorder="1" applyAlignment="1" applyProtection="1">
      <alignment horizontal="center" vertical="center" shrinkToFit="1"/>
      <protection locked="0"/>
    </xf>
    <xf numFmtId="0" fontId="5" fillId="0" borderId="80" xfId="0" applyNumberFormat="1" applyFont="1" applyFill="1" applyBorder="1" applyAlignment="1">
      <alignment horizontal="center" vertical="center" wrapText="1"/>
    </xf>
    <xf numFmtId="0" fontId="24" fillId="0" borderId="28" xfId="0" applyNumberFormat="1" applyFont="1" applyBorder="1" applyAlignment="1">
      <alignment vertical="center" wrapText="1"/>
    </xf>
    <xf numFmtId="0" fontId="18" fillId="5" borderId="73" xfId="0" applyNumberFormat="1" applyFont="1" applyFill="1" applyBorder="1" applyAlignment="1">
      <alignment horizontal="center" vertical="center" shrinkToFit="1"/>
    </xf>
    <xf numFmtId="0" fontId="18" fillId="5" borderId="6" xfId="0" applyNumberFormat="1" applyFont="1" applyFill="1" applyBorder="1" applyAlignment="1">
      <alignment horizontal="center" vertical="center" shrinkToFit="1"/>
    </xf>
    <xf numFmtId="0" fontId="18" fillId="5" borderId="74" xfId="0" applyNumberFormat="1" applyFont="1" applyFill="1" applyBorder="1" applyAlignment="1">
      <alignment horizontal="center" vertical="center" shrinkToFit="1"/>
    </xf>
    <xf numFmtId="0" fontId="23" fillId="0" borderId="6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65" xfId="0" applyFont="1" applyFill="1" applyBorder="1" applyAlignment="1">
      <alignment horizontal="center" vertical="center" shrinkToFit="1"/>
    </xf>
    <xf numFmtId="0" fontId="3" fillId="0" borderId="44"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86" xfId="0" applyNumberFormat="1" applyFont="1" applyFill="1" applyBorder="1" applyAlignment="1">
      <alignment vertical="center" shrinkToFit="1"/>
    </xf>
    <xf numFmtId="0" fontId="5" fillId="0" borderId="61"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0" fontId="3" fillId="0" borderId="4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86" xfId="0" applyNumberFormat="1" applyFont="1" applyFill="1" applyBorder="1" applyAlignment="1">
      <alignment horizontal="left" vertical="center" wrapText="1"/>
    </xf>
    <xf numFmtId="0" fontId="3" fillId="0" borderId="27" xfId="0" applyNumberFormat="1" applyFont="1" applyFill="1" applyBorder="1" applyAlignment="1">
      <alignment vertical="center" shrinkToFit="1"/>
    </xf>
    <xf numFmtId="0" fontId="0" fillId="0" borderId="28" xfId="0" applyNumberFormat="1" applyFont="1" applyBorder="1" applyAlignment="1">
      <alignment vertical="center" shrinkToFit="1"/>
    </xf>
    <xf numFmtId="0" fontId="0" fillId="0" borderId="91" xfId="0" applyNumberFormat="1" applyFont="1" applyBorder="1" applyAlignment="1">
      <alignment vertical="center" shrinkToFit="1"/>
    </xf>
    <xf numFmtId="0" fontId="0" fillId="0" borderId="83" xfId="0" applyNumberFormat="1" applyFont="1" applyBorder="1" applyAlignment="1">
      <alignment vertical="center" shrinkToFit="1"/>
    </xf>
    <xf numFmtId="0" fontId="0" fillId="0" borderId="84" xfId="0" applyNumberFormat="1" applyFont="1" applyBorder="1" applyAlignment="1">
      <alignment vertical="center" shrinkToFit="1"/>
    </xf>
    <xf numFmtId="0" fontId="0" fillId="0" borderId="109" xfId="0" applyNumberFormat="1" applyFont="1" applyBorder="1" applyAlignment="1">
      <alignment vertical="center" shrinkToFit="1"/>
    </xf>
    <xf numFmtId="0" fontId="0" fillId="3" borderId="79" xfId="0" applyNumberFormat="1" applyFont="1" applyFill="1" applyBorder="1" applyAlignment="1" applyProtection="1">
      <alignment horizontal="center" vertical="center" shrinkToFit="1"/>
      <protection locked="0"/>
    </xf>
    <xf numFmtId="0" fontId="0" fillId="3" borderId="28" xfId="0" applyNumberFormat="1" applyFont="1" applyFill="1" applyBorder="1" applyAlignment="1" applyProtection="1">
      <alignment horizontal="center" vertical="center" shrinkToFit="1"/>
      <protection locked="0"/>
    </xf>
    <xf numFmtId="0" fontId="0" fillId="3" borderId="88" xfId="0" applyNumberFormat="1" applyFont="1" applyFill="1" applyBorder="1" applyAlignment="1" applyProtection="1">
      <alignment horizontal="center" vertical="center" shrinkToFit="1"/>
      <protection locked="0"/>
    </xf>
    <xf numFmtId="0" fontId="3" fillId="0" borderId="79"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27" fillId="0" borderId="67" xfId="0" applyFont="1" applyFill="1" applyBorder="1" applyAlignment="1">
      <alignment horizontal="center" vertical="center" shrinkToFit="1"/>
    </xf>
    <xf numFmtId="0" fontId="27" fillId="0" borderId="90" xfId="0" applyFont="1" applyFill="1" applyBorder="1" applyAlignment="1">
      <alignment horizontal="center" vertical="center" shrinkToFit="1"/>
    </xf>
    <xf numFmtId="180" fontId="27" fillId="0" borderId="63" xfId="0" applyNumberFormat="1" applyFont="1" applyFill="1" applyBorder="1" applyAlignment="1">
      <alignment horizontal="center" vertical="center" shrinkToFit="1"/>
    </xf>
    <xf numFmtId="0" fontId="3" fillId="0" borderId="33" xfId="0" applyFont="1" applyFill="1" applyBorder="1" applyAlignment="1">
      <alignment horizontal="center" shrinkToFit="1"/>
    </xf>
    <xf numFmtId="0" fontId="3" fillId="0" borderId="0" xfId="0" applyFont="1" applyFill="1" applyBorder="1" applyAlignment="1">
      <alignment horizontal="center" shrinkToFit="1"/>
    </xf>
    <xf numFmtId="180" fontId="3" fillId="0" borderId="66" xfId="0" applyNumberFormat="1" applyFont="1" applyFill="1" applyBorder="1" applyAlignment="1">
      <alignment horizontal="center" shrinkToFit="1"/>
    </xf>
    <xf numFmtId="180" fontId="3" fillId="0" borderId="8" xfId="0" applyNumberFormat="1" applyFont="1" applyFill="1" applyBorder="1" applyAlignment="1">
      <alignment horizontal="center" shrinkToFit="1"/>
    </xf>
    <xf numFmtId="180" fontId="3" fillId="0" borderId="9" xfId="0" applyNumberFormat="1" applyFont="1" applyFill="1" applyBorder="1" applyAlignment="1">
      <alignment horizontal="center" shrinkToFit="1"/>
    </xf>
    <xf numFmtId="180" fontId="3" fillId="0" borderId="33" xfId="0" applyNumberFormat="1" applyFont="1" applyFill="1" applyBorder="1" applyAlignment="1">
      <alignment horizontal="center" shrinkToFit="1"/>
    </xf>
    <xf numFmtId="180" fontId="3" fillId="0" borderId="0" xfId="0" applyNumberFormat="1" applyFont="1" applyFill="1" applyBorder="1" applyAlignment="1">
      <alignment horizontal="center" shrinkToFit="1"/>
    </xf>
    <xf numFmtId="180" fontId="3" fillId="0" borderId="89" xfId="0" applyNumberFormat="1" applyFont="1" applyFill="1" applyBorder="1" applyAlignment="1">
      <alignment horizontal="center" shrinkToFit="1"/>
    </xf>
    <xf numFmtId="0" fontId="0" fillId="0" borderId="106" xfId="0" applyNumberFormat="1" applyFont="1" applyBorder="1" applyAlignment="1">
      <alignment vertical="center" shrinkToFit="1"/>
    </xf>
    <xf numFmtId="0" fontId="0" fillId="0" borderId="5" xfId="0" applyNumberFormat="1" applyFont="1" applyBorder="1" applyAlignment="1">
      <alignment vertical="center" shrinkToFit="1"/>
    </xf>
    <xf numFmtId="0" fontId="0" fillId="0" borderId="31" xfId="0" applyNumberFormat="1" applyFont="1" applyBorder="1" applyAlignment="1">
      <alignment vertical="center" shrinkToFit="1"/>
    </xf>
    <xf numFmtId="0" fontId="24" fillId="0" borderId="107" xfId="0" applyNumberFormat="1" applyFont="1" applyBorder="1" applyAlignment="1">
      <alignment vertical="center" wrapText="1"/>
    </xf>
    <xf numFmtId="0" fontId="24" fillId="0" borderId="84" xfId="0" applyNumberFormat="1" applyFont="1" applyBorder="1" applyAlignment="1">
      <alignment vertical="center" wrapText="1"/>
    </xf>
    <xf numFmtId="0" fontId="24" fillId="0" borderId="53" xfId="0" applyNumberFormat="1" applyFont="1" applyBorder="1" applyAlignment="1">
      <alignment vertical="center" wrapText="1"/>
    </xf>
    <xf numFmtId="0" fontId="24" fillId="0" borderId="5" xfId="0" applyNumberFormat="1" applyFont="1" applyBorder="1" applyAlignment="1">
      <alignment vertical="center" wrapText="1"/>
    </xf>
    <xf numFmtId="0" fontId="27" fillId="0" borderId="63" xfId="0" applyFont="1" applyFill="1" applyBorder="1" applyAlignment="1">
      <alignment horizontal="center" vertical="center" shrinkToFit="1"/>
    </xf>
    <xf numFmtId="0" fontId="19" fillId="0" borderId="9" xfId="0" applyFont="1" applyFill="1" applyBorder="1" applyAlignment="1">
      <alignment horizontal="center" shrinkToFit="1"/>
    </xf>
    <xf numFmtId="0" fontId="19" fillId="0" borderId="78" xfId="0" applyFont="1" applyFill="1" applyBorder="1" applyAlignment="1">
      <alignment horizontal="center" shrinkToFit="1"/>
    </xf>
    <xf numFmtId="0" fontId="19" fillId="0" borderId="0" xfId="0" applyFont="1" applyFill="1" applyBorder="1" applyAlignment="1">
      <alignment horizontal="center" shrinkToFit="1"/>
    </xf>
    <xf numFmtId="0" fontId="19" fillId="0" borderId="89" xfId="0" applyFont="1" applyFill="1" applyBorder="1" applyAlignment="1">
      <alignment horizontal="center" shrinkToFit="1"/>
    </xf>
    <xf numFmtId="0" fontId="18" fillId="5" borderId="71" xfId="0" applyNumberFormat="1" applyFont="1" applyFill="1" applyBorder="1" applyAlignment="1">
      <alignment horizontal="center" vertical="center" shrinkToFit="1"/>
    </xf>
    <xf numFmtId="0" fontId="18" fillId="5" borderId="8" xfId="0" applyNumberFormat="1" applyFont="1" applyFill="1" applyBorder="1" applyAlignment="1">
      <alignment horizontal="center" vertical="center" shrinkToFit="1"/>
    </xf>
    <xf numFmtId="0" fontId="18" fillId="5" borderId="105" xfId="0" applyNumberFormat="1" applyFont="1" applyFill="1" applyBorder="1" applyAlignment="1">
      <alignment horizontal="center" vertical="center" shrinkToFit="1"/>
    </xf>
    <xf numFmtId="0" fontId="18" fillId="5" borderId="72" xfId="0" applyNumberFormat="1" applyFont="1" applyFill="1" applyBorder="1" applyAlignment="1">
      <alignment horizontal="center" vertical="center" shrinkToFit="1"/>
    </xf>
    <xf numFmtId="0" fontId="18" fillId="5" borderId="4" xfId="0" applyNumberFormat="1" applyFont="1" applyFill="1" applyBorder="1" applyAlignment="1">
      <alignment horizontal="center" vertical="center" shrinkToFit="1"/>
    </xf>
    <xf numFmtId="0" fontId="18" fillId="5" borderId="108" xfId="0" applyNumberFormat="1" applyFont="1" applyFill="1" applyBorder="1" applyAlignment="1">
      <alignment horizontal="center" vertical="center" shrinkToFit="1"/>
    </xf>
    <xf numFmtId="0" fontId="18" fillId="0" borderId="106" xfId="0" applyNumberFormat="1" applyFont="1" applyFill="1" applyBorder="1" applyAlignment="1">
      <alignment horizontal="center" vertical="center" shrinkToFit="1"/>
    </xf>
    <xf numFmtId="0" fontId="18" fillId="0" borderId="5"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78"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59" xfId="0" applyNumberFormat="1" applyFont="1" applyFill="1" applyBorder="1" applyAlignment="1">
      <alignment horizontal="center" vertical="center" shrinkToFit="1"/>
    </xf>
    <xf numFmtId="185" fontId="3" fillId="0" borderId="25" xfId="0" applyNumberFormat="1" applyFont="1" applyFill="1" applyBorder="1" applyAlignment="1">
      <alignment horizontal="right" vertical="center" shrinkToFit="1"/>
    </xf>
    <xf numFmtId="185" fontId="3" fillId="0" borderId="19" xfId="0" applyNumberFormat="1" applyFont="1" applyFill="1" applyBorder="1" applyAlignment="1">
      <alignment horizontal="right" vertical="center" shrinkToFit="1"/>
    </xf>
    <xf numFmtId="185" fontId="3" fillId="0" borderId="60" xfId="0" applyNumberFormat="1" applyFont="1" applyFill="1" applyBorder="1" applyAlignment="1">
      <alignment horizontal="right" vertical="center" shrinkToFit="1"/>
    </xf>
    <xf numFmtId="0" fontId="22" fillId="5" borderId="71" xfId="0" applyNumberFormat="1" applyFont="1" applyFill="1" applyBorder="1" applyAlignment="1">
      <alignment horizontal="center" vertical="center" shrinkToFit="1"/>
    </xf>
    <xf numFmtId="0" fontId="22" fillId="5" borderId="8" xfId="0" applyNumberFormat="1" applyFont="1" applyFill="1" applyBorder="1" applyAlignment="1">
      <alignment horizontal="center" vertical="center" shrinkToFit="1"/>
    </xf>
    <xf numFmtId="0" fontId="22" fillId="5" borderId="105" xfId="0" applyNumberFormat="1" applyFont="1" applyFill="1" applyBorder="1" applyAlignment="1">
      <alignment horizontal="center" vertical="center" shrinkToFit="1"/>
    </xf>
    <xf numFmtId="0" fontId="22" fillId="5" borderId="72" xfId="0" applyNumberFormat="1" applyFont="1" applyFill="1" applyBorder="1" applyAlignment="1">
      <alignment horizontal="center" vertical="center" shrinkToFit="1"/>
    </xf>
    <xf numFmtId="0" fontId="22" fillId="5" borderId="4" xfId="0" applyNumberFormat="1" applyFont="1" applyFill="1" applyBorder="1" applyAlignment="1">
      <alignment horizontal="center" vertical="center" shrinkToFit="1"/>
    </xf>
    <xf numFmtId="0" fontId="22" fillId="5" borderId="108" xfId="0" applyNumberFormat="1" applyFont="1" applyFill="1" applyBorder="1" applyAlignment="1">
      <alignment horizontal="center" vertical="center" shrinkToFit="1"/>
    </xf>
    <xf numFmtId="0" fontId="5" fillId="0" borderId="53" xfId="0" applyFont="1" applyFill="1" applyBorder="1" applyAlignment="1">
      <alignment horizontal="center" vertical="center"/>
    </xf>
    <xf numFmtId="0" fontId="5" fillId="0" borderId="5" xfId="0" applyFont="1" applyFill="1" applyBorder="1" applyAlignment="1">
      <alignment horizontal="center" vertical="center"/>
    </xf>
    <xf numFmtId="185" fontId="3" fillId="0" borderId="66" xfId="0" applyNumberFormat="1" applyFont="1" applyFill="1" applyBorder="1" applyAlignment="1">
      <alignment horizontal="left" vertical="center" shrinkToFit="1"/>
    </xf>
    <xf numFmtId="185" fontId="3" fillId="0" borderId="8" xfId="0" applyNumberFormat="1" applyFont="1" applyFill="1" applyBorder="1" applyAlignment="1">
      <alignment horizontal="left" vertical="center" shrinkToFit="1"/>
    </xf>
    <xf numFmtId="185" fontId="3" fillId="0" borderId="105" xfId="0" applyNumberFormat="1" applyFont="1" applyFill="1" applyBorder="1" applyAlignment="1">
      <alignment horizontal="left" vertical="center" shrinkToFit="1"/>
    </xf>
    <xf numFmtId="185" fontId="3" fillId="0" borderId="33" xfId="0" applyNumberFormat="1" applyFont="1" applyFill="1" applyBorder="1" applyAlignment="1">
      <alignment horizontal="left" vertical="center" shrinkToFit="1"/>
    </xf>
    <xf numFmtId="185" fontId="3" fillId="0" borderId="0" xfId="0" applyNumberFormat="1" applyFont="1" applyFill="1" applyBorder="1" applyAlignment="1">
      <alignment horizontal="left" vertical="center" shrinkToFit="1"/>
    </xf>
    <xf numFmtId="185" fontId="3" fillId="0" borderId="59" xfId="0" applyNumberFormat="1" applyFont="1" applyFill="1" applyBorder="1" applyAlignment="1">
      <alignment horizontal="left" vertical="center" shrinkToFit="1"/>
    </xf>
    <xf numFmtId="185" fontId="3" fillId="0" borderId="14" xfId="0" applyNumberFormat="1" applyFont="1" applyFill="1" applyBorder="1" applyAlignment="1">
      <alignment horizontal="left" vertical="center" shrinkToFit="1"/>
    </xf>
    <xf numFmtId="185" fontId="3" fillId="0" borderId="5" xfId="0" applyNumberFormat="1" applyFont="1" applyFill="1" applyBorder="1" applyAlignment="1">
      <alignment horizontal="left" vertical="center" shrinkToFit="1"/>
    </xf>
    <xf numFmtId="185" fontId="3" fillId="0" borderId="15" xfId="0" applyNumberFormat="1" applyFont="1" applyFill="1" applyBorder="1" applyAlignment="1">
      <alignment horizontal="left" vertical="center" shrinkToFit="1"/>
    </xf>
    <xf numFmtId="0" fontId="3" fillId="0" borderId="22"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0" fontId="0" fillId="3" borderId="1" xfId="0" applyFont="1" applyFill="1" applyBorder="1" applyAlignment="1" applyProtection="1">
      <alignment vertical="center" wrapText="1"/>
      <protection locked="0"/>
    </xf>
    <xf numFmtId="0" fontId="0" fillId="3" borderId="135" xfId="0" applyFont="1" applyFill="1" applyBorder="1" applyAlignment="1" applyProtection="1">
      <alignment vertical="center" wrapText="1"/>
      <protection locked="0"/>
    </xf>
    <xf numFmtId="0" fontId="3" fillId="0" borderId="139" xfId="0" applyFont="1" applyFill="1" applyBorder="1" applyAlignment="1">
      <alignment vertical="center" wrapText="1"/>
    </xf>
    <xf numFmtId="0" fontId="3" fillId="0" borderId="21" xfId="0" applyFont="1" applyFill="1" applyBorder="1" applyAlignment="1">
      <alignment vertical="center" wrapText="1"/>
    </xf>
    <xf numFmtId="0" fontId="3" fillId="0" borderId="67"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48" xfId="0" applyFont="1" applyFill="1" applyBorder="1" applyAlignment="1">
      <alignment horizontal="left" vertical="center" shrinkToFit="1"/>
    </xf>
    <xf numFmtId="0" fontId="32" fillId="3" borderId="143" xfId="28" applyFill="1" applyBorder="1" applyAlignment="1" applyProtection="1">
      <alignment vertical="center" wrapText="1"/>
      <protection locked="0"/>
    </xf>
    <xf numFmtId="0" fontId="32" fillId="3" borderId="144" xfId="28" applyFill="1" applyBorder="1" applyAlignment="1" applyProtection="1">
      <alignment vertical="center" wrapText="1"/>
      <protection locked="0"/>
    </xf>
    <xf numFmtId="0" fontId="3" fillId="0" borderId="66" xfId="0" applyFont="1" applyFill="1" applyBorder="1" applyAlignment="1">
      <alignment horizontal="left" vertical="center"/>
    </xf>
    <xf numFmtId="0" fontId="3" fillId="0" borderId="8" xfId="0" applyFont="1" applyFill="1" applyBorder="1" applyAlignment="1">
      <alignment horizontal="left" vertical="center"/>
    </xf>
    <xf numFmtId="0" fontId="3" fillId="0" borderId="103" xfId="0" applyFont="1" applyFill="1" applyBorder="1" applyAlignment="1">
      <alignment horizontal="left" vertical="center"/>
    </xf>
    <xf numFmtId="0" fontId="0" fillId="3" borderId="133" xfId="0" applyFont="1" applyFill="1" applyBorder="1" applyAlignment="1" applyProtection="1">
      <alignment vertical="center" wrapText="1"/>
      <protection locked="0"/>
    </xf>
    <xf numFmtId="0" fontId="0" fillId="3" borderId="134" xfId="0" applyFont="1" applyFill="1" applyBorder="1" applyAlignment="1" applyProtection="1">
      <alignment vertical="center" wrapText="1"/>
      <protection locked="0"/>
    </xf>
    <xf numFmtId="0" fontId="3" fillId="0" borderId="12" xfId="0" applyFont="1" applyFill="1" applyBorder="1" applyAlignment="1">
      <alignment horizontal="center" vertical="center" wrapText="1"/>
    </xf>
    <xf numFmtId="178" fontId="3" fillId="0" borderId="121"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0" fillId="3" borderId="122"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0" fillId="3" borderId="125" xfId="0" applyFont="1" applyFill="1" applyBorder="1" applyAlignment="1" applyProtection="1">
      <alignment horizontal="center" vertical="center"/>
      <protection locked="0"/>
    </xf>
    <xf numFmtId="0" fontId="4" fillId="0" borderId="10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3" borderId="44" xfId="0" applyFont="1" applyFill="1" applyBorder="1" applyAlignment="1">
      <alignment vertical="center"/>
    </xf>
    <xf numFmtId="0" fontId="3" fillId="3" borderId="6" xfId="0" applyFont="1" applyFill="1" applyBorder="1" applyAlignment="1">
      <alignment vertical="center"/>
    </xf>
    <xf numFmtId="0" fontId="3" fillId="0" borderId="138" xfId="0" applyFont="1" applyFill="1" applyBorder="1" applyAlignment="1">
      <alignment vertical="center" wrapText="1"/>
    </xf>
    <xf numFmtId="0" fontId="8" fillId="0" borderId="138" xfId="0" applyFont="1" applyFill="1" applyBorder="1" applyAlignment="1">
      <alignment vertical="center" wrapText="1"/>
    </xf>
    <xf numFmtId="0" fontId="4" fillId="0" borderId="138" xfId="0" applyFont="1" applyFill="1" applyBorder="1" applyAlignment="1">
      <alignment vertical="center" wrapText="1"/>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3" xfId="0" applyFont="1" applyFill="1" applyBorder="1" applyAlignment="1">
      <alignment horizontal="center" vertical="center"/>
    </xf>
    <xf numFmtId="180" fontId="3" fillId="0" borderId="23"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xf>
    <xf numFmtId="180" fontId="3" fillId="0" borderId="7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3" fillId="0" borderId="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2" xfId="0" applyFont="1" applyFill="1" applyBorder="1" applyAlignment="1">
      <alignment vertical="center" wrapText="1"/>
    </xf>
    <xf numFmtId="0" fontId="28" fillId="0" borderId="13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1" fillId="3" borderId="6" xfId="0" applyFont="1" applyFill="1" applyBorder="1" applyAlignment="1" applyProtection="1">
      <alignment horizontal="center" vertical="center"/>
      <protection locked="0"/>
    </xf>
    <xf numFmtId="0" fontId="3" fillId="3" borderId="86" xfId="0" applyFont="1" applyFill="1" applyBorder="1" applyAlignment="1">
      <alignment vertical="center"/>
    </xf>
    <xf numFmtId="0" fontId="1" fillId="3" borderId="14"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2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3" borderId="104" xfId="0" applyFont="1" applyFill="1" applyBorder="1" applyAlignment="1" applyProtection="1">
      <alignment vertical="center"/>
      <protection locked="0"/>
    </xf>
    <xf numFmtId="0" fontId="3" fillId="3" borderId="44" xfId="0" applyFont="1" applyFill="1" applyBorder="1" applyAlignment="1">
      <alignment horizontal="left" vertical="center"/>
    </xf>
    <xf numFmtId="0" fontId="3" fillId="3" borderId="6" xfId="0" applyFont="1" applyFill="1" applyBorder="1" applyAlignment="1">
      <alignment horizontal="left" vertical="center"/>
    </xf>
    <xf numFmtId="0" fontId="3" fillId="3" borderId="86"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4" xfId="0" applyFont="1" applyFill="1" applyBorder="1" applyAlignment="1">
      <alignment horizontal="center" vertical="center"/>
    </xf>
    <xf numFmtId="0" fontId="1" fillId="3" borderId="44" xfId="0" applyFont="1" applyFill="1" applyBorder="1" applyAlignment="1" applyProtection="1">
      <alignment horizontal="center" vertical="center"/>
      <protection locked="0"/>
    </xf>
    <xf numFmtId="0" fontId="1" fillId="3" borderId="146" xfId="0" applyFont="1" applyFill="1" applyBorder="1" applyAlignment="1" applyProtection="1">
      <alignment horizontal="center" vertical="center"/>
      <protection locked="0"/>
    </xf>
    <xf numFmtId="0" fontId="28" fillId="0" borderId="4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6" xfId="0" applyFont="1" applyFill="1" applyBorder="1" applyAlignment="1">
      <alignment horizontal="center" vertical="center"/>
    </xf>
    <xf numFmtId="0" fontId="0" fillId="3" borderId="4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6" xfId="0" applyFont="1" applyFill="1" applyBorder="1" applyAlignment="1" applyProtection="1">
      <alignment horizontal="center" vertical="center"/>
      <protection locked="0"/>
    </xf>
    <xf numFmtId="0" fontId="0" fillId="3" borderId="145" xfId="0" applyFont="1" applyFill="1" applyBorder="1" applyAlignment="1" applyProtection="1">
      <alignment horizontal="center" vertical="center"/>
      <protection locked="0"/>
    </xf>
    <xf numFmtId="0" fontId="3" fillId="0" borderId="6" xfId="0" applyFont="1" applyFill="1" applyBorder="1" applyAlignment="1">
      <alignment vertical="center"/>
    </xf>
    <xf numFmtId="0" fontId="3" fillId="0" borderId="65" xfId="0" applyFont="1" applyFill="1" applyBorder="1" applyAlignment="1">
      <alignment vertical="center"/>
    </xf>
    <xf numFmtId="0" fontId="1" fillId="3" borderId="145"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70" xfId="0" applyFont="1" applyFill="1" applyBorder="1" applyAlignment="1">
      <alignment vertical="center"/>
    </xf>
    <xf numFmtId="0" fontId="3" fillId="3" borderId="5" xfId="0" applyFont="1" applyFill="1" applyBorder="1" applyAlignment="1">
      <alignment vertical="center"/>
    </xf>
    <xf numFmtId="0" fontId="1" fillId="3" borderId="5" xfId="0" applyFont="1" applyFill="1" applyBorder="1" applyAlignment="1" applyProtection="1">
      <alignment horizontal="center" vertical="center"/>
      <protection locked="0"/>
    </xf>
    <xf numFmtId="0" fontId="3" fillId="0" borderId="12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87" xfId="0" applyFont="1" applyFill="1" applyBorder="1" applyAlignment="1">
      <alignment horizontal="center" vertical="center"/>
    </xf>
    <xf numFmtId="0" fontId="0" fillId="3" borderId="6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3" fillId="3" borderId="140" xfId="0" applyFont="1" applyFill="1" applyBorder="1" applyAlignment="1">
      <alignment horizontal="left" vertical="center"/>
    </xf>
    <xf numFmtId="0" fontId="3" fillId="3" borderId="141" xfId="0" applyFont="1" applyFill="1" applyBorder="1" applyAlignment="1">
      <alignment horizontal="left" vertical="center"/>
    </xf>
    <xf numFmtId="0" fontId="3" fillId="3" borderId="142" xfId="0" applyFont="1" applyFill="1" applyBorder="1" applyAlignment="1">
      <alignment horizontal="left" vertical="center"/>
    </xf>
    <xf numFmtId="0" fontId="3" fillId="3" borderId="56" xfId="0" applyFont="1" applyFill="1" applyBorder="1" applyAlignment="1">
      <alignment vertical="center"/>
    </xf>
    <xf numFmtId="0" fontId="3" fillId="3" borderId="7" xfId="0" applyFont="1" applyFill="1" applyBorder="1" applyAlignment="1">
      <alignment vertical="center"/>
    </xf>
    <xf numFmtId="0" fontId="0" fillId="3" borderId="7" xfId="0" applyFont="1" applyFill="1" applyBorder="1" applyAlignment="1" applyProtection="1">
      <alignment horizontal="center" vertical="center"/>
      <protection locked="0"/>
    </xf>
    <xf numFmtId="0" fontId="3" fillId="3" borderId="57" xfId="0" applyFont="1" applyFill="1" applyBorder="1" applyAlignment="1">
      <alignment vertical="center"/>
    </xf>
    <xf numFmtId="0" fontId="3" fillId="3" borderId="147" xfId="0" applyFont="1" applyFill="1" applyBorder="1" applyAlignment="1">
      <alignment vertical="center"/>
    </xf>
    <xf numFmtId="176" fontId="3" fillId="0" borderId="121" xfId="0" applyNumberFormat="1" applyFont="1" applyFill="1" applyBorder="1" applyAlignment="1">
      <alignment horizontal="center" vertical="center"/>
    </xf>
    <xf numFmtId="176" fontId="3" fillId="0" borderId="137" xfId="0" applyNumberFormat="1" applyFont="1" applyFill="1" applyBorder="1" applyAlignment="1">
      <alignment horizontal="center" vertical="center"/>
    </xf>
    <xf numFmtId="179" fontId="3" fillId="0" borderId="81" xfId="0" applyNumberFormat="1" applyFont="1" applyFill="1" applyBorder="1" applyAlignment="1">
      <alignment horizontal="center" vertical="center"/>
    </xf>
    <xf numFmtId="179" fontId="3" fillId="0" borderId="23" xfId="0" applyNumberFormat="1" applyFont="1" applyFill="1" applyBorder="1" applyAlignment="1">
      <alignment horizontal="center" vertical="center"/>
    </xf>
    <xf numFmtId="179" fontId="3" fillId="0" borderId="79" xfId="0" applyNumberFormat="1" applyFont="1" applyFill="1" applyBorder="1" applyAlignment="1">
      <alignment horizontal="center" vertical="center"/>
    </xf>
    <xf numFmtId="0" fontId="0" fillId="3" borderId="77"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0" fillId="3" borderId="113" xfId="0" applyFont="1" applyFill="1" applyBorder="1" applyAlignment="1" applyProtection="1">
      <alignment horizontal="center" vertical="center"/>
      <protection locked="0"/>
    </xf>
    <xf numFmtId="181" fontId="3" fillId="0" borderId="115" xfId="0" applyNumberFormat="1" applyFont="1" applyFill="1" applyBorder="1" applyAlignment="1">
      <alignment horizontal="center" vertical="center"/>
    </xf>
    <xf numFmtId="181" fontId="3" fillId="0" borderId="116" xfId="0" applyNumberFormat="1" applyFont="1" applyFill="1" applyBorder="1" applyAlignment="1">
      <alignment horizontal="center" vertical="center"/>
    </xf>
    <xf numFmtId="181" fontId="3" fillId="0" borderId="117"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181" fontId="3" fillId="0" borderId="119" xfId="0" applyNumberFormat="1" applyFont="1" applyFill="1" applyBorder="1" applyAlignment="1">
      <alignment horizontal="center" vertical="center"/>
    </xf>
    <xf numFmtId="181" fontId="3" fillId="0" borderId="120" xfId="0" applyNumberFormat="1" applyFont="1" applyFill="1" applyBorder="1" applyAlignment="1">
      <alignment horizontal="center" vertical="center"/>
    </xf>
    <xf numFmtId="181" fontId="3" fillId="0" borderId="127" xfId="0" applyNumberFormat="1" applyFont="1" applyFill="1" applyBorder="1" applyAlignment="1">
      <alignment horizontal="center" vertical="center"/>
    </xf>
    <xf numFmtId="181" fontId="3" fillId="0" borderId="128" xfId="0" applyNumberFormat="1" applyFont="1" applyFill="1" applyBorder="1" applyAlignment="1">
      <alignment horizontal="center" vertical="center"/>
    </xf>
    <xf numFmtId="181" fontId="3" fillId="0" borderId="129" xfId="0" applyNumberFormat="1" applyFont="1" applyFill="1" applyBorder="1" applyAlignment="1">
      <alignment horizontal="center" vertical="center"/>
    </xf>
    <xf numFmtId="181" fontId="3" fillId="0" borderId="130" xfId="0" applyNumberFormat="1" applyFont="1" applyFill="1" applyBorder="1" applyAlignment="1">
      <alignment horizontal="center" vertical="center"/>
    </xf>
    <xf numFmtId="181" fontId="3" fillId="0" borderId="131" xfId="0" applyNumberFormat="1" applyFont="1" applyFill="1" applyBorder="1" applyAlignment="1">
      <alignment horizontal="center" vertical="center"/>
    </xf>
    <xf numFmtId="181" fontId="3" fillId="0" borderId="132" xfId="0" applyNumberFormat="1" applyFont="1" applyFill="1" applyBorder="1" applyAlignment="1">
      <alignment horizontal="center" vertical="center"/>
    </xf>
    <xf numFmtId="0" fontId="3" fillId="0" borderId="136" xfId="0" applyFont="1" applyFill="1" applyBorder="1" applyAlignment="1">
      <alignment horizontal="center" vertical="center"/>
    </xf>
    <xf numFmtId="176" fontId="20" fillId="2" borderId="106"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70" xfId="0" applyFont="1" applyFill="1" applyBorder="1" applyAlignment="1">
      <alignment horizontal="center" vertical="center"/>
    </xf>
    <xf numFmtId="0" fontId="3" fillId="0" borderId="106" xfId="0"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1" fillId="0" borderId="5"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0" fillId="5" borderId="33"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0" fontId="5" fillId="5" borderId="14" xfId="0" applyNumberFormat="1" applyFont="1" applyFill="1" applyBorder="1" applyAlignment="1">
      <alignment vertical="center"/>
    </xf>
    <xf numFmtId="0" fontId="5" fillId="5" borderId="5" xfId="0" applyNumberFormat="1" applyFont="1" applyFill="1" applyBorder="1" applyAlignment="1">
      <alignment vertical="center"/>
    </xf>
    <xf numFmtId="0" fontId="5" fillId="5" borderId="31" xfId="0" applyNumberFormat="1" applyFont="1" applyFill="1" applyBorder="1" applyAlignment="1">
      <alignment vertical="center"/>
    </xf>
    <xf numFmtId="0" fontId="1" fillId="0" borderId="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46"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0" fillId="0" borderId="48"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0" xfId="0" applyFont="1" applyFill="1" applyBorder="1" applyAlignment="1" applyProtection="1">
      <alignment vertical="center" wrapText="1"/>
      <protection locked="0"/>
    </xf>
    <xf numFmtId="0" fontId="3" fillId="0" borderId="31"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0" xfId="0" applyFont="1" applyFill="1" applyAlignment="1">
      <alignment horizontal="distributed" vertical="center"/>
    </xf>
    <xf numFmtId="0" fontId="0" fillId="0" borderId="2" xfId="0"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3" fillId="0" borderId="51" xfId="0" applyFont="1" applyFill="1" applyBorder="1" applyAlignment="1">
      <alignment horizontal="center" vertical="center"/>
    </xf>
    <xf numFmtId="0" fontId="3" fillId="0" borderId="19" xfId="0" applyFont="1" applyFill="1" applyBorder="1" applyAlignment="1">
      <alignment vertical="center"/>
    </xf>
    <xf numFmtId="0" fontId="5" fillId="0" borderId="1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48"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5"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5" fillId="5" borderId="14" xfId="0" applyNumberFormat="1" applyFont="1" applyFill="1" applyBorder="1" applyAlignment="1">
      <alignment vertical="center" shrinkToFit="1"/>
    </xf>
    <xf numFmtId="0" fontId="5" fillId="5" borderId="5" xfId="0" applyNumberFormat="1" applyFont="1" applyFill="1" applyBorder="1" applyAlignment="1">
      <alignment vertical="center" shrinkToFit="1"/>
    </xf>
    <xf numFmtId="0" fontId="5" fillId="5" borderId="31" xfId="0" applyNumberFormat="1" applyFont="1" applyFill="1" applyBorder="1" applyAlignment="1">
      <alignment vertical="center" shrinkToFit="1"/>
    </xf>
    <xf numFmtId="0" fontId="5" fillId="5" borderId="0" xfId="0" applyNumberFormat="1" applyFont="1" applyFill="1" applyBorder="1" applyAlignment="1">
      <alignment horizontal="center"/>
    </xf>
    <xf numFmtId="0" fontId="5" fillId="5" borderId="34" xfId="0" applyNumberFormat="1" applyFont="1" applyFill="1" applyBorder="1" applyAlignment="1">
      <alignment horizontal="center"/>
    </xf>
    <xf numFmtId="0" fontId="5" fillId="5" borderId="19" xfId="0" applyNumberFormat="1" applyFont="1" applyFill="1" applyBorder="1" applyAlignment="1">
      <alignment horizontal="center"/>
    </xf>
    <xf numFmtId="0" fontId="5" fillId="5" borderId="26" xfId="0" applyNumberFormat="1" applyFont="1" applyFill="1" applyBorder="1" applyAlignment="1">
      <alignment horizontal="center"/>
    </xf>
    <xf numFmtId="0" fontId="0" fillId="5" borderId="5" xfId="0" applyNumberFormat="1" applyFont="1" applyFill="1" applyBorder="1" applyAlignment="1">
      <alignment vertical="center"/>
    </xf>
    <xf numFmtId="0" fontId="0" fillId="5" borderId="31" xfId="0" applyNumberFormat="1" applyFont="1" applyFill="1" applyBorder="1" applyAlignment="1">
      <alignment vertical="center"/>
    </xf>
    <xf numFmtId="0" fontId="0" fillId="0" borderId="14"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3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3" fillId="0" borderId="16"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vertical="center"/>
    </xf>
    <xf numFmtId="0" fontId="0" fillId="0" borderId="37" xfId="0" applyFont="1" applyFill="1" applyBorder="1" applyAlignment="1" applyProtection="1">
      <alignment vertical="center" wrapText="1"/>
      <protection locked="0"/>
    </xf>
    <xf numFmtId="0" fontId="3" fillId="0" borderId="30"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33" xfId="0" applyFont="1" applyFill="1" applyBorder="1" applyAlignment="1">
      <alignment vertical="center" shrinkToFit="1"/>
    </xf>
    <xf numFmtId="0" fontId="3" fillId="0" borderId="0" xfId="0" applyFont="1" applyFill="1" applyBorder="1" applyAlignment="1">
      <alignment vertical="center" shrinkToFit="1"/>
    </xf>
    <xf numFmtId="0" fontId="3" fillId="0" borderId="3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3" fillId="0" borderId="33" xfId="0" applyFont="1" applyFill="1" applyBorder="1" applyAlignment="1">
      <alignment vertical="center"/>
    </xf>
    <xf numFmtId="0" fontId="0" fillId="0" borderId="2"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3" fillId="0" borderId="3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0" xfId="0" applyFont="1" applyFill="1" applyAlignment="1">
      <alignment horizontal="right" vertical="center"/>
    </xf>
    <xf numFmtId="0" fontId="3" fillId="0" borderId="39" xfId="0"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center" vertical="top" shrinkToFit="1"/>
    </xf>
    <xf numFmtId="0" fontId="3" fillId="0" borderId="19" xfId="0" applyFont="1" applyFill="1" applyBorder="1" applyAlignment="1">
      <alignment horizontal="center" vertical="top" shrinkToFit="1"/>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3" borderId="14"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0" fillId="3" borderId="31"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0" borderId="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31" xfId="0" applyFont="1" applyFill="1" applyBorder="1" applyAlignment="1">
      <alignment vertical="center"/>
    </xf>
    <xf numFmtId="0" fontId="3" fillId="0" borderId="26" xfId="0" applyFont="1" applyFill="1" applyBorder="1" applyAlignment="1">
      <alignment vertical="center"/>
    </xf>
    <xf numFmtId="0" fontId="3" fillId="0" borderId="34" xfId="0" applyFont="1" applyFill="1" applyBorder="1" applyAlignment="1">
      <alignment vertical="center"/>
    </xf>
    <xf numFmtId="0" fontId="0" fillId="0" borderId="17"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locked="0"/>
    </xf>
    <xf numFmtId="186" fontId="0" fillId="2" borderId="14" xfId="0" applyNumberFormat="1" applyFont="1" applyFill="1" applyBorder="1" applyAlignment="1">
      <alignment horizontal="center" vertical="center"/>
    </xf>
    <xf numFmtId="186" fontId="0" fillId="2" borderId="5" xfId="0" applyNumberFormat="1" applyFont="1" applyFill="1" applyBorder="1" applyAlignment="1">
      <alignment horizontal="center" vertical="center"/>
    </xf>
    <xf numFmtId="186" fontId="0" fillId="2" borderId="33" xfId="0" applyNumberFormat="1" applyFont="1" applyFill="1" applyBorder="1" applyAlignment="1">
      <alignment horizontal="center" vertical="center"/>
    </xf>
    <xf numFmtId="186" fontId="0" fillId="2" borderId="0" xfId="0" applyNumberFormat="1" applyFont="1" applyFill="1" applyBorder="1" applyAlignment="1">
      <alignment horizontal="center" vertical="center"/>
    </xf>
    <xf numFmtId="186" fontId="0" fillId="2" borderId="25" xfId="0" applyNumberFormat="1" applyFont="1" applyFill="1" applyBorder="1" applyAlignment="1">
      <alignment horizontal="center" vertical="center"/>
    </xf>
    <xf numFmtId="186" fontId="0" fillId="2" borderId="19"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11" fillId="0" borderId="2" xfId="28"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52" xfId="0" applyFont="1" applyFill="1" applyBorder="1" applyAlignment="1" applyProtection="1">
      <alignment vertical="center" wrapText="1"/>
      <protection locked="0"/>
    </xf>
    <xf numFmtId="0" fontId="26" fillId="0" borderId="1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14"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26" fillId="0" borderId="31"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19"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26" fillId="0" borderId="14" xfId="0" applyFont="1" applyFill="1" applyBorder="1" applyAlignment="1" applyProtection="1">
      <alignment horizontal="center" vertical="top" textRotation="255" wrapText="1"/>
      <protection locked="0"/>
    </xf>
    <xf numFmtId="0" fontId="26" fillId="0" borderId="5" xfId="0" applyFont="1" applyFill="1" applyBorder="1" applyAlignment="1" applyProtection="1">
      <alignment horizontal="center" vertical="top" textRotation="255" wrapText="1"/>
      <protection locked="0"/>
    </xf>
    <xf numFmtId="0" fontId="26" fillId="0" borderId="31" xfId="0" applyFont="1" applyBorder="1" applyAlignment="1" applyProtection="1">
      <alignment horizontal="center" vertical="top"/>
      <protection locked="0"/>
    </xf>
    <xf numFmtId="0" fontId="26" fillId="0" borderId="33"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3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19" xfId="0" applyFont="1" applyBorder="1" applyAlignment="1" applyProtection="1">
      <alignment horizontal="center" vertical="top"/>
      <protection locked="0"/>
    </xf>
    <xf numFmtId="0" fontId="26" fillId="0" borderId="26" xfId="0" applyFont="1" applyBorder="1" applyAlignment="1" applyProtection="1">
      <alignment horizontal="center" vertical="top"/>
      <protection locked="0"/>
    </xf>
    <xf numFmtId="0" fontId="26" fillId="3" borderId="30" xfId="0" applyFont="1" applyFill="1" applyBorder="1" applyAlignment="1" applyProtection="1">
      <alignment vertical="center" wrapText="1"/>
      <protection locked="0"/>
    </xf>
    <xf numFmtId="0" fontId="26" fillId="0" borderId="14" xfId="0" applyFont="1" applyFill="1" applyBorder="1" applyAlignment="1">
      <alignment vertical="center" wrapText="1"/>
    </xf>
    <xf numFmtId="0" fontId="26" fillId="0" borderId="5" xfId="0" applyFont="1" applyFill="1" applyBorder="1" applyAlignment="1">
      <alignment vertical="center" wrapText="1"/>
    </xf>
    <xf numFmtId="0" fontId="26" fillId="0" borderId="31" xfId="0" applyFont="1" applyFill="1" applyBorder="1" applyAlignment="1">
      <alignment vertical="center" wrapText="1"/>
    </xf>
    <xf numFmtId="0" fontId="26" fillId="0" borderId="25" xfId="0" applyFont="1" applyFill="1" applyBorder="1" applyAlignment="1">
      <alignment vertical="center" wrapText="1"/>
    </xf>
    <xf numFmtId="0" fontId="26" fillId="0" borderId="19" xfId="0" applyFont="1" applyFill="1" applyBorder="1" applyAlignment="1">
      <alignment vertical="center" wrapText="1"/>
    </xf>
    <xf numFmtId="0" fontId="26" fillId="0" borderId="26" xfId="0" applyFont="1" applyFill="1" applyBorder="1" applyAlignment="1">
      <alignment vertical="center" wrapText="1"/>
    </xf>
    <xf numFmtId="0" fontId="1" fillId="0" borderId="1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14"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0" fillId="0" borderId="33"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34"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vertical="center" wrapText="1"/>
      <protection locked="0"/>
    </xf>
    <xf numFmtId="0" fontId="0" fillId="0" borderId="26" xfId="0" applyNumberFormat="1" applyFont="1" applyFill="1" applyBorder="1" applyAlignment="1" applyProtection="1">
      <alignment vertical="center" wrapText="1"/>
      <protection locked="0"/>
    </xf>
    <xf numFmtId="0" fontId="0" fillId="0" borderId="14" xfId="0" applyNumberFormat="1" applyFont="1" applyFill="1" applyBorder="1" applyAlignment="1" applyProtection="1">
      <alignment horizontal="center" vertical="center"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3" borderId="106" xfId="0" applyNumberFormat="1" applyFont="1" applyFill="1" applyBorder="1" applyAlignment="1" applyProtection="1">
      <alignment horizontal="center" vertical="center" shrinkToFit="1"/>
      <protection locked="0"/>
    </xf>
    <xf numFmtId="0" fontId="0" fillId="3" borderId="78" xfId="0" applyNumberFormat="1" applyFont="1" applyFill="1" applyBorder="1" applyAlignment="1" applyProtection="1">
      <alignment horizontal="center" vertical="center" shrinkToFit="1"/>
      <protection locked="0"/>
    </xf>
    <xf numFmtId="184" fontId="0" fillId="0" borderId="14" xfId="0" applyNumberFormat="1" applyFont="1" applyFill="1" applyBorder="1" applyAlignment="1">
      <alignment horizontal="center" vertical="center" shrinkToFit="1"/>
    </xf>
    <xf numFmtId="184" fontId="0" fillId="0" borderId="31" xfId="0" applyNumberFormat="1" applyFont="1" applyFill="1" applyBorder="1" applyAlignment="1">
      <alignment horizontal="center" vertical="center" shrinkToFit="1"/>
    </xf>
    <xf numFmtId="184" fontId="0" fillId="0" borderId="149" xfId="0" applyNumberFormat="1" applyFont="1" applyFill="1" applyBorder="1" applyAlignment="1">
      <alignment horizontal="center" vertical="center" shrinkToFit="1"/>
    </xf>
    <xf numFmtId="184" fontId="0" fillId="0" borderId="15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00" xfId="0" applyNumberFormat="1" applyFont="1" applyFill="1" applyBorder="1" applyAlignment="1">
      <alignment horizontal="center" vertical="center" shrinkToFit="1"/>
    </xf>
    <xf numFmtId="0" fontId="0" fillId="0" borderId="153" xfId="0" applyNumberFormat="1" applyFont="1" applyFill="1" applyBorder="1" applyAlignment="1">
      <alignment horizontal="center" vertical="center" shrinkToFit="1"/>
    </xf>
    <xf numFmtId="0" fontId="0" fillId="0" borderId="5"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184" fontId="0" fillId="0" borderId="33" xfId="0" applyNumberFormat="1" applyFont="1" applyFill="1" applyBorder="1" applyAlignment="1">
      <alignment horizontal="center" vertical="center" shrinkToFit="1"/>
    </xf>
    <xf numFmtId="184" fontId="0" fillId="0" borderId="34" xfId="0" applyNumberFormat="1" applyFont="1" applyFill="1" applyBorder="1" applyAlignment="1">
      <alignment horizontal="center" vertical="center" shrinkToFit="1"/>
    </xf>
    <xf numFmtId="0" fontId="0" fillId="0" borderId="31"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56" xfId="0" applyNumberFormat="1" applyFont="1" applyFill="1" applyBorder="1" applyAlignment="1" applyProtection="1">
      <alignment horizontal="center" vertical="center" shrinkToFit="1"/>
      <protection locked="0"/>
    </xf>
    <xf numFmtId="0" fontId="0" fillId="0" borderId="7" xfId="0" applyNumberFormat="1" applyFont="1" applyFill="1" applyBorder="1" applyAlignment="1" applyProtection="1">
      <alignment horizontal="center" vertical="center" shrinkToFit="1"/>
      <protection locked="0"/>
    </xf>
    <xf numFmtId="0" fontId="0" fillId="0" borderId="58" xfId="0" applyNumberFormat="1" applyFont="1" applyFill="1" applyBorder="1" applyAlignment="1" applyProtection="1">
      <alignment horizontal="center" vertical="center" shrinkToFit="1"/>
      <protection locked="0"/>
    </xf>
    <xf numFmtId="0" fontId="0" fillId="0" borderId="56" xfId="0" applyNumberFormat="1" applyFont="1" applyFill="1" applyBorder="1" applyAlignment="1">
      <alignment horizontal="center" vertical="center" shrinkToFit="1"/>
    </xf>
    <xf numFmtId="0" fontId="0" fillId="0" borderId="7" xfId="0" applyNumberFormat="1" applyFont="1" applyFill="1" applyBorder="1" applyAlignment="1">
      <alignment horizontal="center" vertical="center" shrinkToFit="1"/>
    </xf>
    <xf numFmtId="0" fontId="0" fillId="0" borderId="154" xfId="0" applyNumberFormat="1" applyFont="1" applyFill="1" applyBorder="1" applyAlignment="1">
      <alignment horizontal="center" vertical="center" shrinkToFit="1"/>
    </xf>
    <xf numFmtId="0" fontId="0" fillId="0" borderId="155" xfId="0" applyNumberFormat="1" applyFont="1" applyFill="1" applyBorder="1" applyAlignment="1">
      <alignment horizontal="center" vertical="center" shrinkToFit="1"/>
    </xf>
    <xf numFmtId="0" fontId="0" fillId="0" borderId="156" xfId="0" applyNumberFormat="1" applyFont="1" applyFill="1" applyBorder="1" applyAlignment="1">
      <alignment horizontal="center" vertical="center" shrinkToFit="1"/>
    </xf>
    <xf numFmtId="0" fontId="0" fillId="0" borderId="157" xfId="0" applyNumberFormat="1" applyFont="1" applyFill="1" applyBorder="1" applyAlignment="1">
      <alignment horizontal="center" vertical="center" shrinkToFit="1"/>
    </xf>
    <xf numFmtId="0" fontId="0" fillId="0" borderId="58" xfId="0" applyNumberFormat="1" applyFont="1" applyFill="1" applyBorder="1" applyAlignment="1">
      <alignment horizontal="center" vertical="center" shrinkToFit="1"/>
    </xf>
    <xf numFmtId="0" fontId="0" fillId="0" borderId="152"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82" xfId="0" applyFont="1" applyFill="1" applyBorder="1" applyAlignment="1">
      <alignment horizontal="center" vertical="center"/>
    </xf>
    <xf numFmtId="0" fontId="0" fillId="0" borderId="70" xfId="0" applyNumberFormat="1" applyFont="1" applyFill="1" applyBorder="1" applyAlignment="1">
      <alignment horizontal="center" vertical="center" shrinkToFit="1"/>
    </xf>
    <xf numFmtId="0" fontId="0" fillId="0" borderId="89" xfId="0" applyNumberFormat="1"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0" fillId="0" borderId="14" xfId="0" applyNumberFormat="1" applyFont="1" applyFill="1" applyBorder="1" applyAlignment="1">
      <alignment horizontal="center" vertical="center" shrinkToFit="1"/>
    </xf>
    <xf numFmtId="0" fontId="0" fillId="0" borderId="33"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3" fillId="0" borderId="82" xfId="0" applyNumberFormat="1" applyFont="1" applyFill="1" applyBorder="1" applyAlignment="1">
      <alignment vertical="center" wrapText="1"/>
    </xf>
    <xf numFmtId="0" fontId="0" fillId="0" borderId="19"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83" xfId="0" applyNumberFormat="1" applyFont="1" applyBorder="1" applyAlignment="1">
      <alignment vertical="center" wrapText="1"/>
    </xf>
    <xf numFmtId="0" fontId="0" fillId="0" borderId="84" xfId="0" applyNumberFormat="1" applyFont="1" applyBorder="1" applyAlignment="1">
      <alignment vertical="center" wrapText="1"/>
    </xf>
    <xf numFmtId="0" fontId="0" fillId="0" borderId="109" xfId="0" applyNumberFormat="1" applyFont="1" applyBorder="1" applyAlignment="1">
      <alignment vertical="center" wrapText="1"/>
    </xf>
    <xf numFmtId="0" fontId="23" fillId="0" borderId="80"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3" fillId="0" borderId="4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0" fillId="3" borderId="44" xfId="0" applyNumberFormat="1" applyFont="1" applyFill="1" applyBorder="1" applyAlignment="1" applyProtection="1">
      <alignment horizontal="center" vertical="center" shrinkToFit="1"/>
      <protection locked="0"/>
    </xf>
    <xf numFmtId="0" fontId="0" fillId="3" borderId="6" xfId="0" applyNumberFormat="1" applyFont="1" applyFill="1" applyBorder="1" applyAlignment="1" applyProtection="1">
      <alignment horizontal="center" vertical="center" shrinkToFit="1"/>
      <protection locked="0"/>
    </xf>
    <xf numFmtId="0" fontId="0" fillId="3" borderId="74" xfId="0" applyNumberFormat="1" applyFont="1" applyFill="1" applyBorder="1" applyAlignment="1" applyProtection="1">
      <alignment horizontal="center" vertical="center" shrinkToFit="1"/>
      <protection locked="0"/>
    </xf>
    <xf numFmtId="0" fontId="19" fillId="0" borderId="71" xfId="0" applyFont="1" applyFill="1" applyBorder="1" applyAlignment="1">
      <alignment horizontal="center" wrapText="1"/>
    </xf>
    <xf numFmtId="0" fontId="19" fillId="0" borderId="8" xfId="0" applyFont="1" applyFill="1" applyBorder="1" applyAlignment="1">
      <alignment horizontal="center" wrapText="1"/>
    </xf>
    <xf numFmtId="0" fontId="19" fillId="0" borderId="9" xfId="0" applyFont="1" applyFill="1" applyBorder="1" applyAlignment="1">
      <alignment horizontal="center" wrapText="1"/>
    </xf>
    <xf numFmtId="0" fontId="19" fillId="0" borderId="78" xfId="0" applyFont="1" applyFill="1" applyBorder="1" applyAlignment="1">
      <alignment horizontal="center" wrapText="1"/>
    </xf>
    <xf numFmtId="0" fontId="19" fillId="0" borderId="0" xfId="0" applyFont="1" applyFill="1" applyBorder="1" applyAlignment="1">
      <alignment horizontal="center" wrapText="1"/>
    </xf>
    <xf numFmtId="0" fontId="19" fillId="0" borderId="89" xfId="0" applyFont="1" applyFill="1" applyBorder="1" applyAlignment="1">
      <alignment horizontal="center" wrapText="1"/>
    </xf>
    <xf numFmtId="0" fontId="27" fillId="0" borderId="67"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0" xfId="0" applyFont="1" applyFill="1" applyBorder="1" applyAlignment="1">
      <alignment horizontal="center" vertical="center" wrapText="1"/>
    </xf>
    <xf numFmtId="180" fontId="27" fillId="0" borderId="63" xfId="0" applyNumberFormat="1" applyFont="1" applyFill="1" applyBorder="1" applyAlignment="1">
      <alignment horizontal="center" vertical="center"/>
    </xf>
    <xf numFmtId="0" fontId="27" fillId="0" borderId="7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6" xfId="0" applyFont="1" applyFill="1" applyBorder="1" applyAlignment="1">
      <alignment horizontal="center" wrapText="1"/>
    </xf>
    <xf numFmtId="0" fontId="3" fillId="0" borderId="8" xfId="0" applyFont="1" applyFill="1" applyBorder="1" applyAlignment="1">
      <alignment horizontal="center" wrapText="1"/>
    </xf>
    <xf numFmtId="0" fontId="3" fillId="0" borderId="33" xfId="0" applyFont="1" applyFill="1" applyBorder="1" applyAlignment="1">
      <alignment horizontal="center" wrapText="1"/>
    </xf>
    <xf numFmtId="0" fontId="3" fillId="0" borderId="0" xfId="0" applyFont="1" applyFill="1" applyBorder="1" applyAlignment="1">
      <alignment horizontal="center" wrapText="1"/>
    </xf>
    <xf numFmtId="180" fontId="3" fillId="0" borderId="66" xfId="0" applyNumberFormat="1" applyFont="1" applyFill="1" applyBorder="1" applyAlignment="1">
      <alignment horizontal="center"/>
    </xf>
    <xf numFmtId="180" fontId="3" fillId="0" borderId="8" xfId="0" applyNumberFormat="1" applyFont="1" applyFill="1" applyBorder="1" applyAlignment="1">
      <alignment horizontal="center"/>
    </xf>
    <xf numFmtId="180" fontId="3" fillId="0" borderId="9" xfId="0" applyNumberFormat="1" applyFont="1" applyFill="1" applyBorder="1" applyAlignment="1">
      <alignment horizontal="center"/>
    </xf>
    <xf numFmtId="180" fontId="3" fillId="0" borderId="33" xfId="0" applyNumberFormat="1" applyFont="1" applyFill="1" applyBorder="1" applyAlignment="1">
      <alignment horizontal="center"/>
    </xf>
    <xf numFmtId="180" fontId="3" fillId="0" borderId="0" xfId="0" applyNumberFormat="1" applyFont="1" applyFill="1" applyBorder="1" applyAlignment="1">
      <alignment horizontal="center"/>
    </xf>
    <xf numFmtId="180" fontId="3" fillId="0" borderId="89" xfId="0" applyNumberFormat="1" applyFont="1" applyFill="1" applyBorder="1" applyAlignment="1">
      <alignment horizontal="center"/>
    </xf>
    <xf numFmtId="0" fontId="3" fillId="0" borderId="27" xfId="0" applyNumberFormat="1" applyFont="1" applyFill="1" applyBorder="1" applyAlignment="1">
      <alignment vertical="center" wrapText="1"/>
    </xf>
    <xf numFmtId="0" fontId="0" fillId="0" borderId="28" xfId="0" applyNumberFormat="1" applyFont="1" applyBorder="1" applyAlignment="1">
      <alignment vertical="center" wrapText="1"/>
    </xf>
    <xf numFmtId="0" fontId="0" fillId="0" borderId="91" xfId="0" applyNumberFormat="1" applyFont="1" applyBorder="1" applyAlignment="1">
      <alignment vertical="center" wrapText="1"/>
    </xf>
    <xf numFmtId="0" fontId="0" fillId="0" borderId="106" xfId="0" applyNumberFormat="1" applyFont="1" applyBorder="1" applyAlignment="1">
      <alignment vertical="center" wrapText="1"/>
    </xf>
    <xf numFmtId="0" fontId="0" fillId="0" borderId="5" xfId="0" applyNumberFormat="1" applyFont="1" applyBorder="1" applyAlignment="1">
      <alignment vertical="center" wrapText="1"/>
    </xf>
    <xf numFmtId="0" fontId="0" fillId="0" borderId="31" xfId="0" applyNumberFormat="1" applyFont="1" applyBorder="1" applyAlignment="1">
      <alignment vertical="center" wrapText="1"/>
    </xf>
    <xf numFmtId="0" fontId="3" fillId="0" borderId="29"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181" fontId="5" fillId="0" borderId="70" xfId="0" applyNumberFormat="1" applyFont="1" applyFill="1" applyBorder="1" applyAlignment="1">
      <alignment horizontal="center" vertical="center" shrinkToFit="1"/>
    </xf>
    <xf numFmtId="181" fontId="5" fillId="0" borderId="104" xfId="0" applyNumberFormat="1" applyFont="1" applyFill="1" applyBorder="1" applyAlignment="1">
      <alignment horizontal="center" vertical="center" shrinkToFit="1"/>
    </xf>
    <xf numFmtId="181" fontId="5" fillId="0" borderId="61" xfId="0" applyNumberFormat="1" applyFont="1" applyFill="1" applyBorder="1" applyAlignment="1">
      <alignment horizontal="center" vertical="center" shrinkToFit="1"/>
    </xf>
    <xf numFmtId="181" fontId="5" fillId="0" borderId="8" xfId="0" applyNumberFormat="1" applyFont="1" applyFill="1" applyBorder="1" applyAlignment="1">
      <alignment horizontal="center" vertical="center" shrinkToFit="1"/>
    </xf>
    <xf numFmtId="181" fontId="5" fillId="0" borderId="9" xfId="0" applyNumberFormat="1" applyFont="1" applyFill="1" applyBorder="1" applyAlignment="1">
      <alignment horizontal="center" vertical="center" shrinkToFit="1"/>
    </xf>
    <xf numFmtId="180" fontId="3" fillId="0" borderId="5" xfId="0" applyNumberFormat="1" applyFont="1" applyFill="1" applyBorder="1" applyAlignment="1">
      <alignment horizontal="center" vertical="center" shrinkToFit="1"/>
    </xf>
    <xf numFmtId="180" fontId="3" fillId="0" borderId="15" xfId="0" applyNumberFormat="1" applyFont="1" applyFill="1" applyBorder="1" applyAlignment="1">
      <alignment horizontal="center" vertical="center" shrinkToFit="1"/>
    </xf>
    <xf numFmtId="180" fontId="3" fillId="0" borderId="25" xfId="0" applyNumberFormat="1" applyFont="1" applyFill="1" applyBorder="1" applyAlignment="1">
      <alignment horizontal="center" vertical="center" shrinkToFit="1"/>
    </xf>
    <xf numFmtId="180" fontId="3" fillId="0" borderId="19" xfId="0" applyNumberFormat="1" applyFont="1" applyFill="1" applyBorder="1" applyAlignment="1">
      <alignment horizontal="center" vertical="center" shrinkToFit="1"/>
    </xf>
    <xf numFmtId="180" fontId="3" fillId="0" borderId="60" xfId="0" applyNumberFormat="1" applyFont="1" applyFill="1" applyBorder="1" applyAlignment="1">
      <alignment horizontal="center" vertical="center" shrinkToFit="1"/>
    </xf>
    <xf numFmtId="0" fontId="0" fillId="0" borderId="8" xfId="0" applyFont="1" applyBorder="1" applyAlignment="1">
      <alignment vertical="center"/>
    </xf>
    <xf numFmtId="0" fontId="0" fillId="0" borderId="105" xfId="0" applyFont="1" applyBorder="1" applyAlignment="1">
      <alignment vertical="center"/>
    </xf>
    <xf numFmtId="0" fontId="0" fillId="0" borderId="59" xfId="0" applyFont="1" applyBorder="1" applyAlignment="1">
      <alignment vertical="center"/>
    </xf>
    <xf numFmtId="0" fontId="3" fillId="0" borderId="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184" fontId="0" fillId="0" borderId="14" xfId="0" applyNumberFormat="1" applyFont="1" applyFill="1" applyBorder="1" applyAlignment="1" applyProtection="1">
      <alignment horizontal="center" vertical="center" shrinkToFit="1"/>
      <protection locked="0"/>
    </xf>
    <xf numFmtId="184" fontId="0" fillId="0" borderId="5" xfId="0" applyNumberFormat="1" applyFont="1" applyFill="1" applyBorder="1" applyAlignment="1" applyProtection="1">
      <alignment horizontal="center" vertical="center" shrinkToFit="1"/>
      <protection locked="0"/>
    </xf>
    <xf numFmtId="184" fontId="0" fillId="0" borderId="33"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184" fontId="0" fillId="0" borderId="56" xfId="0" applyNumberFormat="1" applyFont="1" applyFill="1" applyBorder="1" applyAlignment="1">
      <alignment horizontal="center" vertical="center" shrinkToFit="1"/>
    </xf>
    <xf numFmtId="184" fontId="0" fillId="0" borderId="7"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99" xfId="0" applyNumberFormat="1" applyFont="1" applyFill="1" applyBorder="1" applyAlignment="1">
      <alignment horizontal="center" vertical="center" shrinkToFit="1"/>
    </xf>
    <xf numFmtId="0" fontId="0" fillId="0" borderId="39" xfId="0" applyNumberFormat="1" applyFont="1" applyFill="1" applyBorder="1" applyAlignment="1">
      <alignment horizontal="center" vertical="center" shrinkToFit="1"/>
    </xf>
    <xf numFmtId="184" fontId="0" fillId="0" borderId="58" xfId="0" applyNumberFormat="1" applyFont="1" applyFill="1" applyBorder="1" applyAlignment="1">
      <alignment horizontal="center" vertical="center" shrinkToFit="1"/>
    </xf>
    <xf numFmtId="184" fontId="0" fillId="0" borderId="156" xfId="0" applyNumberFormat="1" applyFont="1" applyFill="1" applyBorder="1" applyAlignment="1">
      <alignment horizontal="center" vertical="center" shrinkToFit="1"/>
    </xf>
    <xf numFmtId="184" fontId="0" fillId="0" borderId="157" xfId="0" applyNumberFormat="1"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180" fontId="3" fillId="0" borderId="39"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E$4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画提出書!$BE$40" lockText="1" noThreeD="1"/>
</file>

<file path=xl/ctrlProps/ctrlProp101.xml><?xml version="1.0" encoding="utf-8"?>
<formControlPr xmlns="http://schemas.microsoft.com/office/spreadsheetml/2009/9/main" objectType="CheckBox" fmlaLink="計画提出書!$BE$42" lockText="1" noThreeD="1"/>
</file>

<file path=xl/ctrlProps/ctrlProp102.xml><?xml version="1.0" encoding="utf-8"?>
<formControlPr xmlns="http://schemas.microsoft.com/office/spreadsheetml/2009/9/main" objectType="CheckBox" fmlaLink="計画提出書!$BI$42" lockText="1" noThreeD="1"/>
</file>

<file path=xl/ctrlProps/ctrlProp103.xml><?xml version="1.0" encoding="utf-8"?>
<formControlPr xmlns="http://schemas.microsoft.com/office/spreadsheetml/2009/9/main" objectType="CheckBox" fmlaLink="計画提出書!$BI$40" lockText="1" noThreeD="1"/>
</file>

<file path=xl/ctrlProps/ctrlProp104.xml><?xml version="1.0" encoding="utf-8"?>
<formControlPr xmlns="http://schemas.microsoft.com/office/spreadsheetml/2009/9/main" objectType="CheckBox" fmlaLink="計画提出書!$BE$40" lockText="1" noThreeD="1"/>
</file>

<file path=xl/ctrlProps/ctrlProp105.xml><?xml version="1.0" encoding="utf-8"?>
<formControlPr xmlns="http://schemas.microsoft.com/office/spreadsheetml/2009/9/main" objectType="CheckBox" fmlaLink="計画提出書!$BE$42" lockText="1" noThreeD="1"/>
</file>

<file path=xl/ctrlProps/ctrlProp106.xml><?xml version="1.0" encoding="utf-8"?>
<formControlPr xmlns="http://schemas.microsoft.com/office/spreadsheetml/2009/9/main" objectType="CheckBox" fmlaLink="計画提出書!$BI$42" lockText="1" noThreeD="1"/>
</file>

<file path=xl/ctrlProps/ctrlProp107.xml><?xml version="1.0" encoding="utf-8"?>
<formControlPr xmlns="http://schemas.microsoft.com/office/spreadsheetml/2009/9/main" objectType="CheckBox" fmlaLink="計画提出書!$BI$40" lockText="1" noThreeD="1"/>
</file>

<file path=xl/ctrlProps/ctrlProp108.xml><?xml version="1.0" encoding="utf-8"?>
<formControlPr xmlns="http://schemas.microsoft.com/office/spreadsheetml/2009/9/main" objectType="CheckBox" fmlaLink="計画提出書!$BE$40"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I$4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I$4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E$40"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計画提出書!$BE$42" lockText="1" noThreeD="1"/>
</file>

<file path=xl/ctrlProps/ctrlProp98.xml><?xml version="1.0" encoding="utf-8"?>
<formControlPr xmlns="http://schemas.microsoft.com/office/spreadsheetml/2009/9/main" objectType="CheckBox" fmlaLink="計画提出書!$BI$42" lockText="1" noThreeD="1"/>
</file>

<file path=xl/ctrlProps/ctrlProp99.xml><?xml version="1.0" encoding="utf-8"?>
<formControlPr xmlns="http://schemas.microsoft.com/office/spreadsheetml/2009/9/main" objectType="CheckBox" fmlaLink="計画提出書!$BI$40"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4</xdr:row>
      <xdr:rowOff>123824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9075" y="47625"/>
          <a:ext cx="66294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40</xdr:row>
          <xdr:rowOff>47625</xdr:rowOff>
        </xdr:from>
        <xdr:to>
          <xdr:col>28</xdr:col>
          <xdr:colOff>180975</xdr:colOff>
          <xdr:row>41</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40</xdr:row>
          <xdr:rowOff>47625</xdr:rowOff>
        </xdr:from>
        <xdr:to>
          <xdr:col>32</xdr:col>
          <xdr:colOff>180975</xdr:colOff>
          <xdr:row>41</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47625</xdr:rowOff>
        </xdr:from>
        <xdr:to>
          <xdr:col>32</xdr:col>
          <xdr:colOff>180975</xdr:colOff>
          <xdr:row>39</xdr:row>
          <xdr:rowOff>142875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50</xdr:row>
          <xdr:rowOff>47625</xdr:rowOff>
        </xdr:from>
        <xdr:to>
          <xdr:col>15</xdr:col>
          <xdr:colOff>47625</xdr:colOff>
          <xdr:row>51</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50</xdr:row>
          <xdr:rowOff>47625</xdr:rowOff>
        </xdr:from>
        <xdr:to>
          <xdr:col>34</xdr:col>
          <xdr:colOff>19050</xdr:colOff>
          <xdr:row>51</xdr:row>
          <xdr:rowOff>142875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38</xdr:row>
          <xdr:rowOff>47625</xdr:rowOff>
        </xdr:from>
        <xdr:to>
          <xdr:col>28</xdr:col>
          <xdr:colOff>180975</xdr:colOff>
          <xdr:row>39</xdr:row>
          <xdr:rowOff>142875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9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D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D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D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D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3</xdr:row>
      <xdr:rowOff>135030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6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90500" y="47625"/>
          <a:ext cx="6667500" cy="412375"/>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810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47626</xdr:colOff>
      <xdr:row>0</xdr:row>
      <xdr:rowOff>30256</xdr:rowOff>
    </xdr:from>
    <xdr:to>
      <xdr:col>35</xdr:col>
      <xdr:colOff>161926</xdr:colOff>
      <xdr:row>5</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38126" y="30256"/>
          <a:ext cx="6591300" cy="85556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a:t>
          </a:r>
          <a:endParaRPr kumimoji="1" lang="en-US" altLang="ja-JP" sz="2400">
            <a:solidFill>
              <a:srgbClr val="FF0000"/>
            </a:solidFill>
          </a:endParaRPr>
        </a:p>
        <a:p>
          <a:pPr algn="l"/>
          <a:r>
            <a:rPr kumimoji="1" lang="en-US" altLang="ja-JP" sz="1100">
              <a:solidFill>
                <a:srgbClr val="FF0000"/>
              </a:solidFill>
            </a:rPr>
            <a:t>※</a:t>
          </a:r>
          <a:r>
            <a:rPr kumimoji="1" lang="ja-JP" altLang="en-US" sz="1100">
              <a:solidFill>
                <a:srgbClr val="FF0000"/>
              </a:solidFill>
            </a:rPr>
            <a:t>本シートは、エネルギー使用の合理化等に関する法律で規定する第一種及び第二種エネルギー管理指定工場に該当する事業所若しくは、延べ床面積</a:t>
          </a:r>
          <a:r>
            <a:rPr kumimoji="1" lang="en-US" altLang="ja-JP" sz="1100">
              <a:solidFill>
                <a:srgbClr val="FF0000"/>
              </a:solidFill>
            </a:rPr>
            <a:t>2,000㎡</a:t>
          </a:r>
          <a:r>
            <a:rPr kumimoji="1" lang="ja-JP" altLang="en-US" sz="1100">
              <a:solidFill>
                <a:srgbClr val="FF0000"/>
              </a:solidFill>
            </a:rPr>
            <a:t>を超える事業所について、事業所ごとに作成してください。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11</xdr:row>
          <xdr:rowOff>142875</xdr:rowOff>
        </xdr:from>
        <xdr:to>
          <xdr:col>7</xdr:col>
          <xdr:colOff>47625</xdr:colOff>
          <xdr:row>13</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142875</xdr:rowOff>
        </xdr:from>
        <xdr:to>
          <xdr:col>11</xdr:col>
          <xdr:colOff>57150</xdr:colOff>
          <xdr:row>13</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142875</xdr:rowOff>
        </xdr:from>
        <xdr:to>
          <xdr:col>16</xdr:col>
          <xdr:colOff>19050</xdr:colOff>
          <xdr:row>13</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11</xdr:row>
          <xdr:rowOff>142875</xdr:rowOff>
        </xdr:from>
        <xdr:to>
          <xdr:col>20</xdr:col>
          <xdr:colOff>171450</xdr:colOff>
          <xdr:row>13</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142875</xdr:rowOff>
        </xdr:from>
        <xdr:to>
          <xdr:col>25</xdr:col>
          <xdr:colOff>123825</xdr:colOff>
          <xdr:row>13</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xdr:row>
          <xdr:rowOff>142875</xdr:rowOff>
        </xdr:from>
        <xdr:to>
          <xdr:col>30</xdr:col>
          <xdr:colOff>85725</xdr:colOff>
          <xdr:row>13</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190500</xdr:rowOff>
        </xdr:from>
        <xdr:to>
          <xdr:col>7</xdr:col>
          <xdr:colOff>47625</xdr:colOff>
          <xdr:row>14</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180975</xdr:rowOff>
        </xdr:from>
        <xdr:to>
          <xdr:col>25</xdr:col>
          <xdr:colOff>57150</xdr:colOff>
          <xdr:row>14</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180975</xdr:rowOff>
        </xdr:from>
        <xdr:to>
          <xdr:col>11</xdr:col>
          <xdr:colOff>38100</xdr:colOff>
          <xdr:row>16</xdr:row>
          <xdr:rowOff>28575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180975</xdr:rowOff>
        </xdr:from>
        <xdr:to>
          <xdr:col>14</xdr:col>
          <xdr:colOff>152400</xdr:colOff>
          <xdr:row>16</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171450</xdr:colOff>
          <xdr:row>16</xdr:row>
          <xdr:rowOff>28575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171450</xdr:colOff>
          <xdr:row>16</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180975</xdr:rowOff>
        </xdr:from>
        <xdr:to>
          <xdr:col>9</xdr:col>
          <xdr:colOff>38100</xdr:colOff>
          <xdr:row>18</xdr:row>
          <xdr:rowOff>28575</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4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190500</xdr:rowOff>
        </xdr:from>
        <xdr:to>
          <xdr:col>9</xdr:col>
          <xdr:colOff>38100</xdr:colOff>
          <xdr:row>19</xdr:row>
          <xdr:rowOff>38100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4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47625</xdr:rowOff>
        </xdr:from>
        <xdr:to>
          <xdr:col>18</xdr:col>
          <xdr:colOff>9525</xdr:colOff>
          <xdr:row>22</xdr:row>
          <xdr:rowOff>142875</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4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47625</xdr:rowOff>
        </xdr:from>
        <xdr:to>
          <xdr:col>30</xdr:col>
          <xdr:colOff>0</xdr:colOff>
          <xdr:row>22</xdr:row>
          <xdr:rowOff>142875</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4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47625</xdr:rowOff>
        </xdr:from>
        <xdr:to>
          <xdr:col>18</xdr:col>
          <xdr:colOff>95250</xdr:colOff>
          <xdr:row>20</xdr:row>
          <xdr:rowOff>142875</xdr:rowOff>
        </xdr:to>
        <xdr:sp macro="" textlink="">
          <xdr:nvSpPr>
            <xdr:cNvPr id="9614" name="Check Box 398" hidden="1">
              <a:extLst>
                <a:ext uri="{63B3BB69-23CF-44E3-9099-C40C66FF867C}">
                  <a14:compatExt spid="_x0000_s9614"/>
                </a:ext>
                <a:ext uri="{FF2B5EF4-FFF2-40B4-BE49-F238E27FC236}">
                  <a16:creationId xmlns:a16="http://schemas.microsoft.com/office/drawing/2014/main" id="{00000000-0008-0000-0400-00008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47625</xdr:rowOff>
        </xdr:from>
        <xdr:to>
          <xdr:col>35</xdr:col>
          <xdr:colOff>47625</xdr:colOff>
          <xdr:row>20</xdr:row>
          <xdr:rowOff>142875</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4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67</xdr:row>
          <xdr:rowOff>142875</xdr:rowOff>
        </xdr:from>
        <xdr:to>
          <xdr:col>7</xdr:col>
          <xdr:colOff>47625</xdr:colOff>
          <xdr:row>69</xdr:row>
          <xdr:rowOff>28575</xdr:rowOff>
        </xdr:to>
        <xdr:sp macro="" textlink="">
          <xdr:nvSpPr>
            <xdr:cNvPr id="9660" name="Check Box 444" hidden="1">
              <a:extLst>
                <a:ext uri="{63B3BB69-23CF-44E3-9099-C40C66FF867C}">
                  <a14:compatExt spid="_x0000_s9660"/>
                </a:ext>
                <a:ext uri="{FF2B5EF4-FFF2-40B4-BE49-F238E27FC236}">
                  <a16:creationId xmlns:a16="http://schemas.microsoft.com/office/drawing/2014/main" id="{00000000-0008-0000-0400-0000B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67</xdr:row>
          <xdr:rowOff>142875</xdr:rowOff>
        </xdr:from>
        <xdr:to>
          <xdr:col>11</xdr:col>
          <xdr:colOff>57150</xdr:colOff>
          <xdr:row>69</xdr:row>
          <xdr:rowOff>28575</xdr:rowOff>
        </xdr:to>
        <xdr:sp macro="" textlink="">
          <xdr:nvSpPr>
            <xdr:cNvPr id="9661" name="Check Box 445" hidden="1">
              <a:extLst>
                <a:ext uri="{63B3BB69-23CF-44E3-9099-C40C66FF867C}">
                  <a14:compatExt spid="_x0000_s9661"/>
                </a:ext>
                <a:ext uri="{FF2B5EF4-FFF2-40B4-BE49-F238E27FC236}">
                  <a16:creationId xmlns:a16="http://schemas.microsoft.com/office/drawing/2014/main" id="{00000000-0008-0000-0400-0000B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142875</xdr:rowOff>
        </xdr:from>
        <xdr:to>
          <xdr:col>16</xdr:col>
          <xdr:colOff>19050</xdr:colOff>
          <xdr:row>69</xdr:row>
          <xdr:rowOff>28575</xdr:rowOff>
        </xdr:to>
        <xdr:sp macro="" textlink="">
          <xdr:nvSpPr>
            <xdr:cNvPr id="9662" name="Check Box 446" hidden="1">
              <a:extLst>
                <a:ext uri="{63B3BB69-23CF-44E3-9099-C40C66FF867C}">
                  <a14:compatExt spid="_x0000_s9662"/>
                </a:ext>
                <a:ext uri="{FF2B5EF4-FFF2-40B4-BE49-F238E27FC236}">
                  <a16:creationId xmlns:a16="http://schemas.microsoft.com/office/drawing/2014/main" id="{00000000-0008-0000-0400-0000B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67</xdr:row>
          <xdr:rowOff>142875</xdr:rowOff>
        </xdr:from>
        <xdr:to>
          <xdr:col>20</xdr:col>
          <xdr:colOff>171450</xdr:colOff>
          <xdr:row>69</xdr:row>
          <xdr:rowOff>28575</xdr:rowOff>
        </xdr:to>
        <xdr:sp macro="" textlink="">
          <xdr:nvSpPr>
            <xdr:cNvPr id="9663" name="Check Box 447" hidden="1">
              <a:extLst>
                <a:ext uri="{63B3BB69-23CF-44E3-9099-C40C66FF867C}">
                  <a14:compatExt spid="_x0000_s9663"/>
                </a:ext>
                <a:ext uri="{FF2B5EF4-FFF2-40B4-BE49-F238E27FC236}">
                  <a16:creationId xmlns:a16="http://schemas.microsoft.com/office/drawing/2014/main" id="{00000000-0008-0000-0400-0000B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142875</xdr:rowOff>
        </xdr:from>
        <xdr:to>
          <xdr:col>25</xdr:col>
          <xdr:colOff>123825</xdr:colOff>
          <xdr:row>69</xdr:row>
          <xdr:rowOff>28575</xdr:rowOff>
        </xdr:to>
        <xdr:sp macro="" textlink="">
          <xdr:nvSpPr>
            <xdr:cNvPr id="9664" name="Check Box 448" hidden="1">
              <a:extLst>
                <a:ext uri="{63B3BB69-23CF-44E3-9099-C40C66FF867C}">
                  <a14:compatExt spid="_x0000_s9664"/>
                </a:ext>
                <a:ext uri="{FF2B5EF4-FFF2-40B4-BE49-F238E27FC236}">
                  <a16:creationId xmlns:a16="http://schemas.microsoft.com/office/drawing/2014/main" id="{00000000-0008-0000-0400-0000C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67</xdr:row>
          <xdr:rowOff>142875</xdr:rowOff>
        </xdr:from>
        <xdr:to>
          <xdr:col>30</xdr:col>
          <xdr:colOff>85725</xdr:colOff>
          <xdr:row>69</xdr:row>
          <xdr:rowOff>28575</xdr:rowOff>
        </xdr:to>
        <xdr:sp macro="" textlink="">
          <xdr:nvSpPr>
            <xdr:cNvPr id="9665" name="Check Box 449" hidden="1">
              <a:extLst>
                <a:ext uri="{63B3BB69-23CF-44E3-9099-C40C66FF867C}">
                  <a14:compatExt spid="_x0000_s9665"/>
                </a:ext>
                <a:ext uri="{FF2B5EF4-FFF2-40B4-BE49-F238E27FC236}">
                  <a16:creationId xmlns:a16="http://schemas.microsoft.com/office/drawing/2014/main" id="{00000000-0008-0000-0400-0000C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68</xdr:row>
          <xdr:rowOff>190500</xdr:rowOff>
        </xdr:from>
        <xdr:to>
          <xdr:col>7</xdr:col>
          <xdr:colOff>47625</xdr:colOff>
          <xdr:row>70</xdr:row>
          <xdr:rowOff>38100</xdr:rowOff>
        </xdr:to>
        <xdr:sp macro="" textlink="">
          <xdr:nvSpPr>
            <xdr:cNvPr id="9666" name="Check Box 450" hidden="1">
              <a:extLst>
                <a:ext uri="{63B3BB69-23CF-44E3-9099-C40C66FF867C}">
                  <a14:compatExt spid="_x0000_s9666"/>
                </a:ext>
                <a:ext uri="{FF2B5EF4-FFF2-40B4-BE49-F238E27FC236}">
                  <a16:creationId xmlns:a16="http://schemas.microsoft.com/office/drawing/2014/main" id="{00000000-0008-0000-0400-0000C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68</xdr:row>
          <xdr:rowOff>180975</xdr:rowOff>
        </xdr:from>
        <xdr:to>
          <xdr:col>25</xdr:col>
          <xdr:colOff>57150</xdr:colOff>
          <xdr:row>70</xdr:row>
          <xdr:rowOff>28575</xdr:rowOff>
        </xdr:to>
        <xdr:sp macro="" textlink="">
          <xdr:nvSpPr>
            <xdr:cNvPr id="9667" name="Check Box 451" hidden="1">
              <a:extLst>
                <a:ext uri="{63B3BB69-23CF-44E3-9099-C40C66FF867C}">
                  <a14:compatExt spid="_x0000_s9667"/>
                </a:ext>
                <a:ext uri="{FF2B5EF4-FFF2-40B4-BE49-F238E27FC236}">
                  <a16:creationId xmlns:a16="http://schemas.microsoft.com/office/drawing/2014/main" id="{00000000-0008-0000-0400-0000C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xdr:row>
          <xdr:rowOff>180975</xdr:rowOff>
        </xdr:from>
        <xdr:to>
          <xdr:col>11</xdr:col>
          <xdr:colOff>38100</xdr:colOff>
          <xdr:row>72</xdr:row>
          <xdr:rowOff>28575</xdr:rowOff>
        </xdr:to>
        <xdr:sp macro="" textlink="">
          <xdr:nvSpPr>
            <xdr:cNvPr id="9668" name="Check Box 452" hidden="1">
              <a:extLst>
                <a:ext uri="{63B3BB69-23CF-44E3-9099-C40C66FF867C}">
                  <a14:compatExt spid="_x0000_s9668"/>
                </a:ext>
                <a:ext uri="{FF2B5EF4-FFF2-40B4-BE49-F238E27FC236}">
                  <a16:creationId xmlns:a16="http://schemas.microsoft.com/office/drawing/2014/main" id="{00000000-0008-0000-04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70</xdr:row>
          <xdr:rowOff>180975</xdr:rowOff>
        </xdr:from>
        <xdr:to>
          <xdr:col>14</xdr:col>
          <xdr:colOff>152400</xdr:colOff>
          <xdr:row>72</xdr:row>
          <xdr:rowOff>28575</xdr:rowOff>
        </xdr:to>
        <xdr:sp macro="" textlink="">
          <xdr:nvSpPr>
            <xdr:cNvPr id="9669" name="Check Box 453" hidden="1">
              <a:extLst>
                <a:ext uri="{63B3BB69-23CF-44E3-9099-C40C66FF867C}">
                  <a14:compatExt spid="_x0000_s9669"/>
                </a:ext>
                <a:ext uri="{FF2B5EF4-FFF2-40B4-BE49-F238E27FC236}">
                  <a16:creationId xmlns:a16="http://schemas.microsoft.com/office/drawing/2014/main" id="{00000000-0008-0000-04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70</xdr:row>
          <xdr:rowOff>180975</xdr:rowOff>
        </xdr:from>
        <xdr:to>
          <xdr:col>17</xdr:col>
          <xdr:colOff>171450</xdr:colOff>
          <xdr:row>72</xdr:row>
          <xdr:rowOff>28575</xdr:rowOff>
        </xdr:to>
        <xdr:sp macro="" textlink="">
          <xdr:nvSpPr>
            <xdr:cNvPr id="9670" name="Check Box 454" hidden="1">
              <a:extLst>
                <a:ext uri="{63B3BB69-23CF-44E3-9099-C40C66FF867C}">
                  <a14:compatExt spid="_x0000_s9670"/>
                </a:ext>
                <a:ext uri="{FF2B5EF4-FFF2-40B4-BE49-F238E27FC236}">
                  <a16:creationId xmlns:a16="http://schemas.microsoft.com/office/drawing/2014/main" id="{00000000-0008-0000-04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xdr:row>
          <xdr:rowOff>180975</xdr:rowOff>
        </xdr:from>
        <xdr:to>
          <xdr:col>20</xdr:col>
          <xdr:colOff>171450</xdr:colOff>
          <xdr:row>72</xdr:row>
          <xdr:rowOff>28575</xdr:rowOff>
        </xdr:to>
        <xdr:sp macro="" textlink="">
          <xdr:nvSpPr>
            <xdr:cNvPr id="9671" name="Check Box 455" hidden="1">
              <a:extLst>
                <a:ext uri="{63B3BB69-23CF-44E3-9099-C40C66FF867C}">
                  <a14:compatExt spid="_x0000_s9671"/>
                </a:ext>
                <a:ext uri="{FF2B5EF4-FFF2-40B4-BE49-F238E27FC236}">
                  <a16:creationId xmlns:a16="http://schemas.microsoft.com/office/drawing/2014/main" id="{00000000-0008-0000-0400-0000C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72</xdr:row>
          <xdr:rowOff>180975</xdr:rowOff>
        </xdr:from>
        <xdr:to>
          <xdr:col>9</xdr:col>
          <xdr:colOff>38100</xdr:colOff>
          <xdr:row>74</xdr:row>
          <xdr:rowOff>28575</xdr:rowOff>
        </xdr:to>
        <xdr:sp macro="" textlink="">
          <xdr:nvSpPr>
            <xdr:cNvPr id="9672" name="Check Box 456" hidden="1">
              <a:extLst>
                <a:ext uri="{63B3BB69-23CF-44E3-9099-C40C66FF867C}">
                  <a14:compatExt spid="_x0000_s9672"/>
                </a:ext>
                <a:ext uri="{FF2B5EF4-FFF2-40B4-BE49-F238E27FC236}">
                  <a16:creationId xmlns:a16="http://schemas.microsoft.com/office/drawing/2014/main" id="{00000000-0008-0000-0400-0000C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73</xdr:row>
          <xdr:rowOff>190500</xdr:rowOff>
        </xdr:from>
        <xdr:to>
          <xdr:col>9</xdr:col>
          <xdr:colOff>38100</xdr:colOff>
          <xdr:row>75</xdr:row>
          <xdr:rowOff>38100</xdr:rowOff>
        </xdr:to>
        <xdr:sp macro="" textlink="">
          <xdr:nvSpPr>
            <xdr:cNvPr id="9673" name="Check Box 457" hidden="1">
              <a:extLst>
                <a:ext uri="{63B3BB69-23CF-44E3-9099-C40C66FF867C}">
                  <a14:compatExt spid="_x0000_s9673"/>
                </a:ext>
                <a:ext uri="{FF2B5EF4-FFF2-40B4-BE49-F238E27FC236}">
                  <a16:creationId xmlns:a16="http://schemas.microsoft.com/office/drawing/2014/main" id="{00000000-0008-0000-0400-0000C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77</xdr:row>
          <xdr:rowOff>47625</xdr:rowOff>
        </xdr:from>
        <xdr:to>
          <xdr:col>18</xdr:col>
          <xdr:colOff>9525</xdr:colOff>
          <xdr:row>78</xdr:row>
          <xdr:rowOff>142875</xdr:rowOff>
        </xdr:to>
        <xdr:sp macro="" textlink="">
          <xdr:nvSpPr>
            <xdr:cNvPr id="9674" name="Check Box 458" hidden="1">
              <a:extLst>
                <a:ext uri="{63B3BB69-23CF-44E3-9099-C40C66FF867C}">
                  <a14:compatExt spid="_x0000_s9674"/>
                </a:ext>
                <a:ext uri="{FF2B5EF4-FFF2-40B4-BE49-F238E27FC236}">
                  <a16:creationId xmlns:a16="http://schemas.microsoft.com/office/drawing/2014/main" id="{00000000-0008-0000-0400-0000C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77</xdr:row>
          <xdr:rowOff>47625</xdr:rowOff>
        </xdr:from>
        <xdr:to>
          <xdr:col>30</xdr:col>
          <xdr:colOff>0</xdr:colOff>
          <xdr:row>78</xdr:row>
          <xdr:rowOff>142875</xdr:rowOff>
        </xdr:to>
        <xdr:sp macro="" textlink="">
          <xdr:nvSpPr>
            <xdr:cNvPr id="9675" name="Check Box 459" hidden="1">
              <a:extLst>
                <a:ext uri="{63B3BB69-23CF-44E3-9099-C40C66FF867C}">
                  <a14:compatExt spid="_x0000_s9675"/>
                </a:ext>
                <a:ext uri="{FF2B5EF4-FFF2-40B4-BE49-F238E27FC236}">
                  <a16:creationId xmlns:a16="http://schemas.microsoft.com/office/drawing/2014/main" id="{00000000-0008-0000-0400-0000C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75</xdr:row>
          <xdr:rowOff>47625</xdr:rowOff>
        </xdr:from>
        <xdr:to>
          <xdr:col>18</xdr:col>
          <xdr:colOff>95250</xdr:colOff>
          <xdr:row>76</xdr:row>
          <xdr:rowOff>142875</xdr:rowOff>
        </xdr:to>
        <xdr:sp macro="" textlink="">
          <xdr:nvSpPr>
            <xdr:cNvPr id="9676" name="Check Box 460" hidden="1">
              <a:extLst>
                <a:ext uri="{63B3BB69-23CF-44E3-9099-C40C66FF867C}">
                  <a14:compatExt spid="_x0000_s9676"/>
                </a:ext>
                <a:ext uri="{FF2B5EF4-FFF2-40B4-BE49-F238E27FC236}">
                  <a16:creationId xmlns:a16="http://schemas.microsoft.com/office/drawing/2014/main" id="{00000000-0008-0000-0400-0000C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75</xdr:row>
          <xdr:rowOff>47625</xdr:rowOff>
        </xdr:from>
        <xdr:to>
          <xdr:col>35</xdr:col>
          <xdr:colOff>47625</xdr:colOff>
          <xdr:row>76</xdr:row>
          <xdr:rowOff>142875</xdr:rowOff>
        </xdr:to>
        <xdr:sp macro="" textlink="">
          <xdr:nvSpPr>
            <xdr:cNvPr id="9677" name="Check Box 461" hidden="1">
              <a:extLst>
                <a:ext uri="{63B3BB69-23CF-44E3-9099-C40C66FF867C}">
                  <a14:compatExt spid="_x0000_s9677"/>
                </a:ext>
                <a:ext uri="{FF2B5EF4-FFF2-40B4-BE49-F238E27FC236}">
                  <a16:creationId xmlns:a16="http://schemas.microsoft.com/office/drawing/2014/main" id="{00000000-0008-0000-0400-0000C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123</xdr:row>
          <xdr:rowOff>142875</xdr:rowOff>
        </xdr:from>
        <xdr:to>
          <xdr:col>7</xdr:col>
          <xdr:colOff>47625</xdr:colOff>
          <xdr:row>125</xdr:row>
          <xdr:rowOff>28575</xdr:rowOff>
        </xdr:to>
        <xdr:sp macro="" textlink="">
          <xdr:nvSpPr>
            <xdr:cNvPr id="9679" name="Check Box 463" hidden="1">
              <a:extLst>
                <a:ext uri="{63B3BB69-23CF-44E3-9099-C40C66FF867C}">
                  <a14:compatExt spid="_x0000_s9679"/>
                </a:ext>
                <a:ext uri="{FF2B5EF4-FFF2-40B4-BE49-F238E27FC236}">
                  <a16:creationId xmlns:a16="http://schemas.microsoft.com/office/drawing/2014/main" id="{00000000-0008-0000-0400-0000C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123</xdr:row>
          <xdr:rowOff>142875</xdr:rowOff>
        </xdr:from>
        <xdr:to>
          <xdr:col>11</xdr:col>
          <xdr:colOff>57150</xdr:colOff>
          <xdr:row>125</xdr:row>
          <xdr:rowOff>28575</xdr:rowOff>
        </xdr:to>
        <xdr:sp macro="" textlink="">
          <xdr:nvSpPr>
            <xdr:cNvPr id="9680" name="Check Box 464" hidden="1">
              <a:extLst>
                <a:ext uri="{63B3BB69-23CF-44E3-9099-C40C66FF867C}">
                  <a14:compatExt spid="_x0000_s9680"/>
                </a:ext>
                <a:ext uri="{FF2B5EF4-FFF2-40B4-BE49-F238E27FC236}">
                  <a16:creationId xmlns:a16="http://schemas.microsoft.com/office/drawing/2014/main" id="{00000000-0008-0000-0400-0000D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123</xdr:row>
          <xdr:rowOff>142875</xdr:rowOff>
        </xdr:from>
        <xdr:to>
          <xdr:col>16</xdr:col>
          <xdr:colOff>19050</xdr:colOff>
          <xdr:row>125</xdr:row>
          <xdr:rowOff>28575</xdr:rowOff>
        </xdr:to>
        <xdr:sp macro="" textlink="">
          <xdr:nvSpPr>
            <xdr:cNvPr id="9681" name="Check Box 465" hidden="1">
              <a:extLst>
                <a:ext uri="{63B3BB69-23CF-44E3-9099-C40C66FF867C}">
                  <a14:compatExt spid="_x0000_s9681"/>
                </a:ext>
                <a:ext uri="{FF2B5EF4-FFF2-40B4-BE49-F238E27FC236}">
                  <a16:creationId xmlns:a16="http://schemas.microsoft.com/office/drawing/2014/main" id="{00000000-0008-0000-0400-0000D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123</xdr:row>
          <xdr:rowOff>142875</xdr:rowOff>
        </xdr:from>
        <xdr:to>
          <xdr:col>20</xdr:col>
          <xdr:colOff>171450</xdr:colOff>
          <xdr:row>125</xdr:row>
          <xdr:rowOff>28575</xdr:rowOff>
        </xdr:to>
        <xdr:sp macro="" textlink="">
          <xdr:nvSpPr>
            <xdr:cNvPr id="9682" name="Check Box 466" hidden="1">
              <a:extLst>
                <a:ext uri="{63B3BB69-23CF-44E3-9099-C40C66FF867C}">
                  <a14:compatExt spid="_x0000_s9682"/>
                </a:ext>
                <a:ext uri="{FF2B5EF4-FFF2-40B4-BE49-F238E27FC236}">
                  <a16:creationId xmlns:a16="http://schemas.microsoft.com/office/drawing/2014/main" id="{00000000-0008-0000-0400-0000D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123</xdr:row>
          <xdr:rowOff>142875</xdr:rowOff>
        </xdr:from>
        <xdr:to>
          <xdr:col>25</xdr:col>
          <xdr:colOff>123825</xdr:colOff>
          <xdr:row>125</xdr:row>
          <xdr:rowOff>28575</xdr:rowOff>
        </xdr:to>
        <xdr:sp macro="" textlink="">
          <xdr:nvSpPr>
            <xdr:cNvPr id="9683" name="Check Box 467" hidden="1">
              <a:extLst>
                <a:ext uri="{63B3BB69-23CF-44E3-9099-C40C66FF867C}">
                  <a14:compatExt spid="_x0000_s9683"/>
                </a:ext>
                <a:ext uri="{FF2B5EF4-FFF2-40B4-BE49-F238E27FC236}">
                  <a16:creationId xmlns:a16="http://schemas.microsoft.com/office/drawing/2014/main" id="{00000000-0008-0000-0400-0000D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123</xdr:row>
          <xdr:rowOff>142875</xdr:rowOff>
        </xdr:from>
        <xdr:to>
          <xdr:col>30</xdr:col>
          <xdr:colOff>85725</xdr:colOff>
          <xdr:row>125</xdr:row>
          <xdr:rowOff>28575</xdr:rowOff>
        </xdr:to>
        <xdr:sp macro="" textlink="">
          <xdr:nvSpPr>
            <xdr:cNvPr id="9684" name="Check Box 468" hidden="1">
              <a:extLst>
                <a:ext uri="{63B3BB69-23CF-44E3-9099-C40C66FF867C}">
                  <a14:compatExt spid="_x0000_s9684"/>
                </a:ext>
                <a:ext uri="{FF2B5EF4-FFF2-40B4-BE49-F238E27FC236}">
                  <a16:creationId xmlns:a16="http://schemas.microsoft.com/office/drawing/2014/main" id="{00000000-0008-0000-0400-0000D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124</xdr:row>
          <xdr:rowOff>190500</xdr:rowOff>
        </xdr:from>
        <xdr:to>
          <xdr:col>7</xdr:col>
          <xdr:colOff>47625</xdr:colOff>
          <xdr:row>126</xdr:row>
          <xdr:rowOff>38100</xdr:rowOff>
        </xdr:to>
        <xdr:sp macro="" textlink="">
          <xdr:nvSpPr>
            <xdr:cNvPr id="9685" name="Check Box 469" hidden="1">
              <a:extLst>
                <a:ext uri="{63B3BB69-23CF-44E3-9099-C40C66FF867C}">
                  <a14:compatExt spid="_x0000_s9685"/>
                </a:ext>
                <a:ext uri="{FF2B5EF4-FFF2-40B4-BE49-F238E27FC236}">
                  <a16:creationId xmlns:a16="http://schemas.microsoft.com/office/drawing/2014/main" id="{00000000-0008-0000-0400-0000D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124</xdr:row>
          <xdr:rowOff>180975</xdr:rowOff>
        </xdr:from>
        <xdr:to>
          <xdr:col>25</xdr:col>
          <xdr:colOff>57150</xdr:colOff>
          <xdr:row>126</xdr:row>
          <xdr:rowOff>28575</xdr:rowOff>
        </xdr:to>
        <xdr:sp macro="" textlink="">
          <xdr:nvSpPr>
            <xdr:cNvPr id="9686" name="Check Box 470" hidden="1">
              <a:extLst>
                <a:ext uri="{63B3BB69-23CF-44E3-9099-C40C66FF867C}">
                  <a14:compatExt spid="_x0000_s9686"/>
                </a:ext>
                <a:ext uri="{FF2B5EF4-FFF2-40B4-BE49-F238E27FC236}">
                  <a16:creationId xmlns:a16="http://schemas.microsoft.com/office/drawing/2014/main" id="{00000000-0008-0000-0400-0000D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126</xdr:row>
          <xdr:rowOff>180975</xdr:rowOff>
        </xdr:from>
        <xdr:to>
          <xdr:col>11</xdr:col>
          <xdr:colOff>38100</xdr:colOff>
          <xdr:row>128</xdr:row>
          <xdr:rowOff>28575</xdr:rowOff>
        </xdr:to>
        <xdr:sp macro="" textlink="">
          <xdr:nvSpPr>
            <xdr:cNvPr id="9687" name="Check Box 471" hidden="1">
              <a:extLst>
                <a:ext uri="{63B3BB69-23CF-44E3-9099-C40C66FF867C}">
                  <a14:compatExt spid="_x0000_s9687"/>
                </a:ext>
                <a:ext uri="{FF2B5EF4-FFF2-40B4-BE49-F238E27FC236}">
                  <a16:creationId xmlns:a16="http://schemas.microsoft.com/office/drawing/2014/main" id="{00000000-0008-0000-04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126</xdr:row>
          <xdr:rowOff>180975</xdr:rowOff>
        </xdr:from>
        <xdr:to>
          <xdr:col>14</xdr:col>
          <xdr:colOff>152400</xdr:colOff>
          <xdr:row>128</xdr:row>
          <xdr:rowOff>28575</xdr:rowOff>
        </xdr:to>
        <xdr:sp macro="" textlink="">
          <xdr:nvSpPr>
            <xdr:cNvPr id="9688" name="Check Box 472" hidden="1">
              <a:extLst>
                <a:ext uri="{63B3BB69-23CF-44E3-9099-C40C66FF867C}">
                  <a14:compatExt spid="_x0000_s9688"/>
                </a:ext>
                <a:ext uri="{FF2B5EF4-FFF2-40B4-BE49-F238E27FC236}">
                  <a16:creationId xmlns:a16="http://schemas.microsoft.com/office/drawing/2014/main" id="{00000000-0008-0000-04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126</xdr:row>
          <xdr:rowOff>180975</xdr:rowOff>
        </xdr:from>
        <xdr:to>
          <xdr:col>17</xdr:col>
          <xdr:colOff>171450</xdr:colOff>
          <xdr:row>128</xdr:row>
          <xdr:rowOff>28575</xdr:rowOff>
        </xdr:to>
        <xdr:sp macro="" textlink="">
          <xdr:nvSpPr>
            <xdr:cNvPr id="9689" name="Check Box 473" hidden="1">
              <a:extLst>
                <a:ext uri="{63B3BB69-23CF-44E3-9099-C40C66FF867C}">
                  <a14:compatExt spid="_x0000_s9689"/>
                </a:ext>
                <a:ext uri="{FF2B5EF4-FFF2-40B4-BE49-F238E27FC236}">
                  <a16:creationId xmlns:a16="http://schemas.microsoft.com/office/drawing/2014/main" id="{00000000-0008-0000-0400-0000D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126</xdr:row>
          <xdr:rowOff>180975</xdr:rowOff>
        </xdr:from>
        <xdr:to>
          <xdr:col>20</xdr:col>
          <xdr:colOff>171450</xdr:colOff>
          <xdr:row>128</xdr:row>
          <xdr:rowOff>28575</xdr:rowOff>
        </xdr:to>
        <xdr:sp macro="" textlink="">
          <xdr:nvSpPr>
            <xdr:cNvPr id="9690" name="Check Box 474" hidden="1">
              <a:extLst>
                <a:ext uri="{63B3BB69-23CF-44E3-9099-C40C66FF867C}">
                  <a14:compatExt spid="_x0000_s9690"/>
                </a:ext>
                <a:ext uri="{FF2B5EF4-FFF2-40B4-BE49-F238E27FC236}">
                  <a16:creationId xmlns:a16="http://schemas.microsoft.com/office/drawing/2014/main" id="{00000000-0008-0000-0400-0000D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128</xdr:row>
          <xdr:rowOff>180975</xdr:rowOff>
        </xdr:from>
        <xdr:to>
          <xdr:col>9</xdr:col>
          <xdr:colOff>38100</xdr:colOff>
          <xdr:row>130</xdr:row>
          <xdr:rowOff>28575</xdr:rowOff>
        </xdr:to>
        <xdr:sp macro="" textlink="">
          <xdr:nvSpPr>
            <xdr:cNvPr id="9691" name="Check Box 475" hidden="1">
              <a:extLst>
                <a:ext uri="{63B3BB69-23CF-44E3-9099-C40C66FF867C}">
                  <a14:compatExt spid="_x0000_s9691"/>
                </a:ext>
                <a:ext uri="{FF2B5EF4-FFF2-40B4-BE49-F238E27FC236}">
                  <a16:creationId xmlns:a16="http://schemas.microsoft.com/office/drawing/2014/main" id="{00000000-0008-0000-0400-0000D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129</xdr:row>
          <xdr:rowOff>190500</xdr:rowOff>
        </xdr:from>
        <xdr:to>
          <xdr:col>9</xdr:col>
          <xdr:colOff>38100</xdr:colOff>
          <xdr:row>131</xdr:row>
          <xdr:rowOff>38100</xdr:rowOff>
        </xdr:to>
        <xdr:sp macro="" textlink="">
          <xdr:nvSpPr>
            <xdr:cNvPr id="9692" name="Check Box 476" hidden="1">
              <a:extLst>
                <a:ext uri="{63B3BB69-23CF-44E3-9099-C40C66FF867C}">
                  <a14:compatExt spid="_x0000_s9692"/>
                </a:ext>
                <a:ext uri="{FF2B5EF4-FFF2-40B4-BE49-F238E27FC236}">
                  <a16:creationId xmlns:a16="http://schemas.microsoft.com/office/drawing/2014/main" id="{00000000-0008-0000-0400-0000D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133</xdr:row>
          <xdr:rowOff>47625</xdr:rowOff>
        </xdr:from>
        <xdr:to>
          <xdr:col>18</xdr:col>
          <xdr:colOff>9525</xdr:colOff>
          <xdr:row>134</xdr:row>
          <xdr:rowOff>142875</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4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133</xdr:row>
          <xdr:rowOff>47625</xdr:rowOff>
        </xdr:from>
        <xdr:to>
          <xdr:col>30</xdr:col>
          <xdr:colOff>0</xdr:colOff>
          <xdr:row>134</xdr:row>
          <xdr:rowOff>142875</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4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131</xdr:row>
          <xdr:rowOff>47625</xdr:rowOff>
        </xdr:from>
        <xdr:to>
          <xdr:col>18</xdr:col>
          <xdr:colOff>95250</xdr:colOff>
          <xdr:row>132</xdr:row>
          <xdr:rowOff>142875</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4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131</xdr:row>
          <xdr:rowOff>47625</xdr:rowOff>
        </xdr:from>
        <xdr:to>
          <xdr:col>35</xdr:col>
          <xdr:colOff>47625</xdr:colOff>
          <xdr:row>132</xdr:row>
          <xdr:rowOff>142875</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4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179</xdr:row>
          <xdr:rowOff>142875</xdr:rowOff>
        </xdr:from>
        <xdr:to>
          <xdr:col>7</xdr:col>
          <xdr:colOff>47625</xdr:colOff>
          <xdr:row>181</xdr:row>
          <xdr:rowOff>28575</xdr:rowOff>
        </xdr:to>
        <xdr:sp macro="" textlink="">
          <xdr:nvSpPr>
            <xdr:cNvPr id="9698" name="Check Box 482" hidden="1">
              <a:extLst>
                <a:ext uri="{63B3BB69-23CF-44E3-9099-C40C66FF867C}">
                  <a14:compatExt spid="_x0000_s9698"/>
                </a:ext>
                <a:ext uri="{FF2B5EF4-FFF2-40B4-BE49-F238E27FC236}">
                  <a16:creationId xmlns:a16="http://schemas.microsoft.com/office/drawing/2014/main" id="{00000000-0008-0000-0400-0000E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179</xdr:row>
          <xdr:rowOff>142875</xdr:rowOff>
        </xdr:from>
        <xdr:to>
          <xdr:col>11</xdr:col>
          <xdr:colOff>57150</xdr:colOff>
          <xdr:row>181</xdr:row>
          <xdr:rowOff>28575</xdr:rowOff>
        </xdr:to>
        <xdr:sp macro="" textlink="">
          <xdr:nvSpPr>
            <xdr:cNvPr id="9699" name="Check Box 483" hidden="1">
              <a:extLst>
                <a:ext uri="{63B3BB69-23CF-44E3-9099-C40C66FF867C}">
                  <a14:compatExt spid="_x0000_s9699"/>
                </a:ext>
                <a:ext uri="{FF2B5EF4-FFF2-40B4-BE49-F238E27FC236}">
                  <a16:creationId xmlns:a16="http://schemas.microsoft.com/office/drawing/2014/main" id="{00000000-0008-0000-0400-0000E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179</xdr:row>
          <xdr:rowOff>142875</xdr:rowOff>
        </xdr:from>
        <xdr:to>
          <xdr:col>16</xdr:col>
          <xdr:colOff>19050</xdr:colOff>
          <xdr:row>181</xdr:row>
          <xdr:rowOff>28575</xdr:rowOff>
        </xdr:to>
        <xdr:sp macro="" textlink="">
          <xdr:nvSpPr>
            <xdr:cNvPr id="9700" name="Check Box 484" hidden="1">
              <a:extLst>
                <a:ext uri="{63B3BB69-23CF-44E3-9099-C40C66FF867C}">
                  <a14:compatExt spid="_x0000_s9700"/>
                </a:ext>
                <a:ext uri="{FF2B5EF4-FFF2-40B4-BE49-F238E27FC236}">
                  <a16:creationId xmlns:a16="http://schemas.microsoft.com/office/drawing/2014/main" id="{00000000-0008-0000-0400-0000E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179</xdr:row>
          <xdr:rowOff>142875</xdr:rowOff>
        </xdr:from>
        <xdr:to>
          <xdr:col>20</xdr:col>
          <xdr:colOff>171450</xdr:colOff>
          <xdr:row>181</xdr:row>
          <xdr:rowOff>28575</xdr:rowOff>
        </xdr:to>
        <xdr:sp macro="" textlink="">
          <xdr:nvSpPr>
            <xdr:cNvPr id="9701" name="Check Box 485" hidden="1">
              <a:extLst>
                <a:ext uri="{63B3BB69-23CF-44E3-9099-C40C66FF867C}">
                  <a14:compatExt spid="_x0000_s9701"/>
                </a:ext>
                <a:ext uri="{FF2B5EF4-FFF2-40B4-BE49-F238E27FC236}">
                  <a16:creationId xmlns:a16="http://schemas.microsoft.com/office/drawing/2014/main" id="{00000000-0008-0000-0400-0000E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179</xdr:row>
          <xdr:rowOff>142875</xdr:rowOff>
        </xdr:from>
        <xdr:to>
          <xdr:col>25</xdr:col>
          <xdr:colOff>123825</xdr:colOff>
          <xdr:row>181</xdr:row>
          <xdr:rowOff>28575</xdr:rowOff>
        </xdr:to>
        <xdr:sp macro="" textlink="">
          <xdr:nvSpPr>
            <xdr:cNvPr id="9702" name="Check Box 486" hidden="1">
              <a:extLst>
                <a:ext uri="{63B3BB69-23CF-44E3-9099-C40C66FF867C}">
                  <a14:compatExt spid="_x0000_s9702"/>
                </a:ext>
                <a:ext uri="{FF2B5EF4-FFF2-40B4-BE49-F238E27FC236}">
                  <a16:creationId xmlns:a16="http://schemas.microsoft.com/office/drawing/2014/main" id="{00000000-0008-0000-0400-0000E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179</xdr:row>
          <xdr:rowOff>142875</xdr:rowOff>
        </xdr:from>
        <xdr:to>
          <xdr:col>30</xdr:col>
          <xdr:colOff>85725</xdr:colOff>
          <xdr:row>181</xdr:row>
          <xdr:rowOff>28575</xdr:rowOff>
        </xdr:to>
        <xdr:sp macro="" textlink="">
          <xdr:nvSpPr>
            <xdr:cNvPr id="9703" name="Check Box 487" hidden="1">
              <a:extLst>
                <a:ext uri="{63B3BB69-23CF-44E3-9099-C40C66FF867C}">
                  <a14:compatExt spid="_x0000_s9703"/>
                </a:ext>
                <a:ext uri="{FF2B5EF4-FFF2-40B4-BE49-F238E27FC236}">
                  <a16:creationId xmlns:a16="http://schemas.microsoft.com/office/drawing/2014/main" id="{00000000-0008-0000-0400-0000E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180</xdr:row>
          <xdr:rowOff>190500</xdr:rowOff>
        </xdr:from>
        <xdr:to>
          <xdr:col>7</xdr:col>
          <xdr:colOff>47625</xdr:colOff>
          <xdr:row>182</xdr:row>
          <xdr:rowOff>38100</xdr:rowOff>
        </xdr:to>
        <xdr:sp macro="" textlink="">
          <xdr:nvSpPr>
            <xdr:cNvPr id="9704" name="Check Box 488" hidden="1">
              <a:extLst>
                <a:ext uri="{63B3BB69-23CF-44E3-9099-C40C66FF867C}">
                  <a14:compatExt spid="_x0000_s9704"/>
                </a:ext>
                <a:ext uri="{FF2B5EF4-FFF2-40B4-BE49-F238E27FC236}">
                  <a16:creationId xmlns:a16="http://schemas.microsoft.com/office/drawing/2014/main" id="{00000000-0008-0000-0400-0000E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180</xdr:row>
          <xdr:rowOff>180975</xdr:rowOff>
        </xdr:from>
        <xdr:to>
          <xdr:col>25</xdr:col>
          <xdr:colOff>57150</xdr:colOff>
          <xdr:row>182</xdr:row>
          <xdr:rowOff>28575</xdr:rowOff>
        </xdr:to>
        <xdr:sp macro="" textlink="">
          <xdr:nvSpPr>
            <xdr:cNvPr id="9705" name="Check Box 489" hidden="1">
              <a:extLst>
                <a:ext uri="{63B3BB69-23CF-44E3-9099-C40C66FF867C}">
                  <a14:compatExt spid="_x0000_s9705"/>
                </a:ext>
                <a:ext uri="{FF2B5EF4-FFF2-40B4-BE49-F238E27FC236}">
                  <a16:creationId xmlns:a16="http://schemas.microsoft.com/office/drawing/2014/main" id="{00000000-0008-0000-0400-0000E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182</xdr:row>
          <xdr:rowOff>180975</xdr:rowOff>
        </xdr:from>
        <xdr:to>
          <xdr:col>11</xdr:col>
          <xdr:colOff>38100</xdr:colOff>
          <xdr:row>184</xdr:row>
          <xdr:rowOff>28575</xdr:rowOff>
        </xdr:to>
        <xdr:sp macro="" textlink="">
          <xdr:nvSpPr>
            <xdr:cNvPr id="9706" name="Check Box 490" hidden="1">
              <a:extLst>
                <a:ext uri="{63B3BB69-23CF-44E3-9099-C40C66FF867C}">
                  <a14:compatExt spid="_x0000_s9706"/>
                </a:ext>
                <a:ext uri="{FF2B5EF4-FFF2-40B4-BE49-F238E27FC236}">
                  <a16:creationId xmlns:a16="http://schemas.microsoft.com/office/drawing/2014/main" id="{00000000-0008-0000-0400-0000E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182</xdr:row>
          <xdr:rowOff>180975</xdr:rowOff>
        </xdr:from>
        <xdr:to>
          <xdr:col>14</xdr:col>
          <xdr:colOff>152400</xdr:colOff>
          <xdr:row>184</xdr:row>
          <xdr:rowOff>28575</xdr:rowOff>
        </xdr:to>
        <xdr:sp macro="" textlink="">
          <xdr:nvSpPr>
            <xdr:cNvPr id="9707" name="Check Box 491" hidden="1">
              <a:extLst>
                <a:ext uri="{63B3BB69-23CF-44E3-9099-C40C66FF867C}">
                  <a14:compatExt spid="_x0000_s9707"/>
                </a:ext>
                <a:ext uri="{FF2B5EF4-FFF2-40B4-BE49-F238E27FC236}">
                  <a16:creationId xmlns:a16="http://schemas.microsoft.com/office/drawing/2014/main" id="{00000000-0008-0000-0400-0000E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182</xdr:row>
          <xdr:rowOff>180975</xdr:rowOff>
        </xdr:from>
        <xdr:to>
          <xdr:col>17</xdr:col>
          <xdr:colOff>171450</xdr:colOff>
          <xdr:row>184</xdr:row>
          <xdr:rowOff>28575</xdr:rowOff>
        </xdr:to>
        <xdr:sp macro="" textlink="">
          <xdr:nvSpPr>
            <xdr:cNvPr id="9708" name="Check Box 492" hidden="1">
              <a:extLst>
                <a:ext uri="{63B3BB69-23CF-44E3-9099-C40C66FF867C}">
                  <a14:compatExt spid="_x0000_s9708"/>
                </a:ext>
                <a:ext uri="{FF2B5EF4-FFF2-40B4-BE49-F238E27FC236}">
                  <a16:creationId xmlns:a16="http://schemas.microsoft.com/office/drawing/2014/main" id="{00000000-0008-0000-0400-0000E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182</xdr:row>
          <xdr:rowOff>180975</xdr:rowOff>
        </xdr:from>
        <xdr:to>
          <xdr:col>20</xdr:col>
          <xdr:colOff>171450</xdr:colOff>
          <xdr:row>184</xdr:row>
          <xdr:rowOff>28575</xdr:rowOff>
        </xdr:to>
        <xdr:sp macro="" textlink="">
          <xdr:nvSpPr>
            <xdr:cNvPr id="9709" name="Check Box 493" hidden="1">
              <a:extLst>
                <a:ext uri="{63B3BB69-23CF-44E3-9099-C40C66FF867C}">
                  <a14:compatExt spid="_x0000_s9709"/>
                </a:ext>
                <a:ext uri="{FF2B5EF4-FFF2-40B4-BE49-F238E27FC236}">
                  <a16:creationId xmlns:a16="http://schemas.microsoft.com/office/drawing/2014/main" id="{00000000-0008-0000-0400-0000E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184</xdr:row>
          <xdr:rowOff>180975</xdr:rowOff>
        </xdr:from>
        <xdr:to>
          <xdr:col>9</xdr:col>
          <xdr:colOff>38100</xdr:colOff>
          <xdr:row>186</xdr:row>
          <xdr:rowOff>28575</xdr:rowOff>
        </xdr:to>
        <xdr:sp macro="" textlink="">
          <xdr:nvSpPr>
            <xdr:cNvPr id="9710" name="Check Box 494" hidden="1">
              <a:extLst>
                <a:ext uri="{63B3BB69-23CF-44E3-9099-C40C66FF867C}">
                  <a14:compatExt spid="_x0000_s9710"/>
                </a:ext>
                <a:ext uri="{FF2B5EF4-FFF2-40B4-BE49-F238E27FC236}">
                  <a16:creationId xmlns:a16="http://schemas.microsoft.com/office/drawing/2014/main" id="{00000000-0008-0000-0400-0000E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185</xdr:row>
          <xdr:rowOff>190500</xdr:rowOff>
        </xdr:from>
        <xdr:to>
          <xdr:col>9</xdr:col>
          <xdr:colOff>38100</xdr:colOff>
          <xdr:row>187</xdr:row>
          <xdr:rowOff>38100</xdr:rowOff>
        </xdr:to>
        <xdr:sp macro="" textlink="">
          <xdr:nvSpPr>
            <xdr:cNvPr id="9711" name="Check Box 495" hidden="1">
              <a:extLst>
                <a:ext uri="{63B3BB69-23CF-44E3-9099-C40C66FF867C}">
                  <a14:compatExt spid="_x0000_s9711"/>
                </a:ext>
                <a:ext uri="{FF2B5EF4-FFF2-40B4-BE49-F238E27FC236}">
                  <a16:creationId xmlns:a16="http://schemas.microsoft.com/office/drawing/2014/main" id="{00000000-0008-0000-04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189</xdr:row>
          <xdr:rowOff>47625</xdr:rowOff>
        </xdr:from>
        <xdr:to>
          <xdr:col>18</xdr:col>
          <xdr:colOff>9525</xdr:colOff>
          <xdr:row>190</xdr:row>
          <xdr:rowOff>142875</xdr:rowOff>
        </xdr:to>
        <xdr:sp macro="" textlink="">
          <xdr:nvSpPr>
            <xdr:cNvPr id="9712" name="Check Box 496" hidden="1">
              <a:extLst>
                <a:ext uri="{63B3BB69-23CF-44E3-9099-C40C66FF867C}">
                  <a14:compatExt spid="_x0000_s9712"/>
                </a:ext>
                <a:ext uri="{FF2B5EF4-FFF2-40B4-BE49-F238E27FC236}">
                  <a16:creationId xmlns:a16="http://schemas.microsoft.com/office/drawing/2014/main" id="{00000000-0008-0000-04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189</xdr:row>
          <xdr:rowOff>47625</xdr:rowOff>
        </xdr:from>
        <xdr:to>
          <xdr:col>30</xdr:col>
          <xdr:colOff>0</xdr:colOff>
          <xdr:row>190</xdr:row>
          <xdr:rowOff>142875</xdr:rowOff>
        </xdr:to>
        <xdr:sp macro="" textlink="">
          <xdr:nvSpPr>
            <xdr:cNvPr id="9713" name="Check Box 497" hidden="1">
              <a:extLst>
                <a:ext uri="{63B3BB69-23CF-44E3-9099-C40C66FF867C}">
                  <a14:compatExt spid="_x0000_s9713"/>
                </a:ext>
                <a:ext uri="{FF2B5EF4-FFF2-40B4-BE49-F238E27FC236}">
                  <a16:creationId xmlns:a16="http://schemas.microsoft.com/office/drawing/2014/main" id="{00000000-0008-0000-0400-0000F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187</xdr:row>
          <xdr:rowOff>47625</xdr:rowOff>
        </xdr:from>
        <xdr:to>
          <xdr:col>18</xdr:col>
          <xdr:colOff>95250</xdr:colOff>
          <xdr:row>188</xdr:row>
          <xdr:rowOff>142875</xdr:rowOff>
        </xdr:to>
        <xdr:sp macro="" textlink="">
          <xdr:nvSpPr>
            <xdr:cNvPr id="9714" name="Check Box 498" hidden="1">
              <a:extLst>
                <a:ext uri="{63B3BB69-23CF-44E3-9099-C40C66FF867C}">
                  <a14:compatExt spid="_x0000_s9714"/>
                </a:ext>
                <a:ext uri="{FF2B5EF4-FFF2-40B4-BE49-F238E27FC236}">
                  <a16:creationId xmlns:a16="http://schemas.microsoft.com/office/drawing/2014/main" id="{00000000-0008-0000-0400-0000F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187</xdr:row>
          <xdr:rowOff>47625</xdr:rowOff>
        </xdr:from>
        <xdr:to>
          <xdr:col>35</xdr:col>
          <xdr:colOff>47625</xdr:colOff>
          <xdr:row>188</xdr:row>
          <xdr:rowOff>142875</xdr:rowOff>
        </xdr:to>
        <xdr:sp macro="" textlink="">
          <xdr:nvSpPr>
            <xdr:cNvPr id="9715" name="Check Box 499" hidden="1">
              <a:extLst>
                <a:ext uri="{63B3BB69-23CF-44E3-9099-C40C66FF867C}">
                  <a14:compatExt spid="_x0000_s9715"/>
                </a:ext>
                <a:ext uri="{FF2B5EF4-FFF2-40B4-BE49-F238E27FC236}">
                  <a16:creationId xmlns:a16="http://schemas.microsoft.com/office/drawing/2014/main" id="{00000000-0008-0000-0400-0000F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235</xdr:row>
          <xdr:rowOff>142875</xdr:rowOff>
        </xdr:from>
        <xdr:to>
          <xdr:col>7</xdr:col>
          <xdr:colOff>47625</xdr:colOff>
          <xdr:row>237</xdr:row>
          <xdr:rowOff>28575</xdr:rowOff>
        </xdr:to>
        <xdr:sp macro="" textlink="">
          <xdr:nvSpPr>
            <xdr:cNvPr id="9717" name="Check Box 501" hidden="1">
              <a:extLst>
                <a:ext uri="{63B3BB69-23CF-44E3-9099-C40C66FF867C}">
                  <a14:compatExt spid="_x0000_s9717"/>
                </a:ext>
                <a:ext uri="{FF2B5EF4-FFF2-40B4-BE49-F238E27FC236}">
                  <a16:creationId xmlns:a16="http://schemas.microsoft.com/office/drawing/2014/main" id="{00000000-0008-0000-0400-0000F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235</xdr:row>
          <xdr:rowOff>142875</xdr:rowOff>
        </xdr:from>
        <xdr:to>
          <xdr:col>11</xdr:col>
          <xdr:colOff>57150</xdr:colOff>
          <xdr:row>237</xdr:row>
          <xdr:rowOff>28575</xdr:rowOff>
        </xdr:to>
        <xdr:sp macro="" textlink="">
          <xdr:nvSpPr>
            <xdr:cNvPr id="9718" name="Check Box 502" hidden="1">
              <a:extLst>
                <a:ext uri="{63B3BB69-23CF-44E3-9099-C40C66FF867C}">
                  <a14:compatExt spid="_x0000_s9718"/>
                </a:ext>
                <a:ext uri="{FF2B5EF4-FFF2-40B4-BE49-F238E27FC236}">
                  <a16:creationId xmlns:a16="http://schemas.microsoft.com/office/drawing/2014/main" id="{00000000-0008-0000-0400-0000F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235</xdr:row>
          <xdr:rowOff>142875</xdr:rowOff>
        </xdr:from>
        <xdr:to>
          <xdr:col>16</xdr:col>
          <xdr:colOff>19050</xdr:colOff>
          <xdr:row>237</xdr:row>
          <xdr:rowOff>28575</xdr:rowOff>
        </xdr:to>
        <xdr:sp macro="" textlink="">
          <xdr:nvSpPr>
            <xdr:cNvPr id="9719" name="Check Box 503" hidden="1">
              <a:extLst>
                <a:ext uri="{63B3BB69-23CF-44E3-9099-C40C66FF867C}">
                  <a14:compatExt spid="_x0000_s9719"/>
                </a:ext>
                <a:ext uri="{FF2B5EF4-FFF2-40B4-BE49-F238E27FC236}">
                  <a16:creationId xmlns:a16="http://schemas.microsoft.com/office/drawing/2014/main" id="{00000000-0008-0000-0400-0000F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235</xdr:row>
          <xdr:rowOff>142875</xdr:rowOff>
        </xdr:from>
        <xdr:to>
          <xdr:col>20</xdr:col>
          <xdr:colOff>171450</xdr:colOff>
          <xdr:row>237</xdr:row>
          <xdr:rowOff>28575</xdr:rowOff>
        </xdr:to>
        <xdr:sp macro="" textlink="">
          <xdr:nvSpPr>
            <xdr:cNvPr id="9720" name="Check Box 504" hidden="1">
              <a:extLst>
                <a:ext uri="{63B3BB69-23CF-44E3-9099-C40C66FF867C}">
                  <a14:compatExt spid="_x0000_s9720"/>
                </a:ext>
                <a:ext uri="{FF2B5EF4-FFF2-40B4-BE49-F238E27FC236}">
                  <a16:creationId xmlns:a16="http://schemas.microsoft.com/office/drawing/2014/main" id="{00000000-0008-0000-0400-0000F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235</xdr:row>
          <xdr:rowOff>142875</xdr:rowOff>
        </xdr:from>
        <xdr:to>
          <xdr:col>25</xdr:col>
          <xdr:colOff>123825</xdr:colOff>
          <xdr:row>237</xdr:row>
          <xdr:rowOff>28575</xdr:rowOff>
        </xdr:to>
        <xdr:sp macro="" textlink="">
          <xdr:nvSpPr>
            <xdr:cNvPr id="9721" name="Check Box 505" hidden="1">
              <a:extLst>
                <a:ext uri="{63B3BB69-23CF-44E3-9099-C40C66FF867C}">
                  <a14:compatExt spid="_x0000_s9721"/>
                </a:ext>
                <a:ext uri="{FF2B5EF4-FFF2-40B4-BE49-F238E27FC236}">
                  <a16:creationId xmlns:a16="http://schemas.microsoft.com/office/drawing/2014/main" id="{00000000-0008-0000-04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235</xdr:row>
          <xdr:rowOff>142875</xdr:rowOff>
        </xdr:from>
        <xdr:to>
          <xdr:col>30</xdr:col>
          <xdr:colOff>85725</xdr:colOff>
          <xdr:row>237</xdr:row>
          <xdr:rowOff>28575</xdr:rowOff>
        </xdr:to>
        <xdr:sp macro="" textlink="">
          <xdr:nvSpPr>
            <xdr:cNvPr id="9722" name="Check Box 506" hidden="1">
              <a:extLst>
                <a:ext uri="{63B3BB69-23CF-44E3-9099-C40C66FF867C}">
                  <a14:compatExt spid="_x0000_s9722"/>
                </a:ext>
                <a:ext uri="{FF2B5EF4-FFF2-40B4-BE49-F238E27FC236}">
                  <a16:creationId xmlns:a16="http://schemas.microsoft.com/office/drawing/2014/main" id="{00000000-0008-0000-0400-0000F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236</xdr:row>
          <xdr:rowOff>190500</xdr:rowOff>
        </xdr:from>
        <xdr:to>
          <xdr:col>7</xdr:col>
          <xdr:colOff>47625</xdr:colOff>
          <xdr:row>238</xdr:row>
          <xdr:rowOff>38100</xdr:rowOff>
        </xdr:to>
        <xdr:sp macro="" textlink="">
          <xdr:nvSpPr>
            <xdr:cNvPr id="9723" name="Check Box 507" hidden="1">
              <a:extLst>
                <a:ext uri="{63B3BB69-23CF-44E3-9099-C40C66FF867C}">
                  <a14:compatExt spid="_x0000_s9723"/>
                </a:ext>
                <a:ext uri="{FF2B5EF4-FFF2-40B4-BE49-F238E27FC236}">
                  <a16:creationId xmlns:a16="http://schemas.microsoft.com/office/drawing/2014/main" id="{00000000-0008-0000-0400-0000F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236</xdr:row>
          <xdr:rowOff>180975</xdr:rowOff>
        </xdr:from>
        <xdr:to>
          <xdr:col>25</xdr:col>
          <xdr:colOff>57150</xdr:colOff>
          <xdr:row>238</xdr:row>
          <xdr:rowOff>28575</xdr:rowOff>
        </xdr:to>
        <xdr:sp macro="" textlink="">
          <xdr:nvSpPr>
            <xdr:cNvPr id="9724" name="Check Box 508" hidden="1">
              <a:extLst>
                <a:ext uri="{63B3BB69-23CF-44E3-9099-C40C66FF867C}">
                  <a14:compatExt spid="_x0000_s9724"/>
                </a:ext>
                <a:ext uri="{FF2B5EF4-FFF2-40B4-BE49-F238E27FC236}">
                  <a16:creationId xmlns:a16="http://schemas.microsoft.com/office/drawing/2014/main" id="{00000000-0008-0000-0400-0000F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238</xdr:row>
          <xdr:rowOff>180975</xdr:rowOff>
        </xdr:from>
        <xdr:to>
          <xdr:col>11</xdr:col>
          <xdr:colOff>38100</xdr:colOff>
          <xdr:row>240</xdr:row>
          <xdr:rowOff>28575</xdr:rowOff>
        </xdr:to>
        <xdr:sp macro="" textlink="">
          <xdr:nvSpPr>
            <xdr:cNvPr id="9725" name="Check Box 509" hidden="1">
              <a:extLst>
                <a:ext uri="{63B3BB69-23CF-44E3-9099-C40C66FF867C}">
                  <a14:compatExt spid="_x0000_s9725"/>
                </a:ext>
                <a:ext uri="{FF2B5EF4-FFF2-40B4-BE49-F238E27FC236}">
                  <a16:creationId xmlns:a16="http://schemas.microsoft.com/office/drawing/2014/main" id="{00000000-0008-0000-0400-0000F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238</xdr:row>
          <xdr:rowOff>180975</xdr:rowOff>
        </xdr:from>
        <xdr:to>
          <xdr:col>14</xdr:col>
          <xdr:colOff>152400</xdr:colOff>
          <xdr:row>240</xdr:row>
          <xdr:rowOff>28575</xdr:rowOff>
        </xdr:to>
        <xdr:sp macro="" textlink="">
          <xdr:nvSpPr>
            <xdr:cNvPr id="9726" name="Check Box 510" hidden="1">
              <a:extLst>
                <a:ext uri="{63B3BB69-23CF-44E3-9099-C40C66FF867C}">
                  <a14:compatExt spid="_x0000_s9726"/>
                </a:ext>
                <a:ext uri="{FF2B5EF4-FFF2-40B4-BE49-F238E27FC236}">
                  <a16:creationId xmlns:a16="http://schemas.microsoft.com/office/drawing/2014/main" id="{00000000-0008-0000-0400-0000F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238</xdr:row>
          <xdr:rowOff>180975</xdr:rowOff>
        </xdr:from>
        <xdr:to>
          <xdr:col>17</xdr:col>
          <xdr:colOff>171450</xdr:colOff>
          <xdr:row>240</xdr:row>
          <xdr:rowOff>28575</xdr:rowOff>
        </xdr:to>
        <xdr:sp macro="" textlink="">
          <xdr:nvSpPr>
            <xdr:cNvPr id="9727" name="Check Box 511" hidden="1">
              <a:extLst>
                <a:ext uri="{63B3BB69-23CF-44E3-9099-C40C66FF867C}">
                  <a14:compatExt spid="_x0000_s9727"/>
                </a:ext>
                <a:ext uri="{FF2B5EF4-FFF2-40B4-BE49-F238E27FC236}">
                  <a16:creationId xmlns:a16="http://schemas.microsoft.com/office/drawing/2014/main" id="{00000000-0008-0000-0400-0000F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238</xdr:row>
          <xdr:rowOff>180975</xdr:rowOff>
        </xdr:from>
        <xdr:to>
          <xdr:col>20</xdr:col>
          <xdr:colOff>171450</xdr:colOff>
          <xdr:row>240</xdr:row>
          <xdr:rowOff>28575</xdr:rowOff>
        </xdr:to>
        <xdr:sp macro="" textlink="">
          <xdr:nvSpPr>
            <xdr:cNvPr id="9728" name="Check Box 512" hidden="1">
              <a:extLst>
                <a:ext uri="{63B3BB69-23CF-44E3-9099-C40C66FF867C}">
                  <a14:compatExt spid="_x0000_s9728"/>
                </a:ext>
                <a:ext uri="{FF2B5EF4-FFF2-40B4-BE49-F238E27FC236}">
                  <a16:creationId xmlns:a16="http://schemas.microsoft.com/office/drawing/2014/main" id="{00000000-0008-0000-0400-00000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240</xdr:row>
          <xdr:rowOff>180975</xdr:rowOff>
        </xdr:from>
        <xdr:to>
          <xdr:col>9</xdr:col>
          <xdr:colOff>38100</xdr:colOff>
          <xdr:row>242</xdr:row>
          <xdr:rowOff>28575</xdr:rowOff>
        </xdr:to>
        <xdr:sp macro="" textlink="">
          <xdr:nvSpPr>
            <xdr:cNvPr id="9729" name="Check Box 513" hidden="1">
              <a:extLst>
                <a:ext uri="{63B3BB69-23CF-44E3-9099-C40C66FF867C}">
                  <a14:compatExt spid="_x0000_s9729"/>
                </a:ext>
                <a:ext uri="{FF2B5EF4-FFF2-40B4-BE49-F238E27FC236}">
                  <a16:creationId xmlns:a16="http://schemas.microsoft.com/office/drawing/2014/main" id="{00000000-0008-0000-0400-00000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241</xdr:row>
          <xdr:rowOff>190500</xdr:rowOff>
        </xdr:from>
        <xdr:to>
          <xdr:col>9</xdr:col>
          <xdr:colOff>38100</xdr:colOff>
          <xdr:row>243</xdr:row>
          <xdr:rowOff>38100</xdr:rowOff>
        </xdr:to>
        <xdr:sp macro="" textlink="">
          <xdr:nvSpPr>
            <xdr:cNvPr id="9730" name="Check Box 514" hidden="1">
              <a:extLst>
                <a:ext uri="{63B3BB69-23CF-44E3-9099-C40C66FF867C}">
                  <a14:compatExt spid="_x0000_s9730"/>
                </a:ext>
                <a:ext uri="{FF2B5EF4-FFF2-40B4-BE49-F238E27FC236}">
                  <a16:creationId xmlns:a16="http://schemas.microsoft.com/office/drawing/2014/main" id="{00000000-0008-0000-0400-00000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245</xdr:row>
          <xdr:rowOff>47625</xdr:rowOff>
        </xdr:from>
        <xdr:to>
          <xdr:col>18</xdr:col>
          <xdr:colOff>9525</xdr:colOff>
          <xdr:row>246</xdr:row>
          <xdr:rowOff>142875</xdr:rowOff>
        </xdr:to>
        <xdr:sp macro="" textlink="">
          <xdr:nvSpPr>
            <xdr:cNvPr id="9731" name="Check Box 515" hidden="1">
              <a:extLst>
                <a:ext uri="{63B3BB69-23CF-44E3-9099-C40C66FF867C}">
                  <a14:compatExt spid="_x0000_s9731"/>
                </a:ext>
                <a:ext uri="{FF2B5EF4-FFF2-40B4-BE49-F238E27FC236}">
                  <a16:creationId xmlns:a16="http://schemas.microsoft.com/office/drawing/2014/main" id="{00000000-0008-0000-0400-00000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245</xdr:row>
          <xdr:rowOff>47625</xdr:rowOff>
        </xdr:from>
        <xdr:to>
          <xdr:col>30</xdr:col>
          <xdr:colOff>0</xdr:colOff>
          <xdr:row>246</xdr:row>
          <xdr:rowOff>142875</xdr:rowOff>
        </xdr:to>
        <xdr:sp macro="" textlink="">
          <xdr:nvSpPr>
            <xdr:cNvPr id="9732" name="Check Box 516" hidden="1">
              <a:extLst>
                <a:ext uri="{63B3BB69-23CF-44E3-9099-C40C66FF867C}">
                  <a14:compatExt spid="_x0000_s9732"/>
                </a:ext>
                <a:ext uri="{FF2B5EF4-FFF2-40B4-BE49-F238E27FC236}">
                  <a16:creationId xmlns:a16="http://schemas.microsoft.com/office/drawing/2014/main" id="{00000000-0008-0000-0400-00000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243</xdr:row>
          <xdr:rowOff>47625</xdr:rowOff>
        </xdr:from>
        <xdr:to>
          <xdr:col>18</xdr:col>
          <xdr:colOff>95250</xdr:colOff>
          <xdr:row>244</xdr:row>
          <xdr:rowOff>142875</xdr:rowOff>
        </xdr:to>
        <xdr:sp macro="" textlink="">
          <xdr:nvSpPr>
            <xdr:cNvPr id="9733" name="Check Box 517" hidden="1">
              <a:extLst>
                <a:ext uri="{63B3BB69-23CF-44E3-9099-C40C66FF867C}">
                  <a14:compatExt spid="_x0000_s9733"/>
                </a:ext>
                <a:ext uri="{FF2B5EF4-FFF2-40B4-BE49-F238E27FC236}">
                  <a16:creationId xmlns:a16="http://schemas.microsoft.com/office/drawing/2014/main" id="{00000000-0008-0000-0400-00000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243</xdr:row>
          <xdr:rowOff>47625</xdr:rowOff>
        </xdr:from>
        <xdr:to>
          <xdr:col>35</xdr:col>
          <xdr:colOff>47625</xdr:colOff>
          <xdr:row>244</xdr:row>
          <xdr:rowOff>142875</xdr:rowOff>
        </xdr:to>
        <xdr:sp macro="" textlink="">
          <xdr:nvSpPr>
            <xdr:cNvPr id="9734" name="Check Box 518" hidden="1">
              <a:extLst>
                <a:ext uri="{63B3BB69-23CF-44E3-9099-C40C66FF867C}">
                  <a14:compatExt spid="_x0000_s9734"/>
                </a:ext>
                <a:ext uri="{FF2B5EF4-FFF2-40B4-BE49-F238E27FC236}">
                  <a16:creationId xmlns:a16="http://schemas.microsoft.com/office/drawing/2014/main" id="{00000000-0008-0000-0400-00000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19075" y="47625"/>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5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5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5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5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381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0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108.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0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2"/>
  </sheetPr>
  <dimension ref="B3:BV136"/>
  <sheetViews>
    <sheetView showGridLines="0" tabSelected="1" view="pageBreakPreview" zoomScale="115" zoomScaleNormal="100" zoomScaleSheetLayoutView="115" workbookViewId="0">
      <pane xSplit="1" ySplit="5" topLeftCell="B6" activePane="bottomRight" state="frozen"/>
      <selection activeCell="D49" sqref="D49:AJ50"/>
      <selection pane="topRight" activeCell="D49" sqref="D49:AJ50"/>
      <selection pane="bottomLeft" activeCell="D49" sqref="D49:AJ50"/>
      <selection pane="bottomRight" activeCell="Q9" sqref="Q9"/>
    </sheetView>
  </sheetViews>
  <sheetFormatPr defaultColWidth="2.5" defaultRowHeight="13.5" customHeight="1" x14ac:dyDescent="0.15"/>
  <cols>
    <col min="1" max="23" width="2.5" style="43" customWidth="1"/>
    <col min="24" max="24" width="2" style="43" customWidth="1"/>
    <col min="25" max="25" width="1.625" style="43" customWidth="1"/>
    <col min="26" max="26" width="1.375" style="43" customWidth="1"/>
    <col min="27" max="27" width="4.875" style="43" customWidth="1"/>
    <col min="28" max="37" width="2.5" style="43" customWidth="1"/>
    <col min="38" max="50" width="2.5" style="43" hidden="1" customWidth="1"/>
    <col min="51" max="51" width="2.5" style="44" hidden="1" customWidth="1"/>
    <col min="52" max="56" width="2.5" style="43" hidden="1" customWidth="1"/>
    <col min="57" max="57" width="6.5" style="43" hidden="1" customWidth="1"/>
    <col min="58" max="60" width="2.5" style="43" hidden="1" customWidth="1"/>
    <col min="61" max="61" width="6.5" style="43" hidden="1" customWidth="1"/>
    <col min="62" max="63" width="2.5" style="43" customWidth="1"/>
    <col min="64" max="16384" width="2.5" style="43"/>
  </cols>
  <sheetData>
    <row r="3" spans="2:38" ht="13.5" customHeight="1" x14ac:dyDescent="0.15">
      <c r="AL3" s="43" t="s">
        <v>200</v>
      </c>
    </row>
    <row r="4" spans="2:38" ht="13.5" customHeight="1" x14ac:dyDescent="0.15">
      <c r="AL4" s="43" t="s">
        <v>103</v>
      </c>
    </row>
    <row r="5" spans="2:38" ht="13.5" customHeight="1" x14ac:dyDescent="0.15">
      <c r="AL5" s="43" t="s">
        <v>104</v>
      </c>
    </row>
    <row r="6" spans="2:38" ht="13.5" customHeight="1" x14ac:dyDescent="0.15">
      <c r="B6" s="50" t="s">
        <v>0</v>
      </c>
      <c r="C6" s="50"/>
      <c r="D6" s="50"/>
    </row>
    <row r="7" spans="2:38" ht="13.5" customHeight="1" x14ac:dyDescent="0.15">
      <c r="M7" s="92" t="s">
        <v>1</v>
      </c>
      <c r="N7" s="92"/>
      <c r="O7" s="92"/>
      <c r="P7" s="92"/>
      <c r="Q7" s="92"/>
      <c r="R7" s="92"/>
      <c r="S7" s="92"/>
      <c r="T7" s="92"/>
      <c r="U7" s="50" t="s">
        <v>3</v>
      </c>
      <c r="V7" s="50"/>
      <c r="W7" s="50"/>
      <c r="X7" s="50"/>
      <c r="Y7" s="50"/>
      <c r="AL7" s="43" t="s">
        <v>201</v>
      </c>
    </row>
    <row r="8" spans="2:38" ht="13.5" customHeight="1" x14ac:dyDescent="0.15">
      <c r="M8" s="92" t="s">
        <v>2</v>
      </c>
      <c r="N8" s="92"/>
      <c r="O8" s="92"/>
      <c r="P8" s="92"/>
      <c r="Q8" s="92"/>
      <c r="R8" s="92"/>
      <c r="S8" s="92"/>
      <c r="T8" s="92"/>
      <c r="U8" s="50"/>
      <c r="V8" s="50"/>
      <c r="W8" s="50"/>
      <c r="X8" s="50"/>
      <c r="Y8" s="50"/>
      <c r="AL8" s="43" t="s">
        <v>105</v>
      </c>
    </row>
    <row r="9" spans="2:38" x14ac:dyDescent="0.15">
      <c r="Y9" s="90"/>
      <c r="Z9" s="91"/>
      <c r="AA9" s="51"/>
      <c r="AB9" s="52"/>
      <c r="AC9" s="50" t="s">
        <v>4</v>
      </c>
      <c r="AD9" s="98"/>
      <c r="AE9" s="99"/>
      <c r="AF9" s="50" t="s">
        <v>5</v>
      </c>
      <c r="AG9" s="98"/>
      <c r="AH9" s="99"/>
      <c r="AI9" s="50" t="s">
        <v>6</v>
      </c>
      <c r="AL9" s="43" t="s">
        <v>106</v>
      </c>
    </row>
    <row r="10" spans="2:38" ht="13.5" customHeight="1" x14ac:dyDescent="0.15">
      <c r="Y10" s="90"/>
      <c r="Z10" s="91"/>
      <c r="AA10" s="53"/>
      <c r="AB10" s="54"/>
      <c r="AC10" s="50"/>
      <c r="AD10" s="98"/>
      <c r="AE10" s="99"/>
      <c r="AF10" s="50"/>
      <c r="AG10" s="98"/>
      <c r="AH10" s="99"/>
      <c r="AI10" s="50"/>
    </row>
    <row r="11" spans="2:38" ht="13.5" customHeight="1" x14ac:dyDescent="0.15">
      <c r="D11" s="66" t="s">
        <v>433</v>
      </c>
      <c r="E11" s="66"/>
      <c r="F11" s="66"/>
      <c r="G11" s="66"/>
      <c r="H11" s="66"/>
      <c r="I11" s="66"/>
      <c r="J11" s="66"/>
      <c r="K11" s="66"/>
      <c r="AL11" s="43" t="s">
        <v>202</v>
      </c>
    </row>
    <row r="12" spans="2:38" ht="16.5" customHeight="1" x14ac:dyDescent="0.15">
      <c r="N12" s="50" t="s">
        <v>8</v>
      </c>
      <c r="O12" s="50"/>
      <c r="P12" s="50"/>
      <c r="Q12" s="50" t="s">
        <v>231</v>
      </c>
      <c r="R12" s="50"/>
      <c r="S12" s="50"/>
      <c r="T12" s="50"/>
      <c r="U12" s="45" t="s">
        <v>7</v>
      </c>
      <c r="V12" s="152"/>
      <c r="W12" s="152"/>
      <c r="X12" s="152"/>
      <c r="Y12" s="152"/>
      <c r="Z12" s="152"/>
      <c r="AA12" s="152"/>
      <c r="AB12" s="152"/>
      <c r="AC12" s="152"/>
      <c r="AD12" s="152"/>
      <c r="AE12" s="152"/>
      <c r="AF12" s="152"/>
      <c r="AG12" s="152"/>
      <c r="AH12" s="152"/>
      <c r="AI12" s="153"/>
      <c r="AL12" s="43" t="s">
        <v>107</v>
      </c>
    </row>
    <row r="13" spans="2:38" x14ac:dyDescent="0.15">
      <c r="N13" s="50"/>
      <c r="O13" s="50"/>
      <c r="P13" s="50"/>
      <c r="Q13" s="50"/>
      <c r="R13" s="50"/>
      <c r="S13" s="50"/>
      <c r="T13" s="50"/>
      <c r="U13" s="146"/>
      <c r="V13" s="147"/>
      <c r="W13" s="147"/>
      <c r="X13" s="147"/>
      <c r="Y13" s="147"/>
      <c r="Z13" s="147"/>
      <c r="AA13" s="147"/>
      <c r="AB13" s="147"/>
      <c r="AC13" s="147"/>
      <c r="AD13" s="147"/>
      <c r="AE13" s="147"/>
      <c r="AF13" s="147"/>
      <c r="AG13" s="147"/>
      <c r="AH13" s="147"/>
      <c r="AI13" s="148"/>
    </row>
    <row r="14" spans="2:38" x14ac:dyDescent="0.15">
      <c r="N14" s="50"/>
      <c r="O14" s="50"/>
      <c r="P14" s="50"/>
      <c r="Q14" s="50"/>
      <c r="R14" s="50"/>
      <c r="S14" s="50"/>
      <c r="T14" s="50"/>
      <c r="U14" s="149"/>
      <c r="V14" s="150"/>
      <c r="W14" s="150"/>
      <c r="X14" s="150"/>
      <c r="Y14" s="150"/>
      <c r="Z14" s="150"/>
      <c r="AA14" s="150"/>
      <c r="AB14" s="150"/>
      <c r="AC14" s="150"/>
      <c r="AD14" s="150"/>
      <c r="AE14" s="150"/>
      <c r="AF14" s="150"/>
      <c r="AG14" s="150"/>
      <c r="AH14" s="150"/>
      <c r="AI14" s="151"/>
      <c r="AL14" s="43" t="s">
        <v>203</v>
      </c>
    </row>
    <row r="15" spans="2:38" x14ac:dyDescent="0.15">
      <c r="Q15" s="50" t="s">
        <v>230</v>
      </c>
      <c r="R15" s="50"/>
      <c r="S15" s="50"/>
      <c r="T15" s="91"/>
      <c r="U15" s="134"/>
      <c r="V15" s="135"/>
      <c r="W15" s="135"/>
      <c r="X15" s="135"/>
      <c r="Y15" s="135"/>
      <c r="Z15" s="135"/>
      <c r="AA15" s="135"/>
      <c r="AB15" s="135"/>
      <c r="AC15" s="135"/>
      <c r="AD15" s="135"/>
      <c r="AE15" s="135"/>
      <c r="AF15" s="135"/>
      <c r="AG15" s="135"/>
      <c r="AH15" s="135"/>
      <c r="AI15" s="136"/>
      <c r="AL15" s="43" t="s">
        <v>108</v>
      </c>
    </row>
    <row r="16" spans="2:38" x14ac:dyDescent="0.15">
      <c r="Q16" s="50"/>
      <c r="R16" s="50"/>
      <c r="S16" s="50"/>
      <c r="T16" s="91"/>
      <c r="U16" s="137"/>
      <c r="V16" s="138"/>
      <c r="W16" s="138"/>
      <c r="X16" s="138"/>
      <c r="Y16" s="138"/>
      <c r="Z16" s="138"/>
      <c r="AA16" s="138"/>
      <c r="AB16" s="138"/>
      <c r="AC16" s="138"/>
      <c r="AD16" s="138"/>
      <c r="AE16" s="138"/>
      <c r="AF16" s="138"/>
      <c r="AG16" s="138"/>
      <c r="AH16" s="138"/>
      <c r="AI16" s="139"/>
      <c r="AL16" s="43" t="s">
        <v>109</v>
      </c>
    </row>
    <row r="17" spans="3:70" x14ac:dyDescent="0.15">
      <c r="Q17" s="50" t="s">
        <v>229</v>
      </c>
      <c r="R17" s="50"/>
      <c r="S17" s="50"/>
      <c r="T17" s="50"/>
      <c r="U17" s="140"/>
      <c r="V17" s="141"/>
      <c r="W17" s="141"/>
      <c r="X17" s="141"/>
      <c r="Y17" s="141"/>
      <c r="Z17" s="141"/>
      <c r="AA17" s="141"/>
      <c r="AB17" s="141"/>
      <c r="AC17" s="141"/>
      <c r="AD17" s="141"/>
      <c r="AE17" s="141"/>
      <c r="AF17" s="141"/>
      <c r="AG17" s="141"/>
      <c r="AH17" s="141"/>
      <c r="AI17" s="142"/>
      <c r="AL17" s="43" t="s">
        <v>110</v>
      </c>
    </row>
    <row r="18" spans="3:70" x14ac:dyDescent="0.15">
      <c r="Q18" s="50"/>
      <c r="R18" s="50"/>
      <c r="S18" s="50"/>
      <c r="T18" s="50"/>
      <c r="U18" s="143"/>
      <c r="V18" s="144"/>
      <c r="W18" s="144"/>
      <c r="X18" s="144"/>
      <c r="Y18" s="144"/>
      <c r="Z18" s="144"/>
      <c r="AA18" s="144"/>
      <c r="AB18" s="144"/>
      <c r="AC18" s="144"/>
      <c r="AD18" s="144"/>
      <c r="AE18" s="144"/>
      <c r="AF18" s="144"/>
      <c r="AG18" s="144"/>
      <c r="AH18" s="144"/>
      <c r="AI18" s="145"/>
      <c r="BQ18" s="42"/>
      <c r="BR18" s="42"/>
    </row>
    <row r="19" spans="3:70" ht="13.5" customHeight="1" x14ac:dyDescent="0.15">
      <c r="S19" s="66" t="s">
        <v>9</v>
      </c>
      <c r="T19" s="66"/>
      <c r="U19" s="66"/>
      <c r="V19" s="66"/>
      <c r="W19" s="66"/>
      <c r="X19" s="66"/>
      <c r="Y19" s="66"/>
      <c r="Z19" s="66"/>
      <c r="AA19" s="66"/>
      <c r="AB19" s="66"/>
      <c r="AC19" s="66"/>
      <c r="AD19" s="66"/>
      <c r="AE19" s="66"/>
      <c r="AF19" s="66"/>
      <c r="AG19" s="66"/>
      <c r="AH19" s="66"/>
      <c r="AI19" s="66"/>
      <c r="AL19" s="43" t="s">
        <v>204</v>
      </c>
    </row>
    <row r="20" spans="3:70" ht="13.5" customHeight="1" x14ac:dyDescent="0.15">
      <c r="AL20" s="43" t="s">
        <v>111</v>
      </c>
    </row>
    <row r="21" spans="3:70" ht="13.5" customHeight="1" x14ac:dyDescent="0.15">
      <c r="C21" s="92" t="s">
        <v>48</v>
      </c>
      <c r="D21" s="92"/>
      <c r="E21" s="92"/>
      <c r="F21" s="92"/>
      <c r="G21" s="92"/>
      <c r="H21" s="92"/>
      <c r="I21" s="92"/>
      <c r="J21" s="92"/>
      <c r="K21" s="92"/>
      <c r="L21" s="92"/>
      <c r="M21" s="92"/>
      <c r="N21" s="92"/>
      <c r="O21" s="92"/>
      <c r="P21" s="92"/>
      <c r="Q21" s="92"/>
      <c r="R21" s="92"/>
      <c r="S21" s="92"/>
      <c r="T21" s="92"/>
      <c r="U21" s="92"/>
      <c r="V21" s="92"/>
      <c r="W21" s="92"/>
      <c r="X21" s="92" t="s">
        <v>1</v>
      </c>
      <c r="Y21" s="92"/>
      <c r="Z21" s="92"/>
      <c r="AA21" s="92"/>
      <c r="AB21" s="92"/>
      <c r="AC21" s="92"/>
      <c r="AD21" s="92"/>
      <c r="AE21" s="92"/>
      <c r="AF21" s="92" t="s">
        <v>10</v>
      </c>
      <c r="AG21" s="92"/>
      <c r="AH21" s="92"/>
      <c r="AI21" s="92"/>
      <c r="AL21" s="43" t="s">
        <v>112</v>
      </c>
    </row>
    <row r="22" spans="3:70" ht="13.5" customHeight="1" x14ac:dyDescent="0.15">
      <c r="C22" s="92"/>
      <c r="D22" s="92"/>
      <c r="E22" s="92"/>
      <c r="F22" s="92"/>
      <c r="G22" s="92"/>
      <c r="H22" s="92"/>
      <c r="I22" s="92"/>
      <c r="J22" s="92"/>
      <c r="K22" s="92"/>
      <c r="L22" s="92"/>
      <c r="M22" s="92"/>
      <c r="N22" s="92"/>
      <c r="O22" s="92"/>
      <c r="P22" s="92"/>
      <c r="Q22" s="92"/>
      <c r="R22" s="92"/>
      <c r="S22" s="92"/>
      <c r="T22" s="92"/>
      <c r="U22" s="92"/>
      <c r="V22" s="92"/>
      <c r="W22" s="92"/>
      <c r="X22" s="92" t="s">
        <v>2</v>
      </c>
      <c r="Y22" s="92"/>
      <c r="Z22" s="92"/>
      <c r="AA22" s="92"/>
      <c r="AB22" s="92"/>
      <c r="AC22" s="92"/>
      <c r="AD22" s="92"/>
      <c r="AE22" s="92"/>
      <c r="AF22" s="92"/>
      <c r="AG22" s="92"/>
      <c r="AH22" s="92"/>
      <c r="AI22" s="92"/>
      <c r="AL22" s="43" t="s">
        <v>113</v>
      </c>
    </row>
    <row r="23" spans="3:70" ht="13.5" customHeight="1" x14ac:dyDescent="0.15">
      <c r="C23" s="92" t="s">
        <v>32</v>
      </c>
      <c r="D23" s="92"/>
      <c r="E23" s="92"/>
      <c r="F23" s="92"/>
      <c r="G23" s="92"/>
      <c r="H23" s="92"/>
      <c r="I23" s="92"/>
      <c r="J23" s="92"/>
      <c r="K23" s="92"/>
      <c r="L23" s="92"/>
      <c r="M23" s="92"/>
      <c r="N23" s="92"/>
      <c r="O23" s="92"/>
      <c r="P23" s="92"/>
      <c r="Q23" s="92"/>
      <c r="R23" s="92"/>
      <c r="S23" s="92"/>
      <c r="T23" s="92"/>
      <c r="U23" s="92"/>
      <c r="AL23" s="43" t="s">
        <v>114</v>
      </c>
    </row>
    <row r="24" spans="3:70" ht="13.5" customHeight="1" x14ac:dyDescent="0.15">
      <c r="C24" s="133"/>
      <c r="D24" s="133"/>
      <c r="E24" s="133"/>
      <c r="F24" s="133"/>
      <c r="G24" s="133"/>
      <c r="H24" s="133"/>
      <c r="I24" s="133"/>
      <c r="J24" s="133"/>
      <c r="K24" s="133"/>
      <c r="L24" s="133"/>
      <c r="M24" s="133"/>
      <c r="N24" s="133"/>
      <c r="O24" s="133"/>
      <c r="P24" s="133"/>
      <c r="Q24" s="133"/>
      <c r="R24" s="133"/>
      <c r="S24" s="133"/>
      <c r="T24" s="133"/>
      <c r="U24" s="133"/>
      <c r="AL24" s="43" t="s">
        <v>115</v>
      </c>
    </row>
    <row r="25" spans="3:70" ht="13.5" customHeight="1" x14ac:dyDescent="0.15">
      <c r="C25" s="67" t="s">
        <v>11</v>
      </c>
      <c r="D25" s="68"/>
      <c r="E25" s="68"/>
      <c r="F25" s="68"/>
      <c r="G25" s="68"/>
      <c r="H25" s="68"/>
      <c r="I25" s="68"/>
      <c r="J25" s="68"/>
      <c r="K25" s="69"/>
      <c r="L25" s="82"/>
      <c r="M25" s="83"/>
      <c r="N25" s="83"/>
      <c r="O25" s="83"/>
      <c r="P25" s="83"/>
      <c r="Q25" s="83"/>
      <c r="R25" s="83"/>
      <c r="S25" s="83"/>
      <c r="T25" s="83"/>
      <c r="U25" s="83"/>
      <c r="V25" s="83"/>
      <c r="W25" s="83"/>
      <c r="X25" s="83"/>
      <c r="Y25" s="83"/>
      <c r="Z25" s="83"/>
      <c r="AA25" s="83"/>
      <c r="AB25" s="83"/>
      <c r="AC25" s="83"/>
      <c r="AD25" s="83"/>
      <c r="AE25" s="83"/>
      <c r="AF25" s="83"/>
      <c r="AG25" s="83"/>
      <c r="AH25" s="83"/>
      <c r="AI25" s="128"/>
      <c r="AL25" s="43" t="s">
        <v>116</v>
      </c>
    </row>
    <row r="26" spans="3:70" ht="13.5" customHeight="1" x14ac:dyDescent="0.15">
      <c r="C26" s="70"/>
      <c r="D26" s="71"/>
      <c r="E26" s="71"/>
      <c r="F26" s="71"/>
      <c r="G26" s="71"/>
      <c r="H26" s="71"/>
      <c r="I26" s="71"/>
      <c r="J26" s="71"/>
      <c r="K26" s="72"/>
      <c r="L26" s="107"/>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29"/>
      <c r="AL26" s="43" t="s">
        <v>117</v>
      </c>
    </row>
    <row r="27" spans="3:70" ht="13.5" customHeight="1" x14ac:dyDescent="0.15">
      <c r="C27" s="93" t="s">
        <v>33</v>
      </c>
      <c r="D27" s="93"/>
      <c r="E27" s="121" t="s">
        <v>12</v>
      </c>
      <c r="F27" s="121"/>
      <c r="G27" s="121"/>
      <c r="H27" s="121"/>
      <c r="I27" s="121"/>
      <c r="J27" s="121"/>
      <c r="K27" s="121"/>
      <c r="L27" s="82"/>
      <c r="M27" s="83"/>
      <c r="N27" s="83"/>
      <c r="O27" s="83"/>
      <c r="P27" s="83"/>
      <c r="Q27" s="83"/>
      <c r="R27" s="84"/>
      <c r="S27" s="88" t="s">
        <v>34</v>
      </c>
      <c r="T27" s="73" t="s">
        <v>47</v>
      </c>
      <c r="U27" s="74"/>
      <c r="V27" s="74"/>
      <c r="W27" s="74"/>
      <c r="X27" s="74"/>
      <c r="Y27" s="74"/>
      <c r="Z27" s="74"/>
      <c r="AA27" s="75"/>
      <c r="AB27" s="176" t="str">
        <f>IF('（別紙１）原油換算シート【計画用】'!AD42="","",'（別紙１）原油換算シート【計画用】'!AD42)</f>
        <v/>
      </c>
      <c r="AC27" s="177"/>
      <c r="AD27" s="177"/>
      <c r="AE27" s="177"/>
      <c r="AF27" s="177"/>
      <c r="AG27" s="177"/>
      <c r="AH27" s="130" t="s">
        <v>37</v>
      </c>
      <c r="AI27" s="124"/>
      <c r="AL27" s="43" t="s">
        <v>118</v>
      </c>
    </row>
    <row r="28" spans="3:70" ht="13.5" customHeight="1" x14ac:dyDescent="0.15">
      <c r="C28" s="93"/>
      <c r="D28" s="93"/>
      <c r="E28" s="121"/>
      <c r="F28" s="121"/>
      <c r="G28" s="121"/>
      <c r="H28" s="121"/>
      <c r="I28" s="121"/>
      <c r="J28" s="121"/>
      <c r="K28" s="121"/>
      <c r="L28" s="85"/>
      <c r="M28" s="86"/>
      <c r="N28" s="86"/>
      <c r="O28" s="86"/>
      <c r="P28" s="86"/>
      <c r="Q28" s="86"/>
      <c r="R28" s="87"/>
      <c r="S28" s="89"/>
      <c r="T28" s="76"/>
      <c r="U28" s="77"/>
      <c r="V28" s="77"/>
      <c r="W28" s="77"/>
      <c r="X28" s="77"/>
      <c r="Y28" s="77"/>
      <c r="Z28" s="77"/>
      <c r="AA28" s="78"/>
      <c r="AB28" s="178"/>
      <c r="AC28" s="179"/>
      <c r="AD28" s="179"/>
      <c r="AE28" s="179"/>
      <c r="AF28" s="179"/>
      <c r="AG28" s="179"/>
      <c r="AH28" s="125"/>
      <c r="AI28" s="127"/>
      <c r="AL28" s="43" t="s">
        <v>119</v>
      </c>
    </row>
    <row r="29" spans="3:70" ht="13.5" customHeight="1" x14ac:dyDescent="0.15">
      <c r="C29" s="93"/>
      <c r="D29" s="93"/>
      <c r="E29" s="121" t="s">
        <v>13</v>
      </c>
      <c r="F29" s="121"/>
      <c r="G29" s="121"/>
      <c r="H29" s="121"/>
      <c r="I29" s="121"/>
      <c r="J29" s="121"/>
      <c r="K29" s="121"/>
      <c r="L29" s="82"/>
      <c r="M29" s="83"/>
      <c r="N29" s="83"/>
      <c r="O29" s="83"/>
      <c r="P29" s="83"/>
      <c r="Q29" s="83"/>
      <c r="R29" s="84"/>
      <c r="S29" s="88" t="s">
        <v>35</v>
      </c>
      <c r="T29" s="76"/>
      <c r="U29" s="77"/>
      <c r="V29" s="77"/>
      <c r="W29" s="77"/>
      <c r="X29" s="77"/>
      <c r="Y29" s="77"/>
      <c r="Z29" s="77"/>
      <c r="AA29" s="78"/>
      <c r="AB29" s="178"/>
      <c r="AC29" s="179"/>
      <c r="AD29" s="179"/>
      <c r="AE29" s="179"/>
      <c r="AF29" s="179"/>
      <c r="AG29" s="179"/>
      <c r="AH29" s="125"/>
      <c r="AI29" s="127"/>
      <c r="AL29" s="43" t="s">
        <v>120</v>
      </c>
    </row>
    <row r="30" spans="3:70" ht="13.5" customHeight="1" x14ac:dyDescent="0.15">
      <c r="C30" s="93"/>
      <c r="D30" s="93"/>
      <c r="E30" s="121"/>
      <c r="F30" s="121"/>
      <c r="G30" s="121"/>
      <c r="H30" s="121"/>
      <c r="I30" s="121"/>
      <c r="J30" s="121"/>
      <c r="K30" s="121"/>
      <c r="L30" s="85"/>
      <c r="M30" s="86"/>
      <c r="N30" s="86"/>
      <c r="O30" s="86"/>
      <c r="P30" s="86"/>
      <c r="Q30" s="86"/>
      <c r="R30" s="87"/>
      <c r="S30" s="89"/>
      <c r="T30" s="79"/>
      <c r="U30" s="80"/>
      <c r="V30" s="80"/>
      <c r="W30" s="80"/>
      <c r="X30" s="80"/>
      <c r="Y30" s="80"/>
      <c r="Z30" s="80"/>
      <c r="AA30" s="81"/>
      <c r="AB30" s="180"/>
      <c r="AC30" s="181"/>
      <c r="AD30" s="181"/>
      <c r="AE30" s="181"/>
      <c r="AF30" s="181"/>
      <c r="AG30" s="181"/>
      <c r="AH30" s="131"/>
      <c r="AI30" s="132"/>
      <c r="AL30" s="43" t="s">
        <v>121</v>
      </c>
    </row>
    <row r="31" spans="3:70" ht="13.5" customHeight="1" x14ac:dyDescent="0.15">
      <c r="C31" s="93"/>
      <c r="D31" s="93"/>
      <c r="E31" s="121" t="s">
        <v>14</v>
      </c>
      <c r="F31" s="121"/>
      <c r="G31" s="121"/>
      <c r="H31" s="121"/>
      <c r="I31" s="121"/>
      <c r="J31" s="121"/>
      <c r="K31" s="121"/>
      <c r="L31" s="82"/>
      <c r="M31" s="83"/>
      <c r="N31" s="83"/>
      <c r="O31" s="83"/>
      <c r="P31" s="83"/>
      <c r="Q31" s="123" t="s">
        <v>36</v>
      </c>
      <c r="R31" s="88"/>
      <c r="S31" s="124"/>
      <c r="T31" s="103" t="s">
        <v>15</v>
      </c>
      <c r="U31" s="103"/>
      <c r="V31" s="103"/>
      <c r="W31" s="103"/>
      <c r="X31" s="103"/>
      <c r="Y31" s="103"/>
      <c r="Z31" s="103"/>
      <c r="AA31" s="103"/>
      <c r="AB31" s="105"/>
      <c r="AC31" s="105"/>
      <c r="AD31" s="105"/>
      <c r="AE31" s="105"/>
      <c r="AF31" s="105"/>
      <c r="AG31" s="85"/>
      <c r="AH31" s="174" t="s">
        <v>38</v>
      </c>
      <c r="AI31" s="103"/>
      <c r="AL31" s="43" t="s">
        <v>122</v>
      </c>
    </row>
    <row r="32" spans="3:70" ht="13.5" customHeight="1" x14ac:dyDescent="0.15">
      <c r="C32" s="93"/>
      <c r="D32" s="93"/>
      <c r="E32" s="158"/>
      <c r="F32" s="158"/>
      <c r="G32" s="158"/>
      <c r="H32" s="158"/>
      <c r="I32" s="158"/>
      <c r="J32" s="158"/>
      <c r="K32" s="158"/>
      <c r="L32" s="107"/>
      <c r="M32" s="108"/>
      <c r="N32" s="108"/>
      <c r="O32" s="108"/>
      <c r="P32" s="108"/>
      <c r="Q32" s="125"/>
      <c r="R32" s="126"/>
      <c r="S32" s="127"/>
      <c r="T32" s="104"/>
      <c r="U32" s="104"/>
      <c r="V32" s="104"/>
      <c r="W32" s="104"/>
      <c r="X32" s="104"/>
      <c r="Y32" s="104"/>
      <c r="Z32" s="104"/>
      <c r="AA32" s="104"/>
      <c r="AB32" s="106"/>
      <c r="AC32" s="106"/>
      <c r="AD32" s="106"/>
      <c r="AE32" s="106"/>
      <c r="AF32" s="106"/>
      <c r="AG32" s="82"/>
      <c r="AH32" s="175"/>
      <c r="AI32" s="104"/>
      <c r="AL32" s="43" t="s">
        <v>123</v>
      </c>
      <c r="BP32" s="42"/>
    </row>
    <row r="33" spans="3:74" ht="13.5" customHeight="1" x14ac:dyDescent="0.15">
      <c r="C33" s="93"/>
      <c r="D33" s="94"/>
      <c r="E33" s="159" t="s">
        <v>222</v>
      </c>
      <c r="F33" s="160"/>
      <c r="G33" s="160"/>
      <c r="H33" s="160"/>
      <c r="I33" s="160"/>
      <c r="J33" s="160"/>
      <c r="K33" s="161"/>
      <c r="L33" s="55" t="s">
        <v>479</v>
      </c>
      <c r="M33" s="182"/>
      <c r="N33" s="182"/>
      <c r="O33" s="182"/>
      <c r="P33" s="182"/>
      <c r="Q33" s="183"/>
      <c r="R33" s="55" t="s">
        <v>75</v>
      </c>
      <c r="S33" s="56"/>
      <c r="T33" s="56"/>
      <c r="U33" s="56"/>
      <c r="V33" s="56"/>
      <c r="W33" s="57"/>
      <c r="X33" s="55" t="s">
        <v>513</v>
      </c>
      <c r="Y33" s="56"/>
      <c r="Z33" s="56"/>
      <c r="AA33" s="56"/>
      <c r="AB33" s="56"/>
      <c r="AC33" s="57"/>
      <c r="AD33" s="55" t="s">
        <v>45</v>
      </c>
      <c r="AE33" s="56"/>
      <c r="AF33" s="56"/>
      <c r="AG33" s="56"/>
      <c r="AH33" s="56"/>
      <c r="AI33" s="57"/>
      <c r="AL33" s="43" t="s">
        <v>124</v>
      </c>
    </row>
    <row r="34" spans="3:74" ht="13.5" customHeight="1" x14ac:dyDescent="0.15">
      <c r="C34" s="93"/>
      <c r="D34" s="94"/>
      <c r="E34" s="162"/>
      <c r="F34" s="163"/>
      <c r="G34" s="163"/>
      <c r="H34" s="163"/>
      <c r="I34" s="163"/>
      <c r="J34" s="163"/>
      <c r="K34" s="164"/>
      <c r="L34" s="62" t="str">
        <f>IF('（別紙２）二酸化炭素排出量計算シート【計画用】'!AC49="","",'（別紙２）二酸化炭素排出量計算シート【計画用】'!AC49)</f>
        <v/>
      </c>
      <c r="M34" s="63"/>
      <c r="N34" s="63"/>
      <c r="O34" s="63"/>
      <c r="P34" s="58" t="s">
        <v>499</v>
      </c>
      <c r="Q34" s="59"/>
      <c r="R34" s="62" t="str">
        <f>IF('（別紙２）二酸化炭素排出量計算シート【計画用】'!AA73="","",'（別紙２）二酸化炭素排出量計算シート【計画用】'!AA73)</f>
        <v/>
      </c>
      <c r="S34" s="63"/>
      <c r="T34" s="63"/>
      <c r="U34" s="63"/>
      <c r="V34" s="58" t="s">
        <v>499</v>
      </c>
      <c r="W34" s="59"/>
      <c r="X34" s="62" t="str">
        <f>IF('（別紙２）二酸化炭素排出量計算シート【計画用】'!AA75="","",'（別紙２）二酸化炭素排出量計算シート【計画用】'!AA75)</f>
        <v/>
      </c>
      <c r="Y34" s="63"/>
      <c r="Z34" s="63"/>
      <c r="AA34" s="63"/>
      <c r="AB34" s="58" t="s">
        <v>499</v>
      </c>
      <c r="AC34" s="59"/>
      <c r="AD34" s="62" t="str">
        <f>IF('（別紙２）二酸化炭素排出量計算シート【計画用】'!AA102="","",'（別紙２）二酸化炭素排出量計算シート【計画用】'!AA102)</f>
        <v/>
      </c>
      <c r="AE34" s="63"/>
      <c r="AF34" s="63"/>
      <c r="AG34" s="63"/>
      <c r="AH34" s="58" t="s">
        <v>499</v>
      </c>
      <c r="AI34" s="59"/>
      <c r="AL34" s="43" t="s">
        <v>125</v>
      </c>
      <c r="BV34" s="42"/>
    </row>
    <row r="35" spans="3:74" ht="13.5" customHeight="1" x14ac:dyDescent="0.15">
      <c r="C35" s="93"/>
      <c r="D35" s="94"/>
      <c r="E35" s="162"/>
      <c r="F35" s="163"/>
      <c r="G35" s="163"/>
      <c r="H35" s="163"/>
      <c r="I35" s="163"/>
      <c r="J35" s="163"/>
      <c r="K35" s="164"/>
      <c r="L35" s="64"/>
      <c r="M35" s="65"/>
      <c r="N35" s="65"/>
      <c r="O35" s="65"/>
      <c r="P35" s="60"/>
      <c r="Q35" s="61"/>
      <c r="R35" s="64"/>
      <c r="S35" s="65"/>
      <c r="T35" s="65"/>
      <c r="U35" s="65"/>
      <c r="V35" s="60"/>
      <c r="W35" s="61"/>
      <c r="X35" s="64"/>
      <c r="Y35" s="65"/>
      <c r="Z35" s="65"/>
      <c r="AA35" s="65"/>
      <c r="AB35" s="60"/>
      <c r="AC35" s="61"/>
      <c r="AD35" s="64"/>
      <c r="AE35" s="65"/>
      <c r="AF35" s="65"/>
      <c r="AG35" s="65"/>
      <c r="AH35" s="60"/>
      <c r="AI35" s="61"/>
      <c r="AL35" s="43" t="s">
        <v>126</v>
      </c>
    </row>
    <row r="36" spans="3:74" ht="13.5" customHeight="1" x14ac:dyDescent="0.15">
      <c r="C36" s="93"/>
      <c r="D36" s="94"/>
      <c r="E36" s="162"/>
      <c r="F36" s="163"/>
      <c r="G36" s="163"/>
      <c r="H36" s="163"/>
      <c r="I36" s="163"/>
      <c r="J36" s="163"/>
      <c r="K36" s="164"/>
      <c r="L36" s="95" t="s">
        <v>478</v>
      </c>
      <c r="M36" s="96"/>
      <c r="N36" s="96"/>
      <c r="O36" s="96"/>
      <c r="P36" s="96"/>
      <c r="Q36" s="97"/>
      <c r="R36" s="55" t="s">
        <v>46</v>
      </c>
      <c r="S36" s="56"/>
      <c r="T36" s="56"/>
      <c r="U36" s="56"/>
      <c r="V36" s="56"/>
      <c r="W36" s="57"/>
      <c r="X36" s="55" t="s">
        <v>475</v>
      </c>
      <c r="Y36" s="56"/>
      <c r="Z36" s="56"/>
      <c r="AA36" s="56"/>
      <c r="AB36" s="56"/>
      <c r="AC36" s="57"/>
      <c r="AD36" s="55" t="s">
        <v>473</v>
      </c>
      <c r="AE36" s="56"/>
      <c r="AF36" s="56"/>
      <c r="AG36" s="56"/>
      <c r="AH36" s="56"/>
      <c r="AI36" s="57"/>
      <c r="AL36" s="43" t="s">
        <v>127</v>
      </c>
    </row>
    <row r="37" spans="3:74" ht="13.5" customHeight="1" x14ac:dyDescent="0.15">
      <c r="C37" s="93"/>
      <c r="D37" s="94"/>
      <c r="E37" s="162"/>
      <c r="F37" s="163"/>
      <c r="G37" s="163"/>
      <c r="H37" s="163"/>
      <c r="I37" s="163"/>
      <c r="J37" s="163"/>
      <c r="K37" s="164"/>
      <c r="L37" s="62" t="str">
        <f>IF('（別紙２）二酸化炭素排出量計算シート【計画用】'!AA71="","",'（別紙２）二酸化炭素排出量計算シート【計画用】'!AA71)</f>
        <v/>
      </c>
      <c r="M37" s="63"/>
      <c r="N37" s="63"/>
      <c r="O37" s="63"/>
      <c r="P37" s="58" t="s">
        <v>499</v>
      </c>
      <c r="Q37" s="59"/>
      <c r="R37" s="62" t="str">
        <f>IF('（別紙２）二酸化炭素排出量計算シート【計画用】'!AA113="","",'（別紙２）二酸化炭素排出量計算シート【計画用】'!AA113)</f>
        <v/>
      </c>
      <c r="S37" s="63"/>
      <c r="T37" s="63"/>
      <c r="U37" s="63"/>
      <c r="V37" s="58" t="s">
        <v>499</v>
      </c>
      <c r="W37" s="59"/>
      <c r="X37" s="62" t="str">
        <f>IF('（別紙２）二酸化炭素排出量計算シート【計画用】'!AA115="","",'（別紙２）二酸化炭素排出量計算シート【計画用】'!AA115)</f>
        <v/>
      </c>
      <c r="Y37" s="63"/>
      <c r="Z37" s="63"/>
      <c r="AA37" s="63"/>
      <c r="AB37" s="58" t="s">
        <v>499</v>
      </c>
      <c r="AC37" s="59"/>
      <c r="AD37" s="62" t="str">
        <f>IF('（別紙２）二酸化炭素排出量計算シート【計画用】'!AA117="","",'（別紙２）二酸化炭素排出量計算シート【計画用】'!AA117)</f>
        <v/>
      </c>
      <c r="AE37" s="63"/>
      <c r="AF37" s="63"/>
      <c r="AG37" s="63"/>
      <c r="AH37" s="58" t="s">
        <v>499</v>
      </c>
      <c r="AI37" s="59"/>
      <c r="AL37" s="43" t="s">
        <v>128</v>
      </c>
      <c r="BJ37" s="30"/>
      <c r="BK37" s="30"/>
    </row>
    <row r="38" spans="3:74" ht="13.5" customHeight="1" thickBot="1" x14ac:dyDescent="0.2">
      <c r="C38" s="93"/>
      <c r="D38" s="94"/>
      <c r="E38" s="165"/>
      <c r="F38" s="166"/>
      <c r="G38" s="166"/>
      <c r="H38" s="166"/>
      <c r="I38" s="166"/>
      <c r="J38" s="166"/>
      <c r="K38" s="167"/>
      <c r="L38" s="64"/>
      <c r="M38" s="65"/>
      <c r="N38" s="65"/>
      <c r="O38" s="65"/>
      <c r="P38" s="60"/>
      <c r="Q38" s="61"/>
      <c r="R38" s="64"/>
      <c r="S38" s="65"/>
      <c r="T38" s="65"/>
      <c r="U38" s="65"/>
      <c r="V38" s="60"/>
      <c r="W38" s="61"/>
      <c r="X38" s="64"/>
      <c r="Y38" s="65"/>
      <c r="Z38" s="65"/>
      <c r="AA38" s="65"/>
      <c r="AB38" s="60"/>
      <c r="AC38" s="61"/>
      <c r="AD38" s="64"/>
      <c r="AE38" s="65"/>
      <c r="AF38" s="65"/>
      <c r="AG38" s="65"/>
      <c r="AH38" s="60"/>
      <c r="AI38" s="61"/>
      <c r="AL38" s="43" t="s">
        <v>129</v>
      </c>
      <c r="BJ38" s="30"/>
      <c r="BK38" s="30"/>
    </row>
    <row r="39" spans="3:74" ht="13.5" customHeight="1" x14ac:dyDescent="0.15">
      <c r="C39" s="121" t="s">
        <v>16</v>
      </c>
      <c r="D39" s="121"/>
      <c r="E39" s="122"/>
      <c r="F39" s="122"/>
      <c r="G39" s="122"/>
      <c r="H39" s="122"/>
      <c r="I39" s="122"/>
      <c r="J39" s="122"/>
      <c r="K39" s="122"/>
      <c r="L39" s="122"/>
      <c r="M39" s="122"/>
      <c r="N39" s="111" t="s">
        <v>17</v>
      </c>
      <c r="O39" s="112"/>
      <c r="P39" s="112"/>
      <c r="Q39" s="112"/>
      <c r="R39" s="112"/>
      <c r="S39" s="112"/>
      <c r="T39" s="112"/>
      <c r="U39" s="112"/>
      <c r="V39" s="112"/>
      <c r="W39" s="112"/>
      <c r="X39" s="112"/>
      <c r="Y39" s="112"/>
      <c r="Z39" s="112"/>
      <c r="AA39" s="112"/>
      <c r="AB39" s="113" t="s">
        <v>41</v>
      </c>
      <c r="AC39" s="114"/>
      <c r="AD39" s="114"/>
      <c r="AE39" s="114"/>
      <c r="AF39" s="114"/>
      <c r="AG39" s="114"/>
      <c r="AH39" s="114"/>
      <c r="AI39" s="115"/>
      <c r="AK39" s="46"/>
      <c r="AL39" s="43" t="s">
        <v>130</v>
      </c>
      <c r="BB39" s="196" t="s">
        <v>305</v>
      </c>
      <c r="BC39" s="197"/>
      <c r="BD39" s="197"/>
      <c r="BE39" s="197"/>
      <c r="BF39" s="197"/>
      <c r="BG39" s="197"/>
      <c r="BH39" s="197"/>
      <c r="BI39" s="198"/>
      <c r="BJ39" s="30"/>
      <c r="BK39" s="30"/>
    </row>
    <row r="40" spans="3:74" ht="13.5" customHeight="1" thickBot="1" x14ac:dyDescent="0.2">
      <c r="C40" s="121"/>
      <c r="D40" s="121"/>
      <c r="E40" s="121"/>
      <c r="F40" s="121"/>
      <c r="G40" s="121"/>
      <c r="H40" s="121"/>
      <c r="I40" s="121"/>
      <c r="J40" s="121"/>
      <c r="K40" s="121"/>
      <c r="L40" s="121"/>
      <c r="M40" s="121"/>
      <c r="N40" s="119"/>
      <c r="O40" s="120"/>
      <c r="P40" s="120"/>
      <c r="Q40" s="120"/>
      <c r="R40" s="120"/>
      <c r="S40" s="120"/>
      <c r="T40" s="120"/>
      <c r="U40" s="120"/>
      <c r="V40" s="120"/>
      <c r="W40" s="120"/>
      <c r="X40" s="120"/>
      <c r="Y40" s="120"/>
      <c r="Z40" s="120"/>
      <c r="AA40" s="120"/>
      <c r="AB40" s="116"/>
      <c r="AC40" s="117"/>
      <c r="AD40" s="117"/>
      <c r="AE40" s="117"/>
      <c r="AF40" s="117"/>
      <c r="AG40" s="117"/>
      <c r="AH40" s="117"/>
      <c r="AI40" s="118"/>
      <c r="AL40" s="43" t="s">
        <v>131</v>
      </c>
      <c r="BB40" s="234" t="s">
        <v>306</v>
      </c>
      <c r="BC40" s="235"/>
      <c r="BD40" s="235"/>
      <c r="BE40" s="38" t="b">
        <v>0</v>
      </c>
      <c r="BF40" s="235" t="s">
        <v>307</v>
      </c>
      <c r="BG40" s="235"/>
      <c r="BH40" s="235"/>
      <c r="BI40" s="39" t="b">
        <v>0</v>
      </c>
      <c r="BJ40" s="30"/>
      <c r="BK40" s="30"/>
    </row>
    <row r="41" spans="3:74" ht="13.5" customHeight="1" x14ac:dyDescent="0.15">
      <c r="C41" s="121"/>
      <c r="D41" s="121"/>
      <c r="E41" s="121"/>
      <c r="F41" s="121"/>
      <c r="G41" s="121"/>
      <c r="H41" s="121"/>
      <c r="I41" s="121"/>
      <c r="J41" s="121"/>
      <c r="K41" s="121"/>
      <c r="L41" s="121"/>
      <c r="M41" s="121"/>
      <c r="N41" s="109" t="s">
        <v>18</v>
      </c>
      <c r="O41" s="110"/>
      <c r="P41" s="110"/>
      <c r="Q41" s="110"/>
      <c r="R41" s="110"/>
      <c r="S41" s="110"/>
      <c r="T41" s="110"/>
      <c r="U41" s="110"/>
      <c r="V41" s="110"/>
      <c r="W41" s="110"/>
      <c r="X41" s="110"/>
      <c r="Y41" s="110"/>
      <c r="Z41" s="110"/>
      <c r="AA41" s="110"/>
      <c r="AB41" s="113" t="s">
        <v>40</v>
      </c>
      <c r="AC41" s="114"/>
      <c r="AD41" s="114"/>
      <c r="AE41" s="114"/>
      <c r="AF41" s="114"/>
      <c r="AG41" s="114"/>
      <c r="AH41" s="114"/>
      <c r="AI41" s="115"/>
      <c r="AL41" s="43" t="s">
        <v>132</v>
      </c>
      <c r="BB41" s="236" t="s">
        <v>308</v>
      </c>
      <c r="BC41" s="237"/>
      <c r="BD41" s="237"/>
      <c r="BE41" s="237"/>
      <c r="BF41" s="237"/>
      <c r="BG41" s="237"/>
      <c r="BH41" s="237"/>
      <c r="BI41" s="238"/>
      <c r="BJ41" s="30"/>
      <c r="BK41" s="30"/>
    </row>
    <row r="42" spans="3:74" ht="13.5" customHeight="1" thickBot="1" x14ac:dyDescent="0.2">
      <c r="C42" s="121"/>
      <c r="D42" s="121"/>
      <c r="E42" s="121"/>
      <c r="F42" s="121"/>
      <c r="G42" s="121"/>
      <c r="H42" s="121"/>
      <c r="I42" s="121"/>
      <c r="J42" s="121"/>
      <c r="K42" s="121"/>
      <c r="L42" s="121"/>
      <c r="M42" s="121"/>
      <c r="N42" s="111"/>
      <c r="O42" s="112"/>
      <c r="P42" s="112"/>
      <c r="Q42" s="112"/>
      <c r="R42" s="112"/>
      <c r="S42" s="112"/>
      <c r="T42" s="112"/>
      <c r="U42" s="112"/>
      <c r="V42" s="112"/>
      <c r="W42" s="112"/>
      <c r="X42" s="112"/>
      <c r="Y42" s="112"/>
      <c r="Z42" s="112"/>
      <c r="AA42" s="112"/>
      <c r="AB42" s="116"/>
      <c r="AC42" s="117"/>
      <c r="AD42" s="117"/>
      <c r="AE42" s="117"/>
      <c r="AF42" s="117"/>
      <c r="AG42" s="117"/>
      <c r="AH42" s="117"/>
      <c r="AI42" s="118"/>
      <c r="AL42" s="43" t="s">
        <v>133</v>
      </c>
      <c r="BB42" s="202" t="s">
        <v>306</v>
      </c>
      <c r="BC42" s="203"/>
      <c r="BD42" s="203"/>
      <c r="BE42" s="40" t="b">
        <v>0</v>
      </c>
      <c r="BF42" s="203" t="s">
        <v>307</v>
      </c>
      <c r="BG42" s="203"/>
      <c r="BH42" s="203"/>
      <c r="BI42" s="41" t="b">
        <v>0</v>
      </c>
      <c r="BJ42" s="30"/>
      <c r="BK42" s="30"/>
      <c r="BV42" s="42"/>
    </row>
    <row r="43" spans="3:74" ht="16.5" customHeight="1" x14ac:dyDescent="0.15">
      <c r="C43" s="121" t="s">
        <v>19</v>
      </c>
      <c r="D43" s="121"/>
      <c r="E43" s="121"/>
      <c r="F43" s="121"/>
      <c r="G43" s="121"/>
      <c r="H43" s="121"/>
      <c r="I43" s="121"/>
      <c r="J43" s="121"/>
      <c r="K43" s="121"/>
      <c r="L43" s="121"/>
      <c r="M43" s="121"/>
      <c r="N43" s="109" t="s">
        <v>20</v>
      </c>
      <c r="O43" s="110"/>
      <c r="P43" s="110"/>
      <c r="Q43" s="110"/>
      <c r="R43" s="110"/>
      <c r="S43" s="110"/>
      <c r="T43" s="110"/>
      <c r="U43" s="100"/>
      <c r="V43" s="101"/>
      <c r="W43" s="101"/>
      <c r="X43" s="101"/>
      <c r="Y43" s="101"/>
      <c r="Z43" s="101"/>
      <c r="AA43" s="101"/>
      <c r="AB43" s="101"/>
      <c r="AC43" s="101"/>
      <c r="AD43" s="101"/>
      <c r="AE43" s="101"/>
      <c r="AF43" s="101"/>
      <c r="AG43" s="101"/>
      <c r="AH43" s="101"/>
      <c r="AI43" s="102"/>
      <c r="AJ43" s="30"/>
      <c r="AL43" s="43" t="s">
        <v>134</v>
      </c>
      <c r="BJ43" s="30"/>
      <c r="BK43" s="30"/>
    </row>
    <row r="44" spans="3:74" ht="16.5" customHeight="1" x14ac:dyDescent="0.15">
      <c r="C44" s="121"/>
      <c r="D44" s="121"/>
      <c r="E44" s="121"/>
      <c r="F44" s="121"/>
      <c r="G44" s="121"/>
      <c r="H44" s="121"/>
      <c r="I44" s="121"/>
      <c r="J44" s="121"/>
      <c r="K44" s="121"/>
      <c r="L44" s="121"/>
      <c r="M44" s="121"/>
      <c r="N44" s="111" t="s">
        <v>21</v>
      </c>
      <c r="O44" s="112"/>
      <c r="P44" s="112"/>
      <c r="Q44" s="112"/>
      <c r="R44" s="112"/>
      <c r="S44" s="112"/>
      <c r="T44" s="112"/>
      <c r="U44" s="218"/>
      <c r="V44" s="219"/>
      <c r="W44" s="219"/>
      <c r="X44" s="219"/>
      <c r="Y44" s="219"/>
      <c r="Z44" s="219"/>
      <c r="AA44" s="219"/>
      <c r="AB44" s="219"/>
      <c r="AC44" s="219"/>
      <c r="AD44" s="219"/>
      <c r="AE44" s="219"/>
      <c r="AF44" s="219"/>
      <c r="AG44" s="219"/>
      <c r="AH44" s="219"/>
      <c r="AI44" s="220"/>
      <c r="AJ44" s="30"/>
    </row>
    <row r="45" spans="3:74" ht="16.5" customHeight="1" x14ac:dyDescent="0.15">
      <c r="C45" s="121"/>
      <c r="D45" s="121"/>
      <c r="E45" s="121"/>
      <c r="F45" s="121"/>
      <c r="G45" s="121"/>
      <c r="H45" s="121"/>
      <c r="I45" s="121"/>
      <c r="J45" s="121"/>
      <c r="K45" s="121"/>
      <c r="L45" s="121"/>
      <c r="M45" s="121"/>
      <c r="N45" s="111" t="s">
        <v>22</v>
      </c>
      <c r="O45" s="112"/>
      <c r="P45" s="112"/>
      <c r="Q45" s="112"/>
      <c r="R45" s="112"/>
      <c r="S45" s="112"/>
      <c r="T45" s="112"/>
      <c r="U45" s="224"/>
      <c r="V45" s="155"/>
      <c r="W45" s="155"/>
      <c r="X45" s="155"/>
      <c r="Y45" s="155"/>
      <c r="Z45" s="155"/>
      <c r="AA45" s="155"/>
      <c r="AB45" s="225"/>
      <c r="AC45" s="155"/>
      <c r="AD45" s="155"/>
      <c r="AE45" s="155"/>
      <c r="AF45" s="155"/>
      <c r="AG45" s="155"/>
      <c r="AH45" s="155"/>
      <c r="AI45" s="156"/>
      <c r="AJ45" s="30"/>
      <c r="AL45" s="43" t="s">
        <v>135</v>
      </c>
    </row>
    <row r="46" spans="3:74" ht="16.5" customHeight="1" x14ac:dyDescent="0.15">
      <c r="C46" s="121"/>
      <c r="D46" s="121"/>
      <c r="E46" s="121"/>
      <c r="F46" s="121"/>
      <c r="G46" s="121"/>
      <c r="H46" s="121"/>
      <c r="I46" s="121"/>
      <c r="J46" s="121"/>
      <c r="K46" s="121"/>
      <c r="L46" s="121"/>
      <c r="M46" s="121"/>
      <c r="N46" s="206" t="s">
        <v>23</v>
      </c>
      <c r="O46" s="207"/>
      <c r="P46" s="207"/>
      <c r="Q46" s="207"/>
      <c r="R46" s="207"/>
      <c r="S46" s="207"/>
      <c r="T46" s="207"/>
      <c r="U46" s="221"/>
      <c r="V46" s="222"/>
      <c r="W46" s="222"/>
      <c r="X46" s="222"/>
      <c r="Y46" s="222"/>
      <c r="Z46" s="222"/>
      <c r="AA46" s="222"/>
      <c r="AB46" s="222"/>
      <c r="AC46" s="222"/>
      <c r="AD46" s="222"/>
      <c r="AE46" s="222"/>
      <c r="AF46" s="222"/>
      <c r="AG46" s="222"/>
      <c r="AH46" s="222"/>
      <c r="AI46" s="223"/>
      <c r="AJ46" s="30"/>
      <c r="AL46" s="43" t="s">
        <v>136</v>
      </c>
    </row>
    <row r="47" spans="3:74" ht="13.5" customHeight="1" x14ac:dyDescent="0.15">
      <c r="C47" s="121" t="s">
        <v>24</v>
      </c>
      <c r="D47" s="121"/>
      <c r="E47" s="121"/>
      <c r="F47" s="121"/>
      <c r="G47" s="121"/>
      <c r="H47" s="121"/>
      <c r="I47" s="121"/>
      <c r="J47" s="121"/>
      <c r="K47" s="121"/>
      <c r="L47" s="121"/>
      <c r="M47" s="215"/>
      <c r="N47" s="226">
        <v>2023</v>
      </c>
      <c r="O47" s="227"/>
      <c r="P47" s="227"/>
      <c r="Q47" s="187"/>
      <c r="R47" s="184" t="s">
        <v>4</v>
      </c>
      <c r="S47" s="186">
        <v>4</v>
      </c>
      <c r="T47" s="187"/>
      <c r="U47" s="184" t="s">
        <v>5</v>
      </c>
      <c r="V47" s="186">
        <v>1</v>
      </c>
      <c r="W47" s="187"/>
      <c r="X47" s="230" t="s">
        <v>514</v>
      </c>
      <c r="Y47" s="184"/>
      <c r="Z47" s="231"/>
      <c r="AA47" s="186">
        <v>2026</v>
      </c>
      <c r="AB47" s="187"/>
      <c r="AC47" s="184" t="s">
        <v>4</v>
      </c>
      <c r="AD47" s="186">
        <v>3</v>
      </c>
      <c r="AE47" s="187"/>
      <c r="AF47" s="184" t="s">
        <v>5</v>
      </c>
      <c r="AG47" s="186">
        <v>31</v>
      </c>
      <c r="AH47" s="187"/>
      <c r="AI47" s="216" t="s">
        <v>6</v>
      </c>
    </row>
    <row r="48" spans="3:74" ht="13.5" customHeight="1" x14ac:dyDescent="0.15">
      <c r="C48" s="121"/>
      <c r="D48" s="121"/>
      <c r="E48" s="121"/>
      <c r="F48" s="121"/>
      <c r="G48" s="121"/>
      <c r="H48" s="121"/>
      <c r="I48" s="121"/>
      <c r="J48" s="121"/>
      <c r="K48" s="121"/>
      <c r="L48" s="121"/>
      <c r="M48" s="215"/>
      <c r="N48" s="228"/>
      <c r="O48" s="229"/>
      <c r="P48" s="229"/>
      <c r="Q48" s="189"/>
      <c r="R48" s="185"/>
      <c r="S48" s="188"/>
      <c r="T48" s="189"/>
      <c r="U48" s="185"/>
      <c r="V48" s="188"/>
      <c r="W48" s="189"/>
      <c r="X48" s="232"/>
      <c r="Y48" s="185"/>
      <c r="Z48" s="233"/>
      <c r="AA48" s="188"/>
      <c r="AB48" s="189"/>
      <c r="AC48" s="185"/>
      <c r="AD48" s="188"/>
      <c r="AE48" s="189"/>
      <c r="AF48" s="185"/>
      <c r="AG48" s="188"/>
      <c r="AH48" s="189"/>
      <c r="AI48" s="217"/>
      <c r="AL48" s="43" t="s">
        <v>137</v>
      </c>
      <c r="BQ48" s="42"/>
    </row>
    <row r="49" spans="3:38" ht="13.5" customHeight="1" x14ac:dyDescent="0.15">
      <c r="C49" s="190" t="s">
        <v>1</v>
      </c>
      <c r="D49" s="191"/>
      <c r="E49" s="191"/>
      <c r="F49" s="191"/>
      <c r="G49" s="191"/>
      <c r="H49" s="191"/>
      <c r="I49" s="191"/>
      <c r="J49" s="110" t="s">
        <v>25</v>
      </c>
      <c r="K49" s="110"/>
      <c r="L49" s="110"/>
      <c r="M49" s="212"/>
      <c r="N49" s="111" t="s">
        <v>26</v>
      </c>
      <c r="O49" s="112"/>
      <c r="P49" s="112"/>
      <c r="Q49" s="112"/>
      <c r="R49" s="112"/>
      <c r="S49" s="112"/>
      <c r="T49" s="112"/>
      <c r="U49" s="112"/>
      <c r="V49" s="112"/>
      <c r="W49" s="112"/>
      <c r="X49" s="112"/>
      <c r="Y49" s="112"/>
      <c r="Z49" s="112"/>
      <c r="AA49" s="112"/>
      <c r="AB49" s="112"/>
      <c r="AC49" s="112"/>
      <c r="AD49" s="112"/>
      <c r="AE49" s="112"/>
      <c r="AF49" s="112"/>
      <c r="AG49" s="112"/>
      <c r="AH49" s="112"/>
      <c r="AI49" s="204"/>
      <c r="AL49" s="43" t="s">
        <v>138</v>
      </c>
    </row>
    <row r="50" spans="3:38" ht="13.5" customHeight="1" x14ac:dyDescent="0.15">
      <c r="C50" s="213" t="s">
        <v>2</v>
      </c>
      <c r="D50" s="214"/>
      <c r="E50" s="214"/>
      <c r="F50" s="214"/>
      <c r="G50" s="214"/>
      <c r="H50" s="214"/>
      <c r="I50" s="214"/>
      <c r="J50" s="120"/>
      <c r="K50" s="120"/>
      <c r="L50" s="120"/>
      <c r="M50" s="205"/>
      <c r="N50" s="119"/>
      <c r="O50" s="120"/>
      <c r="P50" s="120"/>
      <c r="Q50" s="120"/>
      <c r="R50" s="120"/>
      <c r="S50" s="120"/>
      <c r="T50" s="120"/>
      <c r="U50" s="120"/>
      <c r="V50" s="120"/>
      <c r="W50" s="120"/>
      <c r="X50" s="120"/>
      <c r="Y50" s="120"/>
      <c r="Z50" s="120"/>
      <c r="AA50" s="120"/>
      <c r="AB50" s="120"/>
      <c r="AC50" s="120"/>
      <c r="AD50" s="120"/>
      <c r="AE50" s="120"/>
      <c r="AF50" s="120"/>
      <c r="AG50" s="120"/>
      <c r="AH50" s="120"/>
      <c r="AI50" s="205"/>
      <c r="AL50" s="43" t="s">
        <v>139</v>
      </c>
    </row>
    <row r="51" spans="3:38" ht="13.5" customHeight="1" x14ac:dyDescent="0.15">
      <c r="C51" s="93" t="s">
        <v>31</v>
      </c>
      <c r="D51" s="93"/>
      <c r="E51" s="199" t="s">
        <v>345</v>
      </c>
      <c r="F51" s="200"/>
      <c r="G51" s="200"/>
      <c r="H51" s="200"/>
      <c r="I51" s="200"/>
      <c r="J51" s="200"/>
      <c r="K51" s="200"/>
      <c r="L51" s="200"/>
      <c r="M51" s="201"/>
      <c r="N51" s="208" t="s">
        <v>42</v>
      </c>
      <c r="O51" s="114"/>
      <c r="P51" s="114"/>
      <c r="Q51" s="114"/>
      <c r="R51" s="114"/>
      <c r="S51" s="114"/>
      <c r="T51" s="210"/>
      <c r="U51" s="210"/>
      <c r="V51" s="210"/>
      <c r="W51" s="210"/>
      <c r="X51" s="210"/>
      <c r="Y51" s="210"/>
      <c r="Z51" s="210"/>
      <c r="AA51" s="210"/>
      <c r="AB51" s="210"/>
      <c r="AC51" s="210"/>
      <c r="AD51" s="210"/>
      <c r="AE51" s="210"/>
      <c r="AF51" s="114" t="s">
        <v>43</v>
      </c>
      <c r="AG51" s="192" t="s">
        <v>44</v>
      </c>
      <c r="AH51" s="192"/>
      <c r="AI51" s="193"/>
      <c r="AL51" s="43" t="s">
        <v>140</v>
      </c>
    </row>
    <row r="52" spans="3:38" ht="13.5" customHeight="1" x14ac:dyDescent="0.15">
      <c r="C52" s="93"/>
      <c r="D52" s="93"/>
      <c r="E52" s="239" t="s">
        <v>346</v>
      </c>
      <c r="F52" s="240"/>
      <c r="G52" s="240"/>
      <c r="H52" s="240"/>
      <c r="I52" s="240"/>
      <c r="J52" s="240"/>
      <c r="K52" s="240"/>
      <c r="L52" s="240"/>
      <c r="M52" s="241"/>
      <c r="N52" s="209"/>
      <c r="O52" s="117"/>
      <c r="P52" s="117"/>
      <c r="Q52" s="117"/>
      <c r="R52" s="117"/>
      <c r="S52" s="117"/>
      <c r="T52" s="211"/>
      <c r="U52" s="211"/>
      <c r="V52" s="211"/>
      <c r="W52" s="211"/>
      <c r="X52" s="211"/>
      <c r="Y52" s="211"/>
      <c r="Z52" s="211"/>
      <c r="AA52" s="211"/>
      <c r="AB52" s="211"/>
      <c r="AC52" s="211"/>
      <c r="AD52" s="211"/>
      <c r="AE52" s="211"/>
      <c r="AF52" s="117"/>
      <c r="AG52" s="194"/>
      <c r="AH52" s="194"/>
      <c r="AI52" s="195"/>
      <c r="AL52" s="43" t="s">
        <v>141</v>
      </c>
    </row>
    <row r="53" spans="3:38" ht="13.5" customHeight="1" x14ac:dyDescent="0.15">
      <c r="C53" s="93"/>
      <c r="D53" s="93"/>
      <c r="E53" s="121" t="s">
        <v>27</v>
      </c>
      <c r="F53" s="121"/>
      <c r="G53" s="121"/>
      <c r="H53" s="121"/>
      <c r="I53" s="121"/>
      <c r="J53" s="121"/>
      <c r="K53" s="121"/>
      <c r="L53" s="121"/>
      <c r="M53" s="121"/>
      <c r="N53" s="168"/>
      <c r="O53" s="169"/>
      <c r="P53" s="169"/>
      <c r="Q53" s="169"/>
      <c r="R53" s="169"/>
      <c r="S53" s="169"/>
      <c r="T53" s="169"/>
      <c r="U53" s="169"/>
      <c r="V53" s="169"/>
      <c r="W53" s="169"/>
      <c r="X53" s="169"/>
      <c r="Y53" s="169"/>
      <c r="Z53" s="169"/>
      <c r="AA53" s="169"/>
      <c r="AB53" s="169"/>
      <c r="AC53" s="169"/>
      <c r="AD53" s="169"/>
      <c r="AE53" s="169"/>
      <c r="AF53" s="169"/>
      <c r="AG53" s="169"/>
      <c r="AH53" s="169"/>
      <c r="AI53" s="170"/>
    </row>
    <row r="54" spans="3:38" ht="13.5" customHeight="1" x14ac:dyDescent="0.15">
      <c r="C54" s="93"/>
      <c r="D54" s="93"/>
      <c r="E54" s="121"/>
      <c r="F54" s="121"/>
      <c r="G54" s="121"/>
      <c r="H54" s="121"/>
      <c r="I54" s="121"/>
      <c r="J54" s="121"/>
      <c r="K54" s="121"/>
      <c r="L54" s="121"/>
      <c r="M54" s="121"/>
      <c r="N54" s="171"/>
      <c r="O54" s="172"/>
      <c r="P54" s="172"/>
      <c r="Q54" s="172"/>
      <c r="R54" s="172"/>
      <c r="S54" s="172"/>
      <c r="T54" s="172"/>
      <c r="U54" s="172"/>
      <c r="V54" s="172"/>
      <c r="W54" s="172"/>
      <c r="X54" s="172"/>
      <c r="Y54" s="172"/>
      <c r="Z54" s="172"/>
      <c r="AA54" s="172"/>
      <c r="AB54" s="172"/>
      <c r="AC54" s="172"/>
      <c r="AD54" s="172"/>
      <c r="AE54" s="172"/>
      <c r="AF54" s="172"/>
      <c r="AG54" s="172"/>
      <c r="AH54" s="172"/>
      <c r="AI54" s="173"/>
      <c r="AL54" s="43" t="s">
        <v>205</v>
      </c>
    </row>
    <row r="55" spans="3:38" ht="13.5" customHeight="1" x14ac:dyDescent="0.15">
      <c r="AF55" s="42"/>
      <c r="AL55" s="43" t="s">
        <v>142</v>
      </c>
    </row>
    <row r="56" spans="3:38" ht="13.5" customHeight="1" x14ac:dyDescent="0.15">
      <c r="C56" s="43" t="s">
        <v>28</v>
      </c>
      <c r="D56" s="43">
        <v>1</v>
      </c>
      <c r="E56" s="154" t="s">
        <v>29</v>
      </c>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L56" s="43" t="s">
        <v>143</v>
      </c>
    </row>
    <row r="57" spans="3:38" ht="13.5" customHeight="1" x14ac:dyDescent="0.15">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L57" s="43" t="s">
        <v>144</v>
      </c>
    </row>
    <row r="58" spans="3:38" ht="13.5" customHeight="1" x14ac:dyDescent="0.15">
      <c r="D58" s="43">
        <v>2</v>
      </c>
      <c r="E58" s="66" t="s">
        <v>30</v>
      </c>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L58" s="43" t="s">
        <v>145</v>
      </c>
    </row>
    <row r="59" spans="3:38" ht="13.5" customHeight="1" x14ac:dyDescent="0.15">
      <c r="D59" s="43">
        <v>3</v>
      </c>
      <c r="E59" s="66" t="s">
        <v>310</v>
      </c>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L59" s="43" t="s">
        <v>146</v>
      </c>
    </row>
    <row r="60" spans="3:38" ht="13.5" customHeight="1" x14ac:dyDescent="0.15">
      <c r="D60" s="43">
        <v>4</v>
      </c>
      <c r="E60" s="154" t="s">
        <v>311</v>
      </c>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L60" s="43" t="s">
        <v>147</v>
      </c>
    </row>
    <row r="61" spans="3:38" ht="13.5" customHeight="1" x14ac:dyDescent="0.15">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L61" s="43" t="s">
        <v>148</v>
      </c>
    </row>
    <row r="62" spans="3:38" ht="13.5" customHeight="1" x14ac:dyDescent="0.15">
      <c r="D62" s="43">
        <v>5</v>
      </c>
      <c r="E62" s="154" t="s">
        <v>432</v>
      </c>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L62" s="43" t="s">
        <v>149</v>
      </c>
    </row>
    <row r="63" spans="3:38" ht="13.5" customHeight="1" x14ac:dyDescent="0.15">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row>
    <row r="64" spans="3:38" ht="13.5" customHeight="1" x14ac:dyDescent="0.15">
      <c r="D64" s="43">
        <v>6</v>
      </c>
      <c r="E64" s="154" t="s">
        <v>312</v>
      </c>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L64" s="43" t="s">
        <v>206</v>
      </c>
    </row>
    <row r="65" spans="3:38" ht="13.5" customHeight="1" x14ac:dyDescent="0.15">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L65" s="43" t="s">
        <v>150</v>
      </c>
    </row>
    <row r="66" spans="3:38" ht="13.5" customHeight="1" x14ac:dyDescent="0.15">
      <c r="D66" s="43">
        <v>7</v>
      </c>
      <c r="E66" s="66" t="s">
        <v>313</v>
      </c>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L66" s="43" t="s">
        <v>151</v>
      </c>
    </row>
    <row r="67" spans="3:38" ht="13.5" customHeight="1" x14ac:dyDescent="0.15">
      <c r="D67" s="43">
        <v>8</v>
      </c>
      <c r="E67" s="154" t="s">
        <v>314</v>
      </c>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L67" s="43" t="s">
        <v>152</v>
      </c>
    </row>
    <row r="68" spans="3:38" ht="13.5" customHeight="1" x14ac:dyDescent="0.15">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L68" s="43" t="s">
        <v>153</v>
      </c>
    </row>
    <row r="69" spans="3:38" ht="13.5" customHeight="1" x14ac:dyDescent="0.15">
      <c r="C69" s="157" t="s">
        <v>31</v>
      </c>
      <c r="D69" s="157"/>
      <c r="E69" s="66" t="s">
        <v>315</v>
      </c>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L69" s="43" t="s">
        <v>154</v>
      </c>
    </row>
    <row r="70" spans="3:38" ht="13.5" customHeight="1" x14ac:dyDescent="0.15">
      <c r="AL70" s="43" t="s">
        <v>155</v>
      </c>
    </row>
    <row r="71" spans="3:38" ht="13.5" customHeight="1" x14ac:dyDescent="0.15">
      <c r="AL71" s="43" t="s">
        <v>156</v>
      </c>
    </row>
    <row r="72" spans="3:38" ht="13.5" customHeight="1" x14ac:dyDescent="0.15">
      <c r="AL72" s="43" t="s">
        <v>157</v>
      </c>
    </row>
    <row r="73" spans="3:38" ht="13.5" customHeight="1" x14ac:dyDescent="0.15">
      <c r="AL73" s="43" t="s">
        <v>158</v>
      </c>
    </row>
    <row r="74" spans="3:38" ht="13.5" customHeight="1" x14ac:dyDescent="0.15">
      <c r="AL74" s="43" t="s">
        <v>159</v>
      </c>
    </row>
    <row r="75" spans="3:38" ht="13.5" customHeight="1" x14ac:dyDescent="0.15">
      <c r="AL75" s="43" t="s">
        <v>160</v>
      </c>
    </row>
    <row r="76" spans="3:38" ht="13.5" customHeight="1" x14ac:dyDescent="0.15">
      <c r="AL76" s="43" t="s">
        <v>161</v>
      </c>
    </row>
    <row r="78" spans="3:38" ht="13.5" customHeight="1" x14ac:dyDescent="0.15">
      <c r="AL78" s="43" t="s">
        <v>207</v>
      </c>
    </row>
    <row r="79" spans="3:38" ht="13.5" customHeight="1" x14ac:dyDescent="0.15">
      <c r="AL79" s="43" t="s">
        <v>162</v>
      </c>
    </row>
    <row r="80" spans="3:38" ht="13.5" customHeight="1" x14ac:dyDescent="0.15">
      <c r="AL80" s="43" t="s">
        <v>163</v>
      </c>
    </row>
    <row r="81" spans="38:38" ht="13.5" customHeight="1" x14ac:dyDescent="0.15">
      <c r="AL81" s="43" t="s">
        <v>164</v>
      </c>
    </row>
    <row r="82" spans="38:38" ht="13.5" customHeight="1" x14ac:dyDescent="0.15">
      <c r="AL82" s="43" t="s">
        <v>165</v>
      </c>
    </row>
    <row r="83" spans="38:38" ht="13.5" customHeight="1" x14ac:dyDescent="0.15">
      <c r="AL83" s="43" t="s">
        <v>166</v>
      </c>
    </row>
    <row r="84" spans="38:38" ht="13.5" customHeight="1" x14ac:dyDescent="0.15">
      <c r="AL84" s="43" t="s">
        <v>167</v>
      </c>
    </row>
    <row r="86" spans="38:38" ht="13.5" customHeight="1" x14ac:dyDescent="0.15">
      <c r="AL86" s="43" t="s">
        <v>208</v>
      </c>
    </row>
    <row r="87" spans="38:38" ht="13.5" customHeight="1" x14ac:dyDescent="0.15">
      <c r="AL87" s="43" t="s">
        <v>168</v>
      </c>
    </row>
    <row r="88" spans="38:38" ht="13.5" customHeight="1" x14ac:dyDescent="0.15">
      <c r="AL88" s="43" t="s">
        <v>169</v>
      </c>
    </row>
    <row r="89" spans="38:38" ht="13.5" customHeight="1" x14ac:dyDescent="0.15">
      <c r="AL89" s="43" t="s">
        <v>170</v>
      </c>
    </row>
    <row r="91" spans="38:38" ht="13.5" customHeight="1" x14ac:dyDescent="0.15">
      <c r="AL91" s="43" t="s">
        <v>209</v>
      </c>
    </row>
    <row r="92" spans="38:38" ht="13.5" customHeight="1" x14ac:dyDescent="0.15">
      <c r="AL92" s="43" t="s">
        <v>171</v>
      </c>
    </row>
    <row r="93" spans="38:38" ht="13.5" customHeight="1" x14ac:dyDescent="0.15">
      <c r="AL93" s="43" t="s">
        <v>172</v>
      </c>
    </row>
    <row r="94" spans="38:38" ht="13.5" customHeight="1" x14ac:dyDescent="0.15">
      <c r="AL94" s="43" t="s">
        <v>173</v>
      </c>
    </row>
    <row r="95" spans="38:38" ht="13.5" customHeight="1" x14ac:dyDescent="0.15">
      <c r="AL95" s="43" t="s">
        <v>174</v>
      </c>
    </row>
    <row r="97" spans="38:38" ht="13.5" customHeight="1" x14ac:dyDescent="0.15">
      <c r="AL97" s="43" t="s">
        <v>210</v>
      </c>
    </row>
    <row r="98" spans="38:38" ht="13.5" customHeight="1" x14ac:dyDescent="0.15">
      <c r="AL98" s="43" t="s">
        <v>175</v>
      </c>
    </row>
    <row r="99" spans="38:38" ht="13.5" customHeight="1" x14ac:dyDescent="0.15">
      <c r="AL99" s="43" t="s">
        <v>176</v>
      </c>
    </row>
    <row r="100" spans="38:38" ht="13.5" customHeight="1" x14ac:dyDescent="0.15">
      <c r="AL100" s="43" t="s">
        <v>177</v>
      </c>
    </row>
    <row r="102" spans="38:38" ht="13.5" customHeight="1" x14ac:dyDescent="0.15">
      <c r="AL102" s="43" t="s">
        <v>211</v>
      </c>
    </row>
    <row r="103" spans="38:38" ht="13.5" customHeight="1" x14ac:dyDescent="0.15">
      <c r="AL103" s="43" t="s">
        <v>178</v>
      </c>
    </row>
    <row r="104" spans="38:38" ht="13.5" customHeight="1" x14ac:dyDescent="0.15">
      <c r="AL104" s="43" t="s">
        <v>179</v>
      </c>
    </row>
    <row r="105" spans="38:38" ht="13.5" customHeight="1" x14ac:dyDescent="0.15">
      <c r="AL105" s="43" t="s">
        <v>180</v>
      </c>
    </row>
    <row r="107" spans="38:38" ht="13.5" customHeight="1" x14ac:dyDescent="0.15">
      <c r="AL107" s="43" t="s">
        <v>212</v>
      </c>
    </row>
    <row r="108" spans="38:38" ht="13.5" customHeight="1" x14ac:dyDescent="0.15">
      <c r="AL108" s="43" t="s">
        <v>181</v>
      </c>
    </row>
    <row r="109" spans="38:38" ht="13.5" customHeight="1" x14ac:dyDescent="0.15">
      <c r="AL109" s="43" t="s">
        <v>182</v>
      </c>
    </row>
    <row r="111" spans="38:38" ht="13.5" customHeight="1" x14ac:dyDescent="0.15">
      <c r="AL111" s="43" t="s">
        <v>213</v>
      </c>
    </row>
    <row r="112" spans="38:38" ht="13.5" customHeight="1" x14ac:dyDescent="0.15">
      <c r="AL112" s="43" t="s">
        <v>183</v>
      </c>
    </row>
    <row r="113" spans="38:38" ht="13.5" customHeight="1" x14ac:dyDescent="0.15">
      <c r="AL113" s="43" t="s">
        <v>184</v>
      </c>
    </row>
    <row r="114" spans="38:38" ht="13.5" customHeight="1" x14ac:dyDescent="0.15">
      <c r="AL114" s="43" t="s">
        <v>185</v>
      </c>
    </row>
    <row r="116" spans="38:38" ht="13.5" customHeight="1" x14ac:dyDescent="0.15">
      <c r="AL116" s="43" t="s">
        <v>214</v>
      </c>
    </row>
    <row r="117" spans="38:38" ht="13.5" customHeight="1" x14ac:dyDescent="0.15">
      <c r="AL117" s="43" t="s">
        <v>186</v>
      </c>
    </row>
    <row r="118" spans="38:38" ht="13.5" customHeight="1" x14ac:dyDescent="0.15">
      <c r="AL118" s="43" t="s">
        <v>187</v>
      </c>
    </row>
    <row r="120" spans="38:38" ht="13.5" customHeight="1" x14ac:dyDescent="0.15">
      <c r="AL120" s="43" t="s">
        <v>215</v>
      </c>
    </row>
    <row r="121" spans="38:38" ht="13.5" customHeight="1" x14ac:dyDescent="0.15">
      <c r="AL121" s="43" t="s">
        <v>188</v>
      </c>
    </row>
    <row r="122" spans="38:38" ht="13.5" customHeight="1" x14ac:dyDescent="0.15">
      <c r="AL122" s="43" t="s">
        <v>189</v>
      </c>
    </row>
    <row r="123" spans="38:38" ht="13.5" customHeight="1" x14ac:dyDescent="0.15">
      <c r="AL123" s="43" t="s">
        <v>190</v>
      </c>
    </row>
    <row r="124" spans="38:38" ht="13.5" customHeight="1" x14ac:dyDescent="0.15">
      <c r="AL124" s="43" t="s">
        <v>191</v>
      </c>
    </row>
    <row r="125" spans="38:38" ht="13.5" customHeight="1" x14ac:dyDescent="0.15">
      <c r="AL125" s="43" t="s">
        <v>192</v>
      </c>
    </row>
    <row r="126" spans="38:38" ht="13.5" customHeight="1" x14ac:dyDescent="0.15">
      <c r="AL126" s="43" t="s">
        <v>193</v>
      </c>
    </row>
    <row r="127" spans="38:38" ht="13.5" customHeight="1" x14ac:dyDescent="0.15">
      <c r="AL127" s="43" t="s">
        <v>194</v>
      </c>
    </row>
    <row r="128" spans="38:38" ht="13.5" customHeight="1" x14ac:dyDescent="0.15">
      <c r="AL128" s="43" t="s">
        <v>195</v>
      </c>
    </row>
    <row r="129" spans="38:38" ht="13.5" customHeight="1" x14ac:dyDescent="0.15">
      <c r="AL129" s="43" t="s">
        <v>196</v>
      </c>
    </row>
    <row r="131" spans="38:38" ht="13.5" customHeight="1" x14ac:dyDescent="0.15">
      <c r="AL131" s="43" t="s">
        <v>216</v>
      </c>
    </row>
    <row r="132" spans="38:38" ht="13.5" customHeight="1" x14ac:dyDescent="0.15">
      <c r="AL132" s="43" t="s">
        <v>197</v>
      </c>
    </row>
    <row r="133" spans="38:38" ht="13.5" customHeight="1" x14ac:dyDescent="0.15">
      <c r="AL133" s="43" t="s">
        <v>198</v>
      </c>
    </row>
    <row r="135" spans="38:38" ht="13.5" customHeight="1" x14ac:dyDescent="0.15">
      <c r="AL135" s="43" t="s">
        <v>217</v>
      </c>
    </row>
    <row r="136" spans="38:38" ht="13.5" customHeight="1" x14ac:dyDescent="0.15">
      <c r="AL136" s="43" t="s">
        <v>199</v>
      </c>
    </row>
  </sheetData>
  <sheetProtection password="805D" sheet="1" formatCells="0" formatColumns="0" formatRows="0" insertHyperlinks="0"/>
  <mergeCells count="126">
    <mergeCell ref="E67:AI68"/>
    <mergeCell ref="X47:Z48"/>
    <mergeCell ref="BB40:BD40"/>
    <mergeCell ref="BB41:BI41"/>
    <mergeCell ref="BF40:BH40"/>
    <mergeCell ref="E62:AI63"/>
    <mergeCell ref="BF42:BH42"/>
    <mergeCell ref="E58:AI58"/>
    <mergeCell ref="E66:AI66"/>
    <mergeCell ref="E52:M52"/>
    <mergeCell ref="AA47:AB48"/>
    <mergeCell ref="AF47:AF48"/>
    <mergeCell ref="BB39:BI39"/>
    <mergeCell ref="C51:D54"/>
    <mergeCell ref="E64:AI65"/>
    <mergeCell ref="E51:M51"/>
    <mergeCell ref="BB42:BD42"/>
    <mergeCell ref="N49:AI50"/>
    <mergeCell ref="U47:U48"/>
    <mergeCell ref="N46:T46"/>
    <mergeCell ref="N45:T45"/>
    <mergeCell ref="N51:S52"/>
    <mergeCell ref="T51:AE52"/>
    <mergeCell ref="J49:M50"/>
    <mergeCell ref="C50:I50"/>
    <mergeCell ref="C47:M48"/>
    <mergeCell ref="AI47:AI48"/>
    <mergeCell ref="U44:AI44"/>
    <mergeCell ref="N44:T44"/>
    <mergeCell ref="U46:AI46"/>
    <mergeCell ref="U45:AB45"/>
    <mergeCell ref="N47:Q48"/>
    <mergeCell ref="S47:T48"/>
    <mergeCell ref="AC47:AC48"/>
    <mergeCell ref="AD47:AE48"/>
    <mergeCell ref="V47:W48"/>
    <mergeCell ref="E69:AI69"/>
    <mergeCell ref="V12:AI12"/>
    <mergeCell ref="C43:M46"/>
    <mergeCell ref="N43:T43"/>
    <mergeCell ref="E56:AI57"/>
    <mergeCell ref="E60:AI61"/>
    <mergeCell ref="AC45:AI45"/>
    <mergeCell ref="C69:D69"/>
    <mergeCell ref="C21:W22"/>
    <mergeCell ref="E31:K32"/>
    <mergeCell ref="E33:K38"/>
    <mergeCell ref="E59:AI59"/>
    <mergeCell ref="N53:AI54"/>
    <mergeCell ref="AH31:AI32"/>
    <mergeCell ref="AB27:AG30"/>
    <mergeCell ref="E53:M54"/>
    <mergeCell ref="L33:Q33"/>
    <mergeCell ref="R33:W33"/>
    <mergeCell ref="P37:Q38"/>
    <mergeCell ref="R47:R48"/>
    <mergeCell ref="AG47:AH48"/>
    <mergeCell ref="C49:I49"/>
    <mergeCell ref="AG51:AI52"/>
    <mergeCell ref="AF51:AF52"/>
    <mergeCell ref="R34:U35"/>
    <mergeCell ref="AB34:AC35"/>
    <mergeCell ref="Q31:S32"/>
    <mergeCell ref="X34:AA35"/>
    <mergeCell ref="D11:K11"/>
    <mergeCell ref="L25:AI26"/>
    <mergeCell ref="AH27:AI30"/>
    <mergeCell ref="Q17:T18"/>
    <mergeCell ref="C23:U24"/>
    <mergeCell ref="X21:AE21"/>
    <mergeCell ref="U15:AI16"/>
    <mergeCell ref="E27:K28"/>
    <mergeCell ref="E29:K30"/>
    <mergeCell ref="AF21:AI22"/>
    <mergeCell ref="X22:AE22"/>
    <mergeCell ref="N12:P14"/>
    <mergeCell ref="U17:AI18"/>
    <mergeCell ref="U13:AI14"/>
    <mergeCell ref="M8:T8"/>
    <mergeCell ref="AD9:AE10"/>
    <mergeCell ref="AI9:AI10"/>
    <mergeCell ref="AG9:AH10"/>
    <mergeCell ref="X36:AC36"/>
    <mergeCell ref="U43:AI43"/>
    <mergeCell ref="AD34:AG35"/>
    <mergeCell ref="Q12:T14"/>
    <mergeCell ref="T31:AA32"/>
    <mergeCell ref="AB31:AG32"/>
    <mergeCell ref="L31:P32"/>
    <mergeCell ref="AD33:AI33"/>
    <mergeCell ref="AH34:AI35"/>
    <mergeCell ref="X33:AC33"/>
    <mergeCell ref="P34:Q35"/>
    <mergeCell ref="Q15:T16"/>
    <mergeCell ref="N41:AA42"/>
    <mergeCell ref="AB41:AI42"/>
    <mergeCell ref="N39:AA40"/>
    <mergeCell ref="C39:M42"/>
    <mergeCell ref="R37:U38"/>
    <mergeCell ref="V37:W38"/>
    <mergeCell ref="AB39:AI40"/>
    <mergeCell ref="R36:W36"/>
    <mergeCell ref="U7:Y8"/>
    <mergeCell ref="AF9:AF10"/>
    <mergeCell ref="AA9:AB10"/>
    <mergeCell ref="AD36:AI36"/>
    <mergeCell ref="V34:W35"/>
    <mergeCell ref="AB37:AC38"/>
    <mergeCell ref="L34:O35"/>
    <mergeCell ref="L37:O38"/>
    <mergeCell ref="B6:D6"/>
    <mergeCell ref="S19:AI19"/>
    <mergeCell ref="C25:K26"/>
    <mergeCell ref="T27:AA30"/>
    <mergeCell ref="L27:R28"/>
    <mergeCell ref="S27:S28"/>
    <mergeCell ref="L29:R30"/>
    <mergeCell ref="Y9:Z10"/>
    <mergeCell ref="M7:T7"/>
    <mergeCell ref="S29:S30"/>
    <mergeCell ref="C27:D38"/>
    <mergeCell ref="L36:Q36"/>
    <mergeCell ref="AD37:AG38"/>
    <mergeCell ref="AH37:AI38"/>
    <mergeCell ref="X37:AA38"/>
    <mergeCell ref="AC9:AC10"/>
  </mergeCells>
  <phoneticPr fontId="33"/>
  <dataValidations count="1">
    <dataValidation type="list" showInputMessage="1" sqref="L25:AI26" xr:uid="{00000000-0002-0000-0000-000000000000}">
      <formula1>$AL$1:$AL$136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27</xdr:col>
                    <xdr:colOff>66675</xdr:colOff>
                    <xdr:row>40</xdr:row>
                    <xdr:rowOff>47625</xdr:rowOff>
                  </from>
                  <to>
                    <xdr:col>28</xdr:col>
                    <xdr:colOff>180975</xdr:colOff>
                    <xdr:row>41</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31</xdr:col>
                    <xdr:colOff>66675</xdr:colOff>
                    <xdr:row>40</xdr:row>
                    <xdr:rowOff>47625</xdr:rowOff>
                  </from>
                  <to>
                    <xdr:col>32</xdr:col>
                    <xdr:colOff>180975</xdr:colOff>
                    <xdr:row>41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31</xdr:col>
                    <xdr:colOff>66675</xdr:colOff>
                    <xdr:row>38</xdr:row>
                    <xdr:rowOff>47625</xdr:rowOff>
                  </from>
                  <to>
                    <xdr:col>32</xdr:col>
                    <xdr:colOff>180975</xdr:colOff>
                    <xdr:row>39</xdr:row>
                    <xdr:rowOff>142875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123825</xdr:colOff>
                    <xdr:row>50</xdr:row>
                    <xdr:rowOff>47625</xdr:rowOff>
                  </from>
                  <to>
                    <xdr:col>15</xdr:col>
                    <xdr:colOff>47625</xdr:colOff>
                    <xdr:row>51</xdr:row>
                    <xdr:rowOff>142875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32</xdr:col>
                    <xdr:colOff>95250</xdr:colOff>
                    <xdr:row>50</xdr:row>
                    <xdr:rowOff>47625</xdr:rowOff>
                  </from>
                  <to>
                    <xdr:col>34</xdr:col>
                    <xdr:colOff>19050</xdr:colOff>
                    <xdr:row>51</xdr:row>
                    <xdr:rowOff>142875</xdr:rowOff>
                  </to>
                </anchor>
              </controlPr>
            </control>
          </mc:Choice>
        </mc:AlternateContent>
        <mc:AlternateContent xmlns:mc="http://schemas.openxmlformats.org/markup-compatibility/2006">
          <mc:Choice Requires="x14">
            <control shapeId="1410" r:id="rId9" name="Check Box 386">
              <controlPr locked="0" defaultSize="0" autoFill="0" autoLine="0" autoPict="0">
                <anchor moveWithCells="1">
                  <from>
                    <xdr:col>27</xdr:col>
                    <xdr:colOff>66675</xdr:colOff>
                    <xdr:row>38</xdr:row>
                    <xdr:rowOff>47625</xdr:rowOff>
                  </from>
                  <to>
                    <xdr:col>28</xdr:col>
                    <xdr:colOff>180975</xdr:colOff>
                    <xdr:row>39</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indexed="17"/>
  </sheetPr>
  <dimension ref="B7:AY72"/>
  <sheetViews>
    <sheetView showGridLines="0" view="pageBreakPreview" zoomScale="115" zoomScaleNormal="100" zoomScaleSheetLayoutView="115" workbookViewId="0">
      <pane xSplit="1" ySplit="6" topLeftCell="B7" activePane="bottomRight" state="frozen"/>
      <selection activeCell="D49" sqref="D49:AJ50"/>
      <selection pane="topRight" activeCell="D49" sqref="D49:AJ50"/>
      <selection pane="bottomLeft" activeCell="D49" sqref="D49:AJ50"/>
      <selection pane="bottomRight" activeCell="N50" sqref="N50:AI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244" t="s">
        <v>344</v>
      </c>
      <c r="C7" s="244"/>
      <c r="D7" s="244"/>
    </row>
    <row r="8" spans="2:35" ht="13.5" customHeight="1" x14ac:dyDescent="0.15">
      <c r="M8" s="1034" t="s">
        <v>1</v>
      </c>
      <c r="N8" s="1034"/>
      <c r="O8" s="1034"/>
      <c r="P8" s="1034"/>
      <c r="Q8" s="1034"/>
      <c r="R8" s="1034"/>
      <c r="S8" s="1034"/>
      <c r="T8" s="1034"/>
      <c r="U8" s="244" t="s">
        <v>289</v>
      </c>
      <c r="V8" s="244"/>
      <c r="W8" s="244"/>
      <c r="X8" s="244"/>
      <c r="Y8" s="244"/>
    </row>
    <row r="9" spans="2:35" ht="13.5" customHeight="1" x14ac:dyDescent="0.15">
      <c r="M9" s="1034" t="s">
        <v>290</v>
      </c>
      <c r="N9" s="1034"/>
      <c r="O9" s="1034"/>
      <c r="P9" s="1034"/>
      <c r="Q9" s="1034"/>
      <c r="R9" s="1034"/>
      <c r="S9" s="1034"/>
      <c r="T9" s="1034"/>
      <c r="U9" s="244"/>
      <c r="V9" s="244"/>
      <c r="W9" s="244"/>
      <c r="X9" s="244"/>
      <c r="Y9" s="244"/>
    </row>
    <row r="10" spans="2:35" x14ac:dyDescent="0.15">
      <c r="Y10" s="245"/>
      <c r="Z10" s="1039"/>
      <c r="AA10" s="1009">
        <f>IF(計画提出書!N47="","",計画提出書!N47+2)</f>
        <v>2025</v>
      </c>
      <c r="AB10" s="1010"/>
      <c r="AC10" s="244" t="s">
        <v>4</v>
      </c>
      <c r="AD10" s="98"/>
      <c r="AE10" s="99"/>
      <c r="AF10" s="244" t="s">
        <v>5</v>
      </c>
      <c r="AG10" s="98"/>
      <c r="AH10" s="99"/>
      <c r="AI10" s="244" t="s">
        <v>6</v>
      </c>
    </row>
    <row r="11" spans="2:35" ht="13.5" customHeight="1" x14ac:dyDescent="0.15">
      <c r="Y11" s="245"/>
      <c r="Z11" s="1039"/>
      <c r="AA11" s="1011"/>
      <c r="AB11" s="1012"/>
      <c r="AC11" s="244"/>
      <c r="AD11" s="98"/>
      <c r="AE11" s="99"/>
      <c r="AF11" s="244"/>
      <c r="AG11" s="98"/>
      <c r="AH11" s="99"/>
      <c r="AI11" s="244"/>
    </row>
    <row r="12" spans="2:35" ht="13.5" customHeight="1" x14ac:dyDescent="0.15">
      <c r="D12" s="431" t="s">
        <v>434</v>
      </c>
      <c r="E12" s="431"/>
      <c r="F12" s="431"/>
      <c r="G12" s="431"/>
      <c r="H12" s="431"/>
      <c r="I12" s="431"/>
      <c r="J12" s="431"/>
      <c r="K12" s="431"/>
    </row>
    <row r="13" spans="2:35" ht="16.5" customHeight="1" x14ac:dyDescent="0.15">
      <c r="N13" s="244" t="s">
        <v>8</v>
      </c>
      <c r="O13" s="244"/>
      <c r="P13" s="244"/>
      <c r="Q13" s="244" t="s">
        <v>231</v>
      </c>
      <c r="R13" s="244"/>
      <c r="S13" s="244"/>
      <c r="T13" s="244"/>
      <c r="U13" s="2" t="s">
        <v>7</v>
      </c>
      <c r="V13" s="1024" t="str">
        <f>IF(報告提出書【1年目】!V13="","",報告提出書【1年目】!V13)</f>
        <v/>
      </c>
      <c r="W13" s="1024"/>
      <c r="X13" s="1024"/>
      <c r="Y13" s="1024"/>
      <c r="Z13" s="1024"/>
      <c r="AA13" s="1024"/>
      <c r="AB13" s="1024"/>
      <c r="AC13" s="1024"/>
      <c r="AD13" s="1024"/>
      <c r="AE13" s="1024"/>
      <c r="AF13" s="1024"/>
      <c r="AG13" s="1024"/>
      <c r="AH13" s="1024"/>
      <c r="AI13" s="1025"/>
    </row>
    <row r="14" spans="2:35" x14ac:dyDescent="0.15">
      <c r="N14" s="244"/>
      <c r="O14" s="244"/>
      <c r="P14" s="244"/>
      <c r="Q14" s="244"/>
      <c r="R14" s="244"/>
      <c r="S14" s="244"/>
      <c r="T14" s="244"/>
      <c r="U14" s="1026" t="str">
        <f>IF(報告提出書【1年目】!U14="","",報告提出書【1年目】!U14)</f>
        <v/>
      </c>
      <c r="V14" s="1027"/>
      <c r="W14" s="1027"/>
      <c r="X14" s="1027"/>
      <c r="Y14" s="1027"/>
      <c r="Z14" s="1027"/>
      <c r="AA14" s="1027"/>
      <c r="AB14" s="1027"/>
      <c r="AC14" s="1027"/>
      <c r="AD14" s="1027"/>
      <c r="AE14" s="1027"/>
      <c r="AF14" s="1027"/>
      <c r="AG14" s="1027"/>
      <c r="AH14" s="1027"/>
      <c r="AI14" s="1028"/>
    </row>
    <row r="15" spans="2:35" x14ac:dyDescent="0.15">
      <c r="N15" s="244"/>
      <c r="O15" s="244"/>
      <c r="P15" s="244"/>
      <c r="Q15" s="244"/>
      <c r="R15" s="244"/>
      <c r="S15" s="244"/>
      <c r="T15" s="244"/>
      <c r="U15" s="1029"/>
      <c r="V15" s="1030"/>
      <c r="W15" s="1030"/>
      <c r="X15" s="1030"/>
      <c r="Y15" s="1030"/>
      <c r="Z15" s="1030"/>
      <c r="AA15" s="1030"/>
      <c r="AB15" s="1030"/>
      <c r="AC15" s="1030"/>
      <c r="AD15" s="1030"/>
      <c r="AE15" s="1030"/>
      <c r="AF15" s="1030"/>
      <c r="AG15" s="1030"/>
      <c r="AH15" s="1030"/>
      <c r="AI15" s="1031"/>
    </row>
    <row r="16" spans="2:35" x14ac:dyDescent="0.15">
      <c r="Q16" s="244" t="s">
        <v>230</v>
      </c>
      <c r="R16" s="244"/>
      <c r="S16" s="244"/>
      <c r="T16" s="1039"/>
      <c r="U16" s="1035" t="str">
        <f>IF(報告提出書【1年目】!U16="","",報告提出書【1年目】!U16)</f>
        <v/>
      </c>
      <c r="V16" s="1024"/>
      <c r="W16" s="1024"/>
      <c r="X16" s="1024"/>
      <c r="Y16" s="1024"/>
      <c r="Z16" s="1024"/>
      <c r="AA16" s="1024"/>
      <c r="AB16" s="1024"/>
      <c r="AC16" s="1024"/>
      <c r="AD16" s="1024"/>
      <c r="AE16" s="1024"/>
      <c r="AF16" s="1024"/>
      <c r="AG16" s="1024"/>
      <c r="AH16" s="1024"/>
      <c r="AI16" s="1025"/>
    </row>
    <row r="17" spans="3:51" x14ac:dyDescent="0.15">
      <c r="Q17" s="244"/>
      <c r="R17" s="244"/>
      <c r="S17" s="244"/>
      <c r="T17" s="1039"/>
      <c r="U17" s="1036"/>
      <c r="V17" s="1037"/>
      <c r="W17" s="1037"/>
      <c r="X17" s="1037"/>
      <c r="Y17" s="1037"/>
      <c r="Z17" s="1037"/>
      <c r="AA17" s="1037"/>
      <c r="AB17" s="1037"/>
      <c r="AC17" s="1037"/>
      <c r="AD17" s="1037"/>
      <c r="AE17" s="1037"/>
      <c r="AF17" s="1037"/>
      <c r="AG17" s="1037"/>
      <c r="AH17" s="1037"/>
      <c r="AI17" s="1038"/>
    </row>
    <row r="18" spans="3:51" x14ac:dyDescent="0.15">
      <c r="Q18" s="244" t="s">
        <v>229</v>
      </c>
      <c r="R18" s="244"/>
      <c r="S18" s="244"/>
      <c r="T18" s="244"/>
      <c r="U18" s="1036" t="str">
        <f>IF(報告提出書【1年目】!U18="","",報告提出書【1年目】!U18)</f>
        <v/>
      </c>
      <c r="V18" s="1037"/>
      <c r="W18" s="1037"/>
      <c r="X18" s="1037"/>
      <c r="Y18" s="1037"/>
      <c r="Z18" s="1037"/>
      <c r="AA18" s="1037"/>
      <c r="AB18" s="1037"/>
      <c r="AC18" s="1037"/>
      <c r="AD18" s="1037"/>
      <c r="AE18" s="1037"/>
      <c r="AF18" s="1037"/>
      <c r="AG18" s="1037"/>
      <c r="AH18" s="1037"/>
      <c r="AI18" s="1038"/>
    </row>
    <row r="19" spans="3:51" x14ac:dyDescent="0.15">
      <c r="Q19" s="244"/>
      <c r="R19" s="244"/>
      <c r="S19" s="244"/>
      <c r="T19" s="244"/>
      <c r="U19" s="1049"/>
      <c r="V19" s="1050"/>
      <c r="W19" s="1050"/>
      <c r="X19" s="1050"/>
      <c r="Y19" s="1050"/>
      <c r="Z19" s="1050"/>
      <c r="AA19" s="1050"/>
      <c r="AB19" s="1050"/>
      <c r="AC19" s="1050"/>
      <c r="AD19" s="1050"/>
      <c r="AE19" s="1050"/>
      <c r="AF19" s="1050"/>
      <c r="AG19" s="1050"/>
      <c r="AH19" s="1050"/>
      <c r="AI19" s="1051"/>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291</v>
      </c>
      <c r="D22" s="431"/>
      <c r="E22" s="431"/>
      <c r="F22" s="431"/>
      <c r="G22" s="431"/>
      <c r="H22" s="431"/>
      <c r="I22" s="431"/>
      <c r="J22" s="431"/>
      <c r="K22" s="431"/>
      <c r="L22" s="431"/>
      <c r="M22" s="431"/>
      <c r="N22" s="431"/>
      <c r="O22" s="431"/>
      <c r="P22" s="431"/>
      <c r="Q22" s="244" t="s">
        <v>292</v>
      </c>
      <c r="R22" s="244"/>
      <c r="S22" s="244"/>
      <c r="T22" s="244"/>
      <c r="U22" s="244"/>
      <c r="V22" s="244"/>
      <c r="W22" s="1048" t="s">
        <v>294</v>
      </c>
      <c r="X22" s="1048"/>
      <c r="Y22" s="1048"/>
      <c r="Z22" s="1048"/>
      <c r="AA22" s="1048"/>
      <c r="AB22" s="1034" t="s">
        <v>1</v>
      </c>
      <c r="AC22" s="1034"/>
      <c r="AD22" s="1034"/>
      <c r="AE22" s="1034"/>
      <c r="AF22" s="1034"/>
      <c r="AG22" s="1034"/>
      <c r="AH22" s="1034"/>
      <c r="AI22" s="1034"/>
    </row>
    <row r="23" spans="3:51" ht="13.5" customHeight="1" x14ac:dyDescent="0.15">
      <c r="C23" s="431"/>
      <c r="D23" s="431"/>
      <c r="E23" s="431"/>
      <c r="F23" s="431"/>
      <c r="G23" s="431"/>
      <c r="H23" s="431"/>
      <c r="I23" s="431"/>
      <c r="J23" s="431"/>
      <c r="K23" s="431"/>
      <c r="L23" s="431"/>
      <c r="M23" s="431"/>
      <c r="N23" s="431"/>
      <c r="O23" s="431"/>
      <c r="P23" s="431"/>
      <c r="Q23" s="244" t="s">
        <v>293</v>
      </c>
      <c r="R23" s="244"/>
      <c r="S23" s="244"/>
      <c r="T23" s="244"/>
      <c r="U23" s="244"/>
      <c r="V23" s="244"/>
      <c r="W23" s="1048"/>
      <c r="X23" s="1048"/>
      <c r="Y23" s="1048"/>
      <c r="Z23" s="1048"/>
      <c r="AA23" s="1048"/>
      <c r="AB23" s="1034" t="s">
        <v>290</v>
      </c>
      <c r="AC23" s="1034"/>
      <c r="AD23" s="1034"/>
      <c r="AE23" s="1034"/>
      <c r="AF23" s="1034"/>
      <c r="AG23" s="1034"/>
      <c r="AH23" s="1034"/>
      <c r="AI23" s="1034"/>
    </row>
    <row r="24" spans="3:51" ht="13.5" customHeight="1" x14ac:dyDescent="0.15">
      <c r="C24" s="431" t="s">
        <v>295</v>
      </c>
      <c r="D24" s="431"/>
      <c r="E24" s="431"/>
      <c r="F24" s="431"/>
      <c r="G24" s="431"/>
      <c r="H24" s="431"/>
      <c r="I24" s="431"/>
      <c r="J24" s="431"/>
      <c r="K24" s="431"/>
    </row>
    <row r="25" spans="3:51" ht="13.5" customHeight="1" x14ac:dyDescent="0.15">
      <c r="C25" s="1040"/>
      <c r="D25" s="1040"/>
      <c r="E25" s="1040"/>
      <c r="F25" s="1040"/>
      <c r="G25" s="1040"/>
      <c r="H25" s="1040"/>
      <c r="I25" s="1040"/>
      <c r="J25" s="1040"/>
      <c r="K25" s="1040"/>
      <c r="L25" s="11"/>
      <c r="M25" s="11"/>
      <c r="N25" s="11"/>
      <c r="O25" s="11"/>
      <c r="P25" s="11"/>
      <c r="Q25" s="11"/>
      <c r="R25" s="11"/>
      <c r="S25" s="11"/>
      <c r="T25" s="11"/>
      <c r="U25" s="11"/>
    </row>
    <row r="26" spans="3:51" ht="13.5" customHeight="1" x14ac:dyDescent="0.15">
      <c r="C26" s="326" t="s">
        <v>296</v>
      </c>
      <c r="D26" s="327"/>
      <c r="E26" s="327"/>
      <c r="F26" s="327"/>
      <c r="G26" s="327"/>
      <c r="H26" s="327"/>
      <c r="I26" s="327"/>
      <c r="J26" s="327"/>
      <c r="K26" s="328"/>
      <c r="L26" s="535"/>
      <c r="M26" s="536"/>
      <c r="N26" s="1013">
        <f>IF(計画提出書!N47="","",計画提出書!N47+1)</f>
        <v>2024</v>
      </c>
      <c r="O26" s="1013"/>
      <c r="P26" s="536" t="s">
        <v>297</v>
      </c>
      <c r="Q26" s="1013">
        <f>IF(計画提出書!N47="","",4)</f>
        <v>4</v>
      </c>
      <c r="R26" s="1013"/>
      <c r="S26" s="536" t="s">
        <v>298</v>
      </c>
      <c r="T26" s="1013">
        <f>IF(計画提出書!N47="","",1)</f>
        <v>1</v>
      </c>
      <c r="U26" s="1013"/>
      <c r="V26" s="536" t="s">
        <v>299</v>
      </c>
      <c r="W26" s="536" t="s">
        <v>300</v>
      </c>
      <c r="X26" s="536"/>
      <c r="Y26" s="536"/>
      <c r="Z26" s="536"/>
      <c r="AA26" s="1013">
        <f>IF(計画提出書!N47="","",計画提出書!N47+2)</f>
        <v>2025</v>
      </c>
      <c r="AB26" s="1013"/>
      <c r="AC26" s="536" t="s">
        <v>297</v>
      </c>
      <c r="AD26" s="1013">
        <f>IF(計画提出書!N47="","",3)</f>
        <v>3</v>
      </c>
      <c r="AE26" s="1013"/>
      <c r="AF26" s="327" t="s">
        <v>298</v>
      </c>
      <c r="AG26" s="1022">
        <f>IF(計画提出書!N47="","",31)</f>
        <v>31</v>
      </c>
      <c r="AH26" s="1022"/>
      <c r="AI26" s="1032" t="s">
        <v>299</v>
      </c>
      <c r="AY26" s="5"/>
    </row>
    <row r="27" spans="3:51" ht="13.5" customHeight="1" x14ac:dyDescent="0.15">
      <c r="C27" s="329"/>
      <c r="D27" s="330"/>
      <c r="E27" s="330"/>
      <c r="F27" s="330"/>
      <c r="G27" s="330"/>
      <c r="H27" s="330"/>
      <c r="I27" s="330"/>
      <c r="J27" s="330"/>
      <c r="K27" s="331"/>
      <c r="L27" s="597"/>
      <c r="M27" s="598"/>
      <c r="N27" s="1014"/>
      <c r="O27" s="1014"/>
      <c r="P27" s="598"/>
      <c r="Q27" s="1014"/>
      <c r="R27" s="1014"/>
      <c r="S27" s="598"/>
      <c r="T27" s="1014"/>
      <c r="U27" s="1014"/>
      <c r="V27" s="598"/>
      <c r="W27" s="598"/>
      <c r="X27" s="598"/>
      <c r="Y27" s="598"/>
      <c r="Z27" s="598"/>
      <c r="AA27" s="1014"/>
      <c r="AB27" s="1014"/>
      <c r="AC27" s="598"/>
      <c r="AD27" s="1014"/>
      <c r="AE27" s="1014"/>
      <c r="AF27" s="330"/>
      <c r="AG27" s="1023"/>
      <c r="AH27" s="1023"/>
      <c r="AI27" s="1033"/>
      <c r="AY27" s="5"/>
    </row>
    <row r="28" spans="3:51" ht="13.5" customHeight="1" x14ac:dyDescent="0.15">
      <c r="C28" s="1081" t="s">
        <v>33</v>
      </c>
      <c r="D28" s="1081"/>
      <c r="E28" s="310" t="s">
        <v>12</v>
      </c>
      <c r="F28" s="310"/>
      <c r="G28" s="310"/>
      <c r="H28" s="310"/>
      <c r="I28" s="310"/>
      <c r="J28" s="310"/>
      <c r="K28" s="310"/>
      <c r="L28" s="1069" t="str">
        <f>IF(報告提出書【1年目】!L28="","",報告提出書【1年目】!L28)</f>
        <v/>
      </c>
      <c r="M28" s="1070"/>
      <c r="N28" s="1070"/>
      <c r="O28" s="1070"/>
      <c r="P28" s="1070"/>
      <c r="Q28" s="1070"/>
      <c r="R28" s="1120"/>
      <c r="S28" s="536" t="s">
        <v>34</v>
      </c>
      <c r="T28" s="1041" t="s">
        <v>47</v>
      </c>
      <c r="U28" s="1042"/>
      <c r="V28" s="1042"/>
      <c r="W28" s="1042"/>
      <c r="X28" s="1042"/>
      <c r="Y28" s="1042"/>
      <c r="Z28" s="1042"/>
      <c r="AA28" s="534"/>
      <c r="AB28" s="1123" t="str">
        <f>IF('（別紙１）原油換算シート【2年目報告用】'!AD42="","",'（別紙１）原油換算シート【2年目報告用】'!AD42)</f>
        <v/>
      </c>
      <c r="AC28" s="1124"/>
      <c r="AD28" s="1124"/>
      <c r="AE28" s="1124"/>
      <c r="AF28" s="1124"/>
      <c r="AG28" s="1124"/>
      <c r="AH28" s="1129" t="s">
        <v>37</v>
      </c>
      <c r="AI28" s="1032"/>
    </row>
    <row r="29" spans="3:51" ht="13.5" customHeight="1" x14ac:dyDescent="0.15">
      <c r="C29" s="1081"/>
      <c r="D29" s="1081"/>
      <c r="E29" s="310"/>
      <c r="F29" s="310"/>
      <c r="G29" s="310"/>
      <c r="H29" s="310"/>
      <c r="I29" s="310"/>
      <c r="J29" s="310"/>
      <c r="K29" s="310"/>
      <c r="L29" s="1088"/>
      <c r="M29" s="1121"/>
      <c r="N29" s="1121"/>
      <c r="O29" s="1121"/>
      <c r="P29" s="1121"/>
      <c r="Q29" s="1121"/>
      <c r="R29" s="1122"/>
      <c r="S29" s="598"/>
      <c r="T29" s="1043"/>
      <c r="U29" s="1044"/>
      <c r="V29" s="1044"/>
      <c r="W29" s="1044"/>
      <c r="X29" s="1044"/>
      <c r="Y29" s="1044"/>
      <c r="Z29" s="1044"/>
      <c r="AA29" s="1045"/>
      <c r="AB29" s="1125"/>
      <c r="AC29" s="1126"/>
      <c r="AD29" s="1126"/>
      <c r="AE29" s="1126"/>
      <c r="AF29" s="1126"/>
      <c r="AG29" s="1126"/>
      <c r="AH29" s="1074"/>
      <c r="AI29" s="1076"/>
    </row>
    <row r="30" spans="3:51" ht="13.5" customHeight="1" x14ac:dyDescent="0.15">
      <c r="C30" s="1081"/>
      <c r="D30" s="1081"/>
      <c r="E30" s="310" t="s">
        <v>13</v>
      </c>
      <c r="F30" s="310"/>
      <c r="G30" s="310"/>
      <c r="H30" s="310"/>
      <c r="I30" s="310"/>
      <c r="J30" s="310"/>
      <c r="K30" s="310"/>
      <c r="L30" s="1069" t="str">
        <f>IF(報告提出書【1年目】!L30="","",報告提出書【1年目】!L30)</f>
        <v/>
      </c>
      <c r="M30" s="1070"/>
      <c r="N30" s="1070"/>
      <c r="O30" s="1070"/>
      <c r="P30" s="1070"/>
      <c r="Q30" s="1070"/>
      <c r="R30" s="1120"/>
      <c r="S30" s="536" t="s">
        <v>35</v>
      </c>
      <c r="T30" s="1043"/>
      <c r="U30" s="1044"/>
      <c r="V30" s="1044"/>
      <c r="W30" s="1044"/>
      <c r="X30" s="1044"/>
      <c r="Y30" s="1044"/>
      <c r="Z30" s="1044"/>
      <c r="AA30" s="1045"/>
      <c r="AB30" s="1125"/>
      <c r="AC30" s="1126"/>
      <c r="AD30" s="1126"/>
      <c r="AE30" s="1126"/>
      <c r="AF30" s="1126"/>
      <c r="AG30" s="1126"/>
      <c r="AH30" s="1074"/>
      <c r="AI30" s="1076"/>
    </row>
    <row r="31" spans="3:51" ht="13.5" customHeight="1" x14ac:dyDescent="0.15">
      <c r="C31" s="1081"/>
      <c r="D31" s="1081"/>
      <c r="E31" s="310"/>
      <c r="F31" s="310"/>
      <c r="G31" s="310"/>
      <c r="H31" s="310"/>
      <c r="I31" s="310"/>
      <c r="J31" s="310"/>
      <c r="K31" s="310"/>
      <c r="L31" s="1088"/>
      <c r="M31" s="1121"/>
      <c r="N31" s="1121"/>
      <c r="O31" s="1121"/>
      <c r="P31" s="1121"/>
      <c r="Q31" s="1121"/>
      <c r="R31" s="1122"/>
      <c r="S31" s="598"/>
      <c r="T31" s="1046"/>
      <c r="U31" s="594"/>
      <c r="V31" s="594"/>
      <c r="W31" s="594"/>
      <c r="X31" s="594"/>
      <c r="Y31" s="594"/>
      <c r="Z31" s="594"/>
      <c r="AA31" s="1047"/>
      <c r="AB31" s="1127"/>
      <c r="AC31" s="1128"/>
      <c r="AD31" s="1128"/>
      <c r="AE31" s="1128"/>
      <c r="AF31" s="1128"/>
      <c r="AG31" s="1128"/>
      <c r="AH31" s="1130"/>
      <c r="AI31" s="1033"/>
    </row>
    <row r="32" spans="3:51" ht="13.5" customHeight="1" x14ac:dyDescent="0.15">
      <c r="C32" s="1081"/>
      <c r="D32" s="1081"/>
      <c r="E32" s="310" t="s">
        <v>14</v>
      </c>
      <c r="F32" s="310"/>
      <c r="G32" s="310"/>
      <c r="H32" s="310"/>
      <c r="I32" s="310"/>
      <c r="J32" s="310"/>
      <c r="K32" s="310"/>
      <c r="L32" s="1069" t="str">
        <f>IF(報告提出書【1年目】!L32="","",報告提出書【1年目】!L32)</f>
        <v/>
      </c>
      <c r="M32" s="1070"/>
      <c r="N32" s="1070"/>
      <c r="O32" s="1070"/>
      <c r="P32" s="1070"/>
      <c r="Q32" s="1073" t="s">
        <v>36</v>
      </c>
      <c r="R32" s="536"/>
      <c r="S32" s="1032"/>
      <c r="T32" s="1085" t="s">
        <v>15</v>
      </c>
      <c r="U32" s="1085"/>
      <c r="V32" s="1085"/>
      <c r="W32" s="1085"/>
      <c r="X32" s="1085"/>
      <c r="Y32" s="1085"/>
      <c r="Z32" s="1085"/>
      <c r="AA32" s="1085"/>
      <c r="AB32" s="1087" t="str">
        <f>IF(報告提出書【1年目】!AB32="","",報告提出書【1年目】!AB32)</f>
        <v/>
      </c>
      <c r="AC32" s="1087"/>
      <c r="AD32" s="1087"/>
      <c r="AE32" s="1087"/>
      <c r="AF32" s="1087"/>
      <c r="AG32" s="1088"/>
      <c r="AH32" s="1097" t="s">
        <v>38</v>
      </c>
      <c r="AI32" s="1085"/>
    </row>
    <row r="33" spans="3:36" ht="13.5" customHeight="1" x14ac:dyDescent="0.15">
      <c r="C33" s="1081"/>
      <c r="D33" s="1081"/>
      <c r="E33" s="311"/>
      <c r="F33" s="311"/>
      <c r="G33" s="311"/>
      <c r="H33" s="311"/>
      <c r="I33" s="311"/>
      <c r="J33" s="311"/>
      <c r="K33" s="311"/>
      <c r="L33" s="1071"/>
      <c r="M33" s="1072"/>
      <c r="N33" s="1072"/>
      <c r="O33" s="1072"/>
      <c r="P33" s="1072"/>
      <c r="Q33" s="1074"/>
      <c r="R33" s="1075"/>
      <c r="S33" s="1076"/>
      <c r="T33" s="1086"/>
      <c r="U33" s="1086"/>
      <c r="V33" s="1086"/>
      <c r="W33" s="1086"/>
      <c r="X33" s="1086"/>
      <c r="Y33" s="1086"/>
      <c r="Z33" s="1086"/>
      <c r="AA33" s="1086"/>
      <c r="AB33" s="1089"/>
      <c r="AC33" s="1089"/>
      <c r="AD33" s="1089"/>
      <c r="AE33" s="1089"/>
      <c r="AF33" s="1089"/>
      <c r="AG33" s="1069"/>
      <c r="AH33" s="1098"/>
      <c r="AI33" s="1086"/>
    </row>
    <row r="34" spans="3:36" ht="13.5" customHeight="1" x14ac:dyDescent="0.15">
      <c r="C34" s="1081"/>
      <c r="D34" s="1082"/>
      <c r="E34" s="334" t="s">
        <v>222</v>
      </c>
      <c r="F34" s="1052"/>
      <c r="G34" s="1052"/>
      <c r="H34" s="1052"/>
      <c r="I34" s="1052"/>
      <c r="J34" s="1052"/>
      <c r="K34" s="1053"/>
      <c r="L34" s="1019" t="s">
        <v>479</v>
      </c>
      <c r="M34" s="1067"/>
      <c r="N34" s="1067"/>
      <c r="O34" s="1067"/>
      <c r="P34" s="1067"/>
      <c r="Q34" s="1068"/>
      <c r="R34" s="1019" t="s">
        <v>75</v>
      </c>
      <c r="S34" s="1020"/>
      <c r="T34" s="1020"/>
      <c r="U34" s="1020"/>
      <c r="V34" s="1020"/>
      <c r="W34" s="1021"/>
      <c r="X34" s="1019" t="s">
        <v>506</v>
      </c>
      <c r="Y34" s="1020"/>
      <c r="Z34" s="1020"/>
      <c r="AA34" s="1020"/>
      <c r="AB34" s="1020"/>
      <c r="AC34" s="1021"/>
      <c r="AD34" s="1019" t="s">
        <v>45</v>
      </c>
      <c r="AE34" s="1020"/>
      <c r="AF34" s="1020"/>
      <c r="AG34" s="1020"/>
      <c r="AH34" s="1020"/>
      <c r="AI34" s="1021"/>
    </row>
    <row r="35" spans="3:36" ht="13.5" customHeight="1" x14ac:dyDescent="0.15">
      <c r="C35" s="1081"/>
      <c r="D35" s="1082"/>
      <c r="E35" s="1054"/>
      <c r="F35" s="1055"/>
      <c r="G35" s="1055"/>
      <c r="H35" s="1055"/>
      <c r="I35" s="1055"/>
      <c r="J35" s="1055"/>
      <c r="K35" s="1056"/>
      <c r="L35" s="1015" t="str">
        <f>IF('（別紙２）二酸化炭素排出量計算シート【2年目報告用】'!AC49="","",'（別紙２）二酸化炭素排出量計算シート【2年目報告用】'!AC49)</f>
        <v/>
      </c>
      <c r="M35" s="1016"/>
      <c r="N35" s="1016"/>
      <c r="O35" s="1016"/>
      <c r="P35" s="1063" t="s">
        <v>503</v>
      </c>
      <c r="Q35" s="1064"/>
      <c r="R35" s="1015" t="str">
        <f>IF('（別紙２）二酸化炭素排出量計算シート【2年目報告用】'!AA73="","",'（別紙２）二酸化炭素排出量計算シート【2年目報告用】'!AA73)</f>
        <v/>
      </c>
      <c r="S35" s="1016"/>
      <c r="T35" s="1016"/>
      <c r="U35" s="1016"/>
      <c r="V35" s="1063" t="s">
        <v>503</v>
      </c>
      <c r="W35" s="1064"/>
      <c r="X35" s="1015" t="str">
        <f>IF('（別紙２）二酸化炭素排出量計算シート【2年目報告用】'!AA75="","",'（別紙２）二酸化炭素排出量計算シート【2年目報告用】'!AA75)</f>
        <v/>
      </c>
      <c r="Y35" s="1016"/>
      <c r="Z35" s="1016"/>
      <c r="AA35" s="1016"/>
      <c r="AB35" s="1063" t="s">
        <v>503</v>
      </c>
      <c r="AC35" s="1064"/>
      <c r="AD35" s="1015" t="str">
        <f>IF('（別紙２）二酸化炭素排出量計算シート【2年目報告用】'!AA102="","",'（別紙２）二酸化炭素排出量計算シート【2年目報告用】'!AA102)</f>
        <v/>
      </c>
      <c r="AE35" s="1016"/>
      <c r="AF35" s="1016"/>
      <c r="AG35" s="1016"/>
      <c r="AH35" s="1063" t="s">
        <v>503</v>
      </c>
      <c r="AI35" s="1064"/>
    </row>
    <row r="36" spans="3:36" ht="13.5" customHeight="1" x14ac:dyDescent="0.15">
      <c r="C36" s="1081"/>
      <c r="D36" s="1082"/>
      <c r="E36" s="1054"/>
      <c r="F36" s="1055"/>
      <c r="G36" s="1055"/>
      <c r="H36" s="1055"/>
      <c r="I36" s="1055"/>
      <c r="J36" s="1055"/>
      <c r="K36" s="1056"/>
      <c r="L36" s="1017"/>
      <c r="M36" s="1018"/>
      <c r="N36" s="1018"/>
      <c r="O36" s="1018"/>
      <c r="P36" s="1065"/>
      <c r="Q36" s="1066"/>
      <c r="R36" s="1017"/>
      <c r="S36" s="1018"/>
      <c r="T36" s="1018"/>
      <c r="U36" s="1018"/>
      <c r="V36" s="1065"/>
      <c r="W36" s="1066"/>
      <c r="X36" s="1017"/>
      <c r="Y36" s="1018"/>
      <c r="Z36" s="1018"/>
      <c r="AA36" s="1018"/>
      <c r="AB36" s="1065"/>
      <c r="AC36" s="1066"/>
      <c r="AD36" s="1017"/>
      <c r="AE36" s="1018"/>
      <c r="AF36" s="1018"/>
      <c r="AG36" s="1018"/>
      <c r="AH36" s="1065"/>
      <c r="AI36" s="1066"/>
    </row>
    <row r="37" spans="3:36" ht="13.5" customHeight="1" x14ac:dyDescent="0.15">
      <c r="C37" s="1081"/>
      <c r="D37" s="1082"/>
      <c r="E37" s="1054"/>
      <c r="F37" s="1055"/>
      <c r="G37" s="1055"/>
      <c r="H37" s="1055"/>
      <c r="I37" s="1055"/>
      <c r="J37" s="1055"/>
      <c r="K37" s="1056"/>
      <c r="L37" s="1060" t="s">
        <v>478</v>
      </c>
      <c r="M37" s="1061"/>
      <c r="N37" s="1061"/>
      <c r="O37" s="1061"/>
      <c r="P37" s="1061"/>
      <c r="Q37" s="1062"/>
      <c r="R37" s="1019" t="s">
        <v>46</v>
      </c>
      <c r="S37" s="1020"/>
      <c r="T37" s="1020"/>
      <c r="U37" s="1020"/>
      <c r="V37" s="1020"/>
      <c r="W37" s="1021"/>
      <c r="X37" s="1019" t="s">
        <v>504</v>
      </c>
      <c r="Y37" s="1020"/>
      <c r="Z37" s="1020"/>
      <c r="AA37" s="1020"/>
      <c r="AB37" s="1020"/>
      <c r="AC37" s="1021"/>
      <c r="AD37" s="1019" t="s">
        <v>505</v>
      </c>
      <c r="AE37" s="1020"/>
      <c r="AF37" s="1020"/>
      <c r="AG37" s="1020"/>
      <c r="AH37" s="1020"/>
      <c r="AI37" s="1021"/>
    </row>
    <row r="38" spans="3:36" ht="13.5" customHeight="1" x14ac:dyDescent="0.15">
      <c r="C38" s="1081"/>
      <c r="D38" s="1082"/>
      <c r="E38" s="1054"/>
      <c r="F38" s="1055"/>
      <c r="G38" s="1055"/>
      <c r="H38" s="1055"/>
      <c r="I38" s="1055"/>
      <c r="J38" s="1055"/>
      <c r="K38" s="1056"/>
      <c r="L38" s="1015" t="str">
        <f>IF('（別紙２）二酸化炭素排出量計算シート【2年目報告用】'!AA71="","",'（別紙２）二酸化炭素排出量計算シート【2年目報告用】'!AA71)</f>
        <v/>
      </c>
      <c r="M38" s="1016"/>
      <c r="N38" s="1016"/>
      <c r="O38" s="1016"/>
      <c r="P38" s="1063" t="s">
        <v>503</v>
      </c>
      <c r="Q38" s="1064"/>
      <c r="R38" s="1015" t="str">
        <f>IF('（別紙２）二酸化炭素排出量計算シート【2年目報告用】'!AA113="","",'（別紙２）二酸化炭素排出量計算シート【2年目報告用】'!AA113)</f>
        <v/>
      </c>
      <c r="S38" s="1016"/>
      <c r="T38" s="1016"/>
      <c r="U38" s="1016"/>
      <c r="V38" s="1063" t="s">
        <v>503</v>
      </c>
      <c r="W38" s="1064"/>
      <c r="X38" s="1015" t="str">
        <f>IF('（別紙２）二酸化炭素排出量計算シート【2年目報告用】'!AA115="","",'（別紙２）二酸化炭素排出量計算シート【2年目報告用】'!AA115)</f>
        <v/>
      </c>
      <c r="Y38" s="1016"/>
      <c r="Z38" s="1016"/>
      <c r="AA38" s="1016"/>
      <c r="AB38" s="1063" t="s">
        <v>503</v>
      </c>
      <c r="AC38" s="1064"/>
      <c r="AD38" s="1015" t="str">
        <f>IF('（別紙２）二酸化炭素排出量計算シート【2年目報告用】'!AA117="","",'（別紙２）二酸化炭素排出量計算シート【2年目報告用】'!AA117)</f>
        <v/>
      </c>
      <c r="AE38" s="1016"/>
      <c r="AF38" s="1016"/>
      <c r="AG38" s="1016"/>
      <c r="AH38" s="1063" t="s">
        <v>503</v>
      </c>
      <c r="AI38" s="1064"/>
    </row>
    <row r="39" spans="3:36" ht="13.5" customHeight="1" x14ac:dyDescent="0.15">
      <c r="C39" s="1081"/>
      <c r="D39" s="1082"/>
      <c r="E39" s="1057"/>
      <c r="F39" s="1058"/>
      <c r="G39" s="1058"/>
      <c r="H39" s="1058"/>
      <c r="I39" s="1058"/>
      <c r="J39" s="1058"/>
      <c r="K39" s="1059"/>
      <c r="L39" s="1017"/>
      <c r="M39" s="1018"/>
      <c r="N39" s="1018"/>
      <c r="O39" s="1018"/>
      <c r="P39" s="1065"/>
      <c r="Q39" s="1066"/>
      <c r="R39" s="1017"/>
      <c r="S39" s="1018"/>
      <c r="T39" s="1018"/>
      <c r="U39" s="1018"/>
      <c r="V39" s="1065"/>
      <c r="W39" s="1066"/>
      <c r="X39" s="1017"/>
      <c r="Y39" s="1018"/>
      <c r="Z39" s="1018"/>
      <c r="AA39" s="1018"/>
      <c r="AB39" s="1065"/>
      <c r="AC39" s="1066"/>
      <c r="AD39" s="1017"/>
      <c r="AE39" s="1018"/>
      <c r="AF39" s="1018"/>
      <c r="AG39" s="1018"/>
      <c r="AH39" s="1065"/>
      <c r="AI39" s="1066"/>
    </row>
    <row r="40" spans="3:36" ht="16.5" customHeight="1" x14ac:dyDescent="0.15">
      <c r="C40" s="310" t="s">
        <v>301</v>
      </c>
      <c r="D40" s="310"/>
      <c r="E40" s="310"/>
      <c r="F40" s="310"/>
      <c r="G40" s="310"/>
      <c r="H40" s="310"/>
      <c r="I40" s="310"/>
      <c r="J40" s="310"/>
      <c r="K40" s="310"/>
      <c r="L40" s="310"/>
      <c r="M40" s="310"/>
      <c r="N40" s="1079" t="s">
        <v>20</v>
      </c>
      <c r="O40" s="953"/>
      <c r="P40" s="953"/>
      <c r="Q40" s="953"/>
      <c r="R40" s="953"/>
      <c r="S40" s="953"/>
      <c r="T40" s="953"/>
      <c r="U40" s="1090" t="str">
        <f>IF(報告提出書【1年目】!U40="","",報告提出書【1年目】!U40)</f>
        <v/>
      </c>
      <c r="V40" s="1091"/>
      <c r="W40" s="1091"/>
      <c r="X40" s="1091"/>
      <c r="Y40" s="1091"/>
      <c r="Z40" s="1091"/>
      <c r="AA40" s="1091"/>
      <c r="AB40" s="1091"/>
      <c r="AC40" s="1091"/>
      <c r="AD40" s="1091"/>
      <c r="AE40" s="1091"/>
      <c r="AF40" s="1091"/>
      <c r="AG40" s="1091"/>
      <c r="AH40" s="1091"/>
      <c r="AI40" s="1092"/>
      <c r="AJ40" s="11"/>
    </row>
    <row r="41" spans="3:36" ht="16.5" customHeight="1" x14ac:dyDescent="0.15">
      <c r="C41" s="310"/>
      <c r="D41" s="310"/>
      <c r="E41" s="310"/>
      <c r="F41" s="310"/>
      <c r="G41" s="310"/>
      <c r="H41" s="310"/>
      <c r="I41" s="310"/>
      <c r="J41" s="310"/>
      <c r="K41" s="310"/>
      <c r="L41" s="310"/>
      <c r="M41" s="310"/>
      <c r="N41" s="1093" t="s">
        <v>21</v>
      </c>
      <c r="O41" s="299"/>
      <c r="P41" s="299"/>
      <c r="Q41" s="299"/>
      <c r="R41" s="299"/>
      <c r="S41" s="299"/>
      <c r="T41" s="299"/>
      <c r="U41" s="1094" t="str">
        <f>IF(報告提出書【1年目】!U41="","",報告提出書【1年目】!U41)</f>
        <v/>
      </c>
      <c r="V41" s="1095"/>
      <c r="W41" s="1095"/>
      <c r="X41" s="1095"/>
      <c r="Y41" s="1095"/>
      <c r="Z41" s="1095"/>
      <c r="AA41" s="1095"/>
      <c r="AB41" s="1095"/>
      <c r="AC41" s="1095"/>
      <c r="AD41" s="1095"/>
      <c r="AE41" s="1095"/>
      <c r="AF41" s="1095"/>
      <c r="AG41" s="1095"/>
      <c r="AH41" s="1095"/>
      <c r="AI41" s="1096"/>
      <c r="AJ41" s="11"/>
    </row>
    <row r="42" spans="3:36" ht="16.5" customHeight="1" x14ac:dyDescent="0.15">
      <c r="C42" s="310"/>
      <c r="D42" s="310"/>
      <c r="E42" s="310"/>
      <c r="F42" s="310"/>
      <c r="G42" s="310"/>
      <c r="H42" s="310"/>
      <c r="I42" s="310"/>
      <c r="J42" s="310"/>
      <c r="K42" s="310"/>
      <c r="L42" s="310"/>
      <c r="M42" s="310"/>
      <c r="N42" s="1093" t="s">
        <v>22</v>
      </c>
      <c r="O42" s="299"/>
      <c r="P42" s="299"/>
      <c r="Q42" s="299"/>
      <c r="R42" s="299"/>
      <c r="S42" s="299"/>
      <c r="T42" s="299"/>
      <c r="U42" s="1026" t="str">
        <f>IF(報告提出書【1年目】!U42="","",報告提出書【1年目】!U42)</f>
        <v/>
      </c>
      <c r="V42" s="1027"/>
      <c r="W42" s="1027"/>
      <c r="X42" s="1027"/>
      <c r="Y42" s="1027"/>
      <c r="Z42" s="1027"/>
      <c r="AA42" s="1027"/>
      <c r="AB42" s="1028"/>
      <c r="AC42" s="1027" t="str">
        <f>IF(報告提出書【1年目】!AC42="","",報告提出書【1年目】!AC42)</f>
        <v/>
      </c>
      <c r="AD42" s="1027"/>
      <c r="AE42" s="1027"/>
      <c r="AF42" s="1027"/>
      <c r="AG42" s="1027"/>
      <c r="AH42" s="1027"/>
      <c r="AI42" s="1080"/>
      <c r="AJ42" s="11"/>
    </row>
    <row r="43" spans="3:36" ht="16.5" customHeight="1" x14ac:dyDescent="0.15">
      <c r="C43" s="310"/>
      <c r="D43" s="310"/>
      <c r="E43" s="310"/>
      <c r="F43" s="310"/>
      <c r="G43" s="310"/>
      <c r="H43" s="310"/>
      <c r="I43" s="310"/>
      <c r="J43" s="310"/>
      <c r="K43" s="310"/>
      <c r="L43" s="310"/>
      <c r="M43" s="310"/>
      <c r="N43" s="1083" t="s">
        <v>23</v>
      </c>
      <c r="O43" s="1084"/>
      <c r="P43" s="1084"/>
      <c r="Q43" s="1084"/>
      <c r="R43" s="1084"/>
      <c r="S43" s="1084"/>
      <c r="T43" s="1084"/>
      <c r="U43" s="1131" t="str">
        <f>IF(報告提出書【1年目】!U43="","",報告提出書【1年目】!U43)</f>
        <v/>
      </c>
      <c r="V43" s="1132"/>
      <c r="W43" s="1132"/>
      <c r="X43" s="1132"/>
      <c r="Y43" s="1132"/>
      <c r="Z43" s="1132"/>
      <c r="AA43" s="1132"/>
      <c r="AB43" s="1132"/>
      <c r="AC43" s="1132"/>
      <c r="AD43" s="1132"/>
      <c r="AE43" s="1132"/>
      <c r="AF43" s="1132"/>
      <c r="AG43" s="1132"/>
      <c r="AH43" s="1132"/>
      <c r="AI43" s="1133"/>
      <c r="AJ43" s="11"/>
    </row>
    <row r="44" spans="3:36" ht="13.5" customHeight="1" x14ac:dyDescent="0.15">
      <c r="C44" s="310" t="s">
        <v>302</v>
      </c>
      <c r="D44" s="310"/>
      <c r="E44" s="1100"/>
      <c r="F44" s="1100"/>
      <c r="G44" s="1100"/>
      <c r="H44" s="1100"/>
      <c r="I44" s="1100"/>
      <c r="J44" s="1100"/>
      <c r="K44" s="1100"/>
      <c r="L44" s="1100"/>
      <c r="M44" s="1100"/>
      <c r="N44" s="1079" t="s">
        <v>17</v>
      </c>
      <c r="O44" s="953"/>
      <c r="P44" s="953"/>
      <c r="Q44" s="953"/>
      <c r="R44" s="953"/>
      <c r="S44" s="953"/>
      <c r="T44" s="953"/>
      <c r="U44" s="953"/>
      <c r="V44" s="953"/>
      <c r="W44" s="953"/>
      <c r="X44" s="953"/>
      <c r="Y44" s="953"/>
      <c r="Z44" s="953"/>
      <c r="AA44" s="953"/>
      <c r="AB44" s="1077"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01"/>
      <c r="O45" s="1040"/>
      <c r="P45" s="1040"/>
      <c r="Q45" s="1040"/>
      <c r="R45" s="1040"/>
      <c r="S45" s="1040"/>
      <c r="T45" s="1040"/>
      <c r="U45" s="1040"/>
      <c r="V45" s="1040"/>
      <c r="W45" s="1040"/>
      <c r="X45" s="1040"/>
      <c r="Y45" s="1040"/>
      <c r="Z45" s="1040"/>
      <c r="AA45" s="1040"/>
      <c r="AB45" s="1078"/>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79" t="s">
        <v>18</v>
      </c>
      <c r="O46" s="953"/>
      <c r="P46" s="953"/>
      <c r="Q46" s="953"/>
      <c r="R46" s="953"/>
      <c r="S46" s="953"/>
      <c r="T46" s="953"/>
      <c r="U46" s="953"/>
      <c r="V46" s="953"/>
      <c r="W46" s="953"/>
      <c r="X46" s="953"/>
      <c r="Y46" s="953"/>
      <c r="Z46" s="953"/>
      <c r="AA46" s="953"/>
      <c r="AB46" s="1077"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93"/>
      <c r="O47" s="299"/>
      <c r="P47" s="299"/>
      <c r="Q47" s="299"/>
      <c r="R47" s="299"/>
      <c r="S47" s="299"/>
      <c r="T47" s="299"/>
      <c r="U47" s="299"/>
      <c r="V47" s="299"/>
      <c r="W47" s="299"/>
      <c r="X47" s="299"/>
      <c r="Y47" s="299"/>
      <c r="Z47" s="299"/>
      <c r="AA47" s="299"/>
      <c r="AB47" s="1078"/>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114"/>
      <c r="O48" s="842"/>
      <c r="P48" s="1112">
        <f>IF(計画提出書!N47="","",計画提出書!N47)</f>
        <v>2023</v>
      </c>
      <c r="Q48" s="1112"/>
      <c r="R48" s="842" t="s">
        <v>4</v>
      </c>
      <c r="S48" s="1112">
        <f>IF(計画提出書!S47="","",計画提出書!S47)</f>
        <v>4</v>
      </c>
      <c r="T48" s="1112"/>
      <c r="U48" s="842" t="s">
        <v>5</v>
      </c>
      <c r="V48" s="1112">
        <f>IF(計画提出書!V47="","",計画提出書!V47)</f>
        <v>1</v>
      </c>
      <c r="W48" s="1112"/>
      <c r="X48" s="842" t="s">
        <v>514</v>
      </c>
      <c r="Y48" s="842"/>
      <c r="Z48" s="842"/>
      <c r="AA48" s="1112">
        <f>IF(計画提出書!AA47="","",計画提出書!AA47)</f>
        <v>2026</v>
      </c>
      <c r="AB48" s="1112"/>
      <c r="AC48" s="842" t="s">
        <v>4</v>
      </c>
      <c r="AD48" s="1112">
        <f>IF(計画提出書!AD47="","",計画提出書!AD47)</f>
        <v>3</v>
      </c>
      <c r="AE48" s="1112"/>
      <c r="AF48" s="842" t="s">
        <v>5</v>
      </c>
      <c r="AG48" s="1112">
        <f>IF(計画提出書!AG47="","",計画提出書!AG47)</f>
        <v>31</v>
      </c>
      <c r="AH48" s="1112"/>
      <c r="AI48" s="1116" t="s">
        <v>6</v>
      </c>
    </row>
    <row r="49" spans="3:51" ht="13.5" customHeight="1" x14ac:dyDescent="0.15">
      <c r="C49" s="310"/>
      <c r="D49" s="310"/>
      <c r="E49" s="310"/>
      <c r="F49" s="310"/>
      <c r="G49" s="310"/>
      <c r="H49" s="310"/>
      <c r="I49" s="310"/>
      <c r="J49" s="310"/>
      <c r="K49" s="310"/>
      <c r="L49" s="310"/>
      <c r="M49" s="493"/>
      <c r="N49" s="1115"/>
      <c r="O49" s="631"/>
      <c r="P49" s="1113"/>
      <c r="Q49" s="1113"/>
      <c r="R49" s="631"/>
      <c r="S49" s="1113"/>
      <c r="T49" s="1113"/>
      <c r="U49" s="631"/>
      <c r="V49" s="1113"/>
      <c r="W49" s="1113"/>
      <c r="X49" s="631"/>
      <c r="Y49" s="631"/>
      <c r="Z49" s="631"/>
      <c r="AA49" s="1113"/>
      <c r="AB49" s="1113"/>
      <c r="AC49" s="631"/>
      <c r="AD49" s="1113"/>
      <c r="AE49" s="1113"/>
      <c r="AF49" s="631"/>
      <c r="AG49" s="1113"/>
      <c r="AH49" s="1113"/>
      <c r="AI49" s="632"/>
    </row>
    <row r="50" spans="3:51" ht="13.5" customHeight="1" x14ac:dyDescent="0.15">
      <c r="C50" s="1104" t="s">
        <v>1</v>
      </c>
      <c r="D50" s="1105"/>
      <c r="E50" s="1105"/>
      <c r="F50" s="1105"/>
      <c r="G50" s="1105"/>
      <c r="H50" s="1105"/>
      <c r="I50" s="1105"/>
      <c r="J50" s="953" t="s">
        <v>303</v>
      </c>
      <c r="K50" s="953"/>
      <c r="L50" s="953"/>
      <c r="M50" s="1117"/>
      <c r="N50" s="1093" t="s">
        <v>26</v>
      </c>
      <c r="O50" s="299"/>
      <c r="P50" s="299"/>
      <c r="Q50" s="299"/>
      <c r="R50" s="299"/>
      <c r="S50" s="299"/>
      <c r="T50" s="299"/>
      <c r="U50" s="299"/>
      <c r="V50" s="299"/>
      <c r="W50" s="299"/>
      <c r="X50" s="299"/>
      <c r="Y50" s="299"/>
      <c r="Z50" s="299"/>
      <c r="AA50" s="299"/>
      <c r="AB50" s="299"/>
      <c r="AC50" s="299"/>
      <c r="AD50" s="299"/>
      <c r="AE50" s="299"/>
      <c r="AF50" s="299"/>
      <c r="AG50" s="299"/>
      <c r="AH50" s="299"/>
      <c r="AI50" s="1119"/>
    </row>
    <row r="51" spans="3:51" ht="13.5" customHeight="1" x14ac:dyDescent="0.15">
      <c r="C51" s="1102" t="s">
        <v>290</v>
      </c>
      <c r="D51" s="1103"/>
      <c r="E51" s="1103"/>
      <c r="F51" s="1103"/>
      <c r="G51" s="1103"/>
      <c r="H51" s="1103"/>
      <c r="I51" s="1103"/>
      <c r="J51" s="1040"/>
      <c r="K51" s="1040"/>
      <c r="L51" s="1040"/>
      <c r="M51" s="1118"/>
      <c r="N51" s="1101"/>
      <c r="O51" s="1040"/>
      <c r="P51" s="1040"/>
      <c r="Q51" s="1040"/>
      <c r="R51" s="1040"/>
      <c r="S51" s="1040"/>
      <c r="T51" s="1040"/>
      <c r="U51" s="1040"/>
      <c r="V51" s="1040"/>
      <c r="W51" s="1040"/>
      <c r="X51" s="1040"/>
      <c r="Y51" s="1040"/>
      <c r="Z51" s="1040"/>
      <c r="AA51" s="1040"/>
      <c r="AB51" s="1040"/>
      <c r="AC51" s="1040"/>
      <c r="AD51" s="1040"/>
      <c r="AE51" s="1040"/>
      <c r="AF51" s="1040"/>
      <c r="AG51" s="1040"/>
      <c r="AH51" s="1040"/>
      <c r="AI51" s="1118"/>
    </row>
    <row r="52" spans="3:51" ht="13.5" customHeight="1" x14ac:dyDescent="0.15">
      <c r="C52" s="326" t="s">
        <v>304</v>
      </c>
      <c r="D52" s="327"/>
      <c r="E52" s="327"/>
      <c r="F52" s="327"/>
      <c r="G52" s="327"/>
      <c r="H52" s="327"/>
      <c r="I52" s="327"/>
      <c r="J52" s="327"/>
      <c r="K52" s="327"/>
      <c r="L52" s="327"/>
      <c r="M52" s="328"/>
      <c r="N52" s="1106"/>
      <c r="O52" s="1107"/>
      <c r="P52" s="1107"/>
      <c r="Q52" s="1107"/>
      <c r="R52" s="1107"/>
      <c r="S52" s="1107"/>
      <c r="T52" s="1107"/>
      <c r="U52" s="1107"/>
      <c r="V52" s="1107"/>
      <c r="W52" s="1107"/>
      <c r="X52" s="1107"/>
      <c r="Y52" s="1107"/>
      <c r="Z52" s="1107"/>
      <c r="AA52" s="1107"/>
      <c r="AB52" s="1107"/>
      <c r="AC52" s="1107"/>
      <c r="AD52" s="1107"/>
      <c r="AE52" s="1107"/>
      <c r="AF52" s="1107"/>
      <c r="AG52" s="1107"/>
      <c r="AH52" s="1107"/>
      <c r="AI52" s="1108"/>
    </row>
    <row r="53" spans="3:51" ht="13.5" customHeight="1" x14ac:dyDescent="0.15">
      <c r="C53" s="329"/>
      <c r="D53" s="330"/>
      <c r="E53" s="330"/>
      <c r="F53" s="330"/>
      <c r="G53" s="330"/>
      <c r="H53" s="330"/>
      <c r="I53" s="330"/>
      <c r="J53" s="330"/>
      <c r="K53" s="330"/>
      <c r="L53" s="330"/>
      <c r="M53" s="331"/>
      <c r="N53" s="1109"/>
      <c r="O53" s="1110"/>
      <c r="P53" s="1110"/>
      <c r="Q53" s="1110"/>
      <c r="R53" s="1110"/>
      <c r="S53" s="1110"/>
      <c r="T53" s="1110"/>
      <c r="U53" s="1110"/>
      <c r="V53" s="1110"/>
      <c r="W53" s="1110"/>
      <c r="X53" s="1110"/>
      <c r="Y53" s="1110"/>
      <c r="Z53" s="1110"/>
      <c r="AA53" s="1110"/>
      <c r="AB53" s="1110"/>
      <c r="AC53" s="1110"/>
      <c r="AD53" s="1110"/>
      <c r="AE53" s="1110"/>
      <c r="AF53" s="1110"/>
      <c r="AG53" s="1110"/>
      <c r="AH53" s="1110"/>
      <c r="AI53" s="1111"/>
    </row>
    <row r="55" spans="3:51" ht="13.5" customHeight="1" x14ac:dyDescent="0.15">
      <c r="C55" s="1" t="s">
        <v>28</v>
      </c>
      <c r="D55" s="1">
        <v>1</v>
      </c>
      <c r="E55" s="378" t="s">
        <v>309</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316</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400</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435</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317</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318</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099" t="s">
        <v>31</v>
      </c>
      <c r="D66" s="1099"/>
      <c r="E66" s="431" t="s">
        <v>319</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59:AI60"/>
    <mergeCell ref="AD48:AE49"/>
    <mergeCell ref="E61:AI62"/>
    <mergeCell ref="E63:AI64"/>
    <mergeCell ref="E65:AI65"/>
    <mergeCell ref="C66:D66"/>
    <mergeCell ref="E66:AI66"/>
    <mergeCell ref="C52:M53"/>
    <mergeCell ref="N52:AI53"/>
    <mergeCell ref="E55:AI56"/>
    <mergeCell ref="E57:AI58"/>
    <mergeCell ref="AI48:AI49"/>
    <mergeCell ref="C50:I50"/>
    <mergeCell ref="J50:M51"/>
    <mergeCell ref="N50:AI51"/>
    <mergeCell ref="C51:I51"/>
    <mergeCell ref="V48:W49"/>
    <mergeCell ref="C48:M49"/>
    <mergeCell ref="N48:O49"/>
    <mergeCell ref="AA48:AB49"/>
    <mergeCell ref="AC48:AC49"/>
    <mergeCell ref="P48:Q49"/>
    <mergeCell ref="R48:R49"/>
    <mergeCell ref="S48:T49"/>
    <mergeCell ref="C28:D39"/>
    <mergeCell ref="AD34:AI34"/>
    <mergeCell ref="L35:O36"/>
    <mergeCell ref="P35:Q36"/>
    <mergeCell ref="R35:U36"/>
    <mergeCell ref="V35:W36"/>
    <mergeCell ref="E34:K39"/>
    <mergeCell ref="L34:Q34"/>
    <mergeCell ref="R34:W34"/>
    <mergeCell ref="X34:AC34"/>
    <mergeCell ref="L37:Q37"/>
    <mergeCell ref="X35:AA36"/>
    <mergeCell ref="AB35:AC36"/>
    <mergeCell ref="AD35:AG36"/>
    <mergeCell ref="AH35:AI36"/>
    <mergeCell ref="R38:U39"/>
    <mergeCell ref="V38:W39"/>
    <mergeCell ref="X38:AA39"/>
    <mergeCell ref="R37:W37"/>
    <mergeCell ref="X37:AC37"/>
    <mergeCell ref="AB38:AC39"/>
    <mergeCell ref="AD37:AI37"/>
    <mergeCell ref="AD38:AG39"/>
    <mergeCell ref="AH38:AI39"/>
    <mergeCell ref="C44:M47"/>
    <mergeCell ref="N44:AA45"/>
    <mergeCell ref="N46:AA47"/>
    <mergeCell ref="C40:M43"/>
    <mergeCell ref="N40:T40"/>
    <mergeCell ref="U40:AI40"/>
    <mergeCell ref="U43:AI43"/>
    <mergeCell ref="AB44:AI45"/>
    <mergeCell ref="AB46:AI47"/>
    <mergeCell ref="N43:T43"/>
    <mergeCell ref="X48:Z49"/>
    <mergeCell ref="U48:U49"/>
    <mergeCell ref="AF48:AF49"/>
    <mergeCell ref="AG48:AH49"/>
    <mergeCell ref="N41:T41"/>
    <mergeCell ref="U41:AI41"/>
    <mergeCell ref="N42:T42"/>
    <mergeCell ref="U42:AB42"/>
    <mergeCell ref="AC42:AI42"/>
    <mergeCell ref="L38:O39"/>
    <mergeCell ref="P38:Q39"/>
    <mergeCell ref="AH32:AI33"/>
    <mergeCell ref="E32:K33"/>
    <mergeCell ref="L32:P33"/>
    <mergeCell ref="Q32:S33"/>
    <mergeCell ref="T32:AA33"/>
    <mergeCell ref="AB32:AG33"/>
    <mergeCell ref="AG26:AH27"/>
    <mergeCell ref="AB28:AG31"/>
    <mergeCell ref="AH28:AI31"/>
    <mergeCell ref="AI26:AI27"/>
    <mergeCell ref="AA26:AB27"/>
    <mergeCell ref="E30:K31"/>
    <mergeCell ref="L30:R31"/>
    <mergeCell ref="S30:S31"/>
    <mergeCell ref="E28:K29"/>
    <mergeCell ref="L28:R29"/>
    <mergeCell ref="S28:S29"/>
    <mergeCell ref="T28:AA31"/>
    <mergeCell ref="S26:S27"/>
    <mergeCell ref="T26:U27"/>
    <mergeCell ref="V26:V27"/>
    <mergeCell ref="W26:X27"/>
    <mergeCell ref="AF26:AF27"/>
    <mergeCell ref="Q18:T19"/>
    <mergeCell ref="U18:AI19"/>
    <mergeCell ref="S20:AI20"/>
    <mergeCell ref="C22:P23"/>
    <mergeCell ref="Q22:V22"/>
    <mergeCell ref="W22:AA23"/>
    <mergeCell ref="AB22:AI22"/>
    <mergeCell ref="Q23:V23"/>
    <mergeCell ref="AB23:AI23"/>
    <mergeCell ref="Y26:Z27"/>
    <mergeCell ref="C24:K25"/>
    <mergeCell ref="C26:K27"/>
    <mergeCell ref="L26:M27"/>
    <mergeCell ref="N26:O27"/>
    <mergeCell ref="P26:P27"/>
    <mergeCell ref="Q26:R27"/>
    <mergeCell ref="AC26:AC27"/>
    <mergeCell ref="AD26:AE27"/>
    <mergeCell ref="N13:P15"/>
    <mergeCell ref="Q13:T15"/>
    <mergeCell ref="V13:AI13"/>
    <mergeCell ref="U14:AI15"/>
    <mergeCell ref="AC10:AC11"/>
    <mergeCell ref="AD10:AE11"/>
    <mergeCell ref="AF10:AF11"/>
    <mergeCell ref="Q16:T17"/>
    <mergeCell ref="U16:AI17"/>
    <mergeCell ref="D12:K12"/>
    <mergeCell ref="B7:D7"/>
    <mergeCell ref="M8:T8"/>
    <mergeCell ref="U8:Y9"/>
    <mergeCell ref="M9:T9"/>
    <mergeCell ref="Y10:Z11"/>
    <mergeCell ref="AG10:AH11"/>
    <mergeCell ref="AI10:AI11"/>
    <mergeCell ref="AA10:AB11"/>
  </mergeCells>
  <phoneticPr fontId="33"/>
  <dataValidations count="1">
    <dataValidation showInputMessage="1" sqref="V26:W26 AA26 AC26 Y26 S26:T26 L26 P26:Q26 N26 AI26" xr:uid="{00000000-0002-0000-0900-000000000000}"/>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99FF99"/>
  </sheetPr>
  <dimension ref="B6:AU134"/>
  <sheetViews>
    <sheetView showGridLines="0" view="pageBreakPreview" zoomScale="115" zoomScaleNormal="100" zoomScaleSheetLayoutView="115" workbookViewId="0">
      <pane xSplit="1" ySplit="5" topLeftCell="B6" activePane="bottomRight" state="frozen"/>
      <selection activeCell="D49" sqref="D49:AJ50"/>
      <selection pane="topRight" activeCell="D49" sqref="D49:AJ50"/>
      <selection pane="bottomLeft" activeCell="D49" sqref="D49:AJ50"/>
      <selection pane="bottomRight" activeCell="E7" sqref="E7"/>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332</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333</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323</v>
      </c>
      <c r="C11" s="299"/>
      <c r="D11" s="299"/>
      <c r="E11" s="299"/>
      <c r="F11" s="299"/>
      <c r="G11" s="299"/>
      <c r="H11" s="299"/>
      <c r="I11" s="299"/>
      <c r="J11" s="29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99" t="s">
        <v>227</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2023</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2026</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324</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IF(計画提出書!N47="","",計画提出書!N47+1)</f>
        <v>2024</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IF(計画提出書!N47="","",計画提出書!N47+2)</f>
        <v>2025</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282</v>
      </c>
      <c r="C17" s="327"/>
      <c r="D17" s="327"/>
      <c r="E17" s="327"/>
      <c r="F17" s="327"/>
      <c r="G17" s="327"/>
      <c r="H17" s="327"/>
      <c r="I17" s="328"/>
      <c r="J17" s="334" t="s">
        <v>246</v>
      </c>
      <c r="K17" s="334"/>
      <c r="L17" s="334"/>
      <c r="M17" s="334"/>
      <c r="N17" s="312" t="s">
        <v>100</v>
      </c>
      <c r="O17" s="313"/>
      <c r="P17" s="310" t="str">
        <f>IF(計画提出書!N47="","",計画提出書!N47&amp;"年度結果")</f>
        <v>2023年度結果</v>
      </c>
      <c r="Q17" s="310"/>
      <c r="R17" s="310"/>
      <c r="S17" s="310"/>
      <c r="T17" s="310"/>
      <c r="U17" s="310"/>
      <c r="V17" s="493"/>
      <c r="W17" s="852" t="str">
        <f>IF(計画提出書!N47="","",計画提出書!N47+1&amp;"年度結果")</f>
        <v>2024年度結果</v>
      </c>
      <c r="X17" s="490"/>
      <c r="Y17" s="490"/>
      <c r="Z17" s="490"/>
      <c r="AA17" s="490"/>
      <c r="AB17" s="490"/>
      <c r="AC17" s="1207"/>
      <c r="AD17" s="511" t="str">
        <f>IF(計画提出書!N47="","",計画提出書!N47+2&amp;"年度結果")</f>
        <v>2025年度結果</v>
      </c>
      <c r="AE17" s="310"/>
      <c r="AF17" s="310"/>
      <c r="AG17" s="310"/>
      <c r="AH17" s="310"/>
      <c r="AI17" s="310"/>
      <c r="AJ17" s="310"/>
    </row>
    <row r="18" spans="2:36" ht="13.5" customHeight="1" x14ac:dyDescent="0.15">
      <c r="B18" s="373"/>
      <c r="C18" s="245"/>
      <c r="D18" s="245"/>
      <c r="E18" s="245"/>
      <c r="F18" s="245"/>
      <c r="G18" s="245"/>
      <c r="H18" s="245"/>
      <c r="I18" s="374"/>
      <c r="J18" s="346"/>
      <c r="K18" s="346"/>
      <c r="L18" s="346"/>
      <c r="M18" s="346"/>
      <c r="N18" s="315"/>
      <c r="O18" s="316"/>
      <c r="P18" s="326" t="s">
        <v>326</v>
      </c>
      <c r="Q18" s="327"/>
      <c r="R18" s="327"/>
      <c r="S18" s="327"/>
      <c r="T18" s="312" t="s">
        <v>327</v>
      </c>
      <c r="U18" s="314"/>
      <c r="V18" s="1284" t="s">
        <v>328</v>
      </c>
      <c r="W18" s="1005" t="s">
        <v>326</v>
      </c>
      <c r="X18" s="327"/>
      <c r="Y18" s="327"/>
      <c r="Z18" s="327"/>
      <c r="AA18" s="312" t="s">
        <v>327</v>
      </c>
      <c r="AB18" s="314"/>
      <c r="AC18" s="1214" t="s">
        <v>328</v>
      </c>
      <c r="AD18" s="327" t="s">
        <v>326</v>
      </c>
      <c r="AE18" s="327"/>
      <c r="AF18" s="327"/>
      <c r="AG18" s="327"/>
      <c r="AH18" s="312" t="s">
        <v>327</v>
      </c>
      <c r="AI18" s="314"/>
      <c r="AJ18" s="1212" t="s">
        <v>328</v>
      </c>
    </row>
    <row r="19" spans="2:36" ht="13.5" customHeight="1" x14ac:dyDescent="0.15">
      <c r="B19" s="373"/>
      <c r="C19" s="245"/>
      <c r="D19" s="245"/>
      <c r="E19" s="245"/>
      <c r="F19" s="245"/>
      <c r="G19" s="245"/>
      <c r="H19" s="245"/>
      <c r="I19" s="374"/>
      <c r="J19" s="346"/>
      <c r="K19" s="346"/>
      <c r="L19" s="346"/>
      <c r="M19" s="346"/>
      <c r="N19" s="315"/>
      <c r="O19" s="316"/>
      <c r="P19" s="329"/>
      <c r="Q19" s="330"/>
      <c r="R19" s="330"/>
      <c r="S19" s="330"/>
      <c r="T19" s="318"/>
      <c r="U19" s="320"/>
      <c r="V19" s="1285"/>
      <c r="W19" s="1208"/>
      <c r="X19" s="330"/>
      <c r="Y19" s="330"/>
      <c r="Z19" s="330"/>
      <c r="AA19" s="318"/>
      <c r="AB19" s="320"/>
      <c r="AC19" s="1215"/>
      <c r="AD19" s="330"/>
      <c r="AE19" s="330"/>
      <c r="AF19" s="330"/>
      <c r="AG19" s="330"/>
      <c r="AH19" s="318"/>
      <c r="AI19" s="320"/>
      <c r="AJ19" s="1213"/>
    </row>
    <row r="20" spans="2:36" ht="13.5" customHeight="1" x14ac:dyDescent="0.15">
      <c r="B20" s="1166" t="str">
        <f>IF('（別添）報告書【1年目報告用】'!B20="","",'（別添）報告書【1年目報告用】'!B20)</f>
        <v/>
      </c>
      <c r="C20" s="1167"/>
      <c r="D20" s="1167"/>
      <c r="E20" s="1167"/>
      <c r="F20" s="1167"/>
      <c r="G20" s="1167"/>
      <c r="H20" s="1167"/>
      <c r="I20" s="1168"/>
      <c r="J20" s="1175" t="str">
        <f>IF('（別添）報告書【1年目報告用】'!J20="","",'（別添）報告書【1年目報告用】'!J20)</f>
        <v/>
      </c>
      <c r="K20" s="1176"/>
      <c r="L20" s="1176"/>
      <c r="M20" s="1176"/>
      <c r="N20" s="1286" t="str">
        <f>IF('（別添）報告書【1年目報告用】'!N20="","",'（別添）報告書【1年目報告用】'!N20)</f>
        <v/>
      </c>
      <c r="O20" s="1287"/>
      <c r="P20" s="1175" t="str">
        <f>IF('（別添）報告書【1年目報告用】'!P20="","",'（別添）報告書【1年目報告用】'!P20)</f>
        <v/>
      </c>
      <c r="Q20" s="1176"/>
      <c r="R20" s="1176"/>
      <c r="S20" s="1176"/>
      <c r="T20" s="1181" t="str">
        <f>IF(P20="","",IF(OR(COUNT($J20,P20)&lt;2,SUM($J20)=0),"-",100*(1-P20/$J20)))</f>
        <v/>
      </c>
      <c r="U20" s="1182"/>
      <c r="V20" s="1185" t="str">
        <f>IF(T20="","",IF(T20="-",IF(AND(SUM($J20)=0,SUM(P20)&gt;0),"×","-"),IF(T20&gt;=$N20,"○",IF(AND(T20&lt;$N20,T20&gt;=0),"△","×"))))</f>
        <v/>
      </c>
      <c r="W20" s="1179"/>
      <c r="X20" s="248"/>
      <c r="Y20" s="248"/>
      <c r="Z20" s="248"/>
      <c r="AA20" s="1181" t="str">
        <f>IF(W20="","",IF(OR(COUNT($J20,W20)&lt;2,SUM($J20)=0),"-",100*(1-W20/$J20)))</f>
        <v/>
      </c>
      <c r="AB20" s="1182"/>
      <c r="AC20" s="1185" t="str">
        <f>IF(AA20="","",IF(AA20="-",IF(AND(SUM($J20)=0,SUM(W20)&gt;0),"×","-"),IF(AA20&gt;=$N20,"○",IF(AND(AA20&lt;$N20,AA20&gt;=0),"△","×"))))</f>
        <v/>
      </c>
      <c r="AD20" s="1188"/>
      <c r="AE20" s="1188"/>
      <c r="AF20" s="1188"/>
      <c r="AG20" s="1188"/>
      <c r="AH20" s="1216"/>
      <c r="AI20" s="1188"/>
      <c r="AJ20" s="1292"/>
    </row>
    <row r="21" spans="2:36" ht="13.5" customHeight="1" x14ac:dyDescent="0.15">
      <c r="B21" s="1169"/>
      <c r="C21" s="1170"/>
      <c r="D21" s="1170"/>
      <c r="E21" s="1170"/>
      <c r="F21" s="1170"/>
      <c r="G21" s="1170"/>
      <c r="H21" s="1170"/>
      <c r="I21" s="1171"/>
      <c r="J21" s="1177"/>
      <c r="K21" s="1178"/>
      <c r="L21" s="1178"/>
      <c r="M21" s="1178"/>
      <c r="N21" s="1288"/>
      <c r="O21" s="1289"/>
      <c r="P21" s="1177"/>
      <c r="Q21" s="1178"/>
      <c r="R21" s="1178"/>
      <c r="S21" s="1178"/>
      <c r="T21" s="1183"/>
      <c r="U21" s="1184"/>
      <c r="V21" s="1186"/>
      <c r="W21" s="1180"/>
      <c r="X21" s="250"/>
      <c r="Y21" s="250"/>
      <c r="Z21" s="250"/>
      <c r="AA21" s="1183"/>
      <c r="AB21" s="1184"/>
      <c r="AC21" s="1186"/>
      <c r="AD21" s="1189"/>
      <c r="AE21" s="1189"/>
      <c r="AF21" s="1189"/>
      <c r="AG21" s="1189"/>
      <c r="AH21" s="1217"/>
      <c r="AI21" s="1189"/>
      <c r="AJ21" s="1293"/>
    </row>
    <row r="22" spans="2:36" ht="13.5" customHeight="1" x14ac:dyDescent="0.15">
      <c r="B22" s="1172"/>
      <c r="C22" s="1173"/>
      <c r="D22" s="1173"/>
      <c r="E22" s="1173"/>
      <c r="F22" s="1173"/>
      <c r="G22" s="1173"/>
      <c r="H22" s="1173"/>
      <c r="I22" s="1174"/>
      <c r="J22" s="1195" t="str">
        <f>IF('（別添）報告書【1年目報告用】'!J22="","",'（別添）報告書【1年目報告用】'!J22)</f>
        <v/>
      </c>
      <c r="K22" s="1196"/>
      <c r="L22" s="1196"/>
      <c r="M22" s="1197"/>
      <c r="N22" s="1290" t="s">
        <v>325</v>
      </c>
      <c r="O22" s="1291"/>
      <c r="P22" s="1198" t="str">
        <f>IF(J22="","",J22)</f>
        <v/>
      </c>
      <c r="Q22" s="1199"/>
      <c r="R22" s="1199"/>
      <c r="S22" s="1204"/>
      <c r="T22" s="1290" t="s">
        <v>325</v>
      </c>
      <c r="U22" s="1291"/>
      <c r="V22" s="1205"/>
      <c r="W22" s="1206" t="str">
        <f>IF(J22="","",J22)</f>
        <v/>
      </c>
      <c r="X22" s="1199"/>
      <c r="Y22" s="1199"/>
      <c r="Z22" s="1204"/>
      <c r="AA22" s="1290" t="s">
        <v>325</v>
      </c>
      <c r="AB22" s="1295"/>
      <c r="AC22" s="1205"/>
      <c r="AD22" s="1199"/>
      <c r="AE22" s="1199"/>
      <c r="AF22" s="1199"/>
      <c r="AG22" s="1204"/>
      <c r="AH22" s="1198"/>
      <c r="AI22" s="1199"/>
      <c r="AJ22" s="1294"/>
    </row>
    <row r="23" spans="2:36" ht="13.5" customHeight="1" x14ac:dyDescent="0.15">
      <c r="B23" s="1166" t="str">
        <f>IF('（別添）報告書【1年目報告用】'!B23="","",'（別添）報告書【1年目報告用】'!B23)</f>
        <v/>
      </c>
      <c r="C23" s="1167"/>
      <c r="D23" s="1167"/>
      <c r="E23" s="1167"/>
      <c r="F23" s="1167"/>
      <c r="G23" s="1167"/>
      <c r="H23" s="1167"/>
      <c r="I23" s="1168"/>
      <c r="J23" s="1175" t="str">
        <f>IF('（別添）報告書【1年目報告用】'!J23="","",'（別添）報告書【1年目報告用】'!J23)</f>
        <v/>
      </c>
      <c r="K23" s="1176"/>
      <c r="L23" s="1176"/>
      <c r="M23" s="1176"/>
      <c r="N23" s="1286" t="str">
        <f>IF('（別添）報告書【1年目報告用】'!N23="","",'（別添）報告書【1年目報告用】'!N23)</f>
        <v/>
      </c>
      <c r="O23" s="1287"/>
      <c r="P23" s="1175" t="str">
        <f>IF('（別添）報告書【1年目報告用】'!P23="","",'（別添）報告書【1年目報告用】'!P23)</f>
        <v/>
      </c>
      <c r="Q23" s="1176"/>
      <c r="R23" s="1176"/>
      <c r="S23" s="1176"/>
      <c r="T23" s="1181" t="str">
        <f>IF(P23="","",IF(OR(COUNT($J23,P23)&lt;2,SUM($J23)=0),"-",100*(1-P23/$J23)))</f>
        <v/>
      </c>
      <c r="U23" s="1182"/>
      <c r="V23" s="1185" t="str">
        <f>IF(T23="","",IF(T23="-",IF(AND(SUM($J23)=0,SUM(P23)&gt;0),"×","-"),IF(T23&gt;=$N23,"○",IF(AND(T23&lt;$N23,T23&gt;=0),"△","×"))))</f>
        <v/>
      </c>
      <c r="W23" s="1179"/>
      <c r="X23" s="248"/>
      <c r="Y23" s="248"/>
      <c r="Z23" s="248"/>
      <c r="AA23" s="1181" t="str">
        <f>IF(W23="","",IF(OR(COUNT($J23,W23)&lt;2,SUM($J23)=0),"-",100*(1-W23/$J23)))</f>
        <v/>
      </c>
      <c r="AB23" s="1182"/>
      <c r="AC23" s="1209" t="str">
        <f>IF(AA23="","",IF(AA23="-",IF(AND(SUM($J23)=0,SUM(W23)&gt;0),"×","-"),IF(AA23&gt;=$N23,"○",IF(AND(AA23&lt;$N23,AA23&gt;=0),"△","×"))))</f>
        <v/>
      </c>
      <c r="AD23" s="1188"/>
      <c r="AE23" s="1188"/>
      <c r="AF23" s="1188"/>
      <c r="AG23" s="1188"/>
      <c r="AH23" s="1216"/>
      <c r="AI23" s="1188"/>
      <c r="AJ23" s="1292"/>
    </row>
    <row r="24" spans="2:36" ht="13.5" customHeight="1" x14ac:dyDescent="0.15">
      <c r="B24" s="1169"/>
      <c r="C24" s="1170"/>
      <c r="D24" s="1170"/>
      <c r="E24" s="1170"/>
      <c r="F24" s="1170"/>
      <c r="G24" s="1170"/>
      <c r="H24" s="1170"/>
      <c r="I24" s="1171"/>
      <c r="J24" s="1177"/>
      <c r="K24" s="1178"/>
      <c r="L24" s="1178"/>
      <c r="M24" s="1178"/>
      <c r="N24" s="1288"/>
      <c r="O24" s="1289"/>
      <c r="P24" s="1177"/>
      <c r="Q24" s="1178"/>
      <c r="R24" s="1178"/>
      <c r="S24" s="1178"/>
      <c r="T24" s="1183"/>
      <c r="U24" s="1184"/>
      <c r="V24" s="1186"/>
      <c r="W24" s="1180"/>
      <c r="X24" s="250"/>
      <c r="Y24" s="250"/>
      <c r="Z24" s="250"/>
      <c r="AA24" s="1183"/>
      <c r="AB24" s="1184"/>
      <c r="AC24" s="1210"/>
      <c r="AD24" s="1189"/>
      <c r="AE24" s="1189"/>
      <c r="AF24" s="1189"/>
      <c r="AG24" s="1189"/>
      <c r="AH24" s="1217"/>
      <c r="AI24" s="1189"/>
      <c r="AJ24" s="1293"/>
    </row>
    <row r="25" spans="2:36" ht="13.5" customHeight="1" x14ac:dyDescent="0.15">
      <c r="B25" s="1172"/>
      <c r="C25" s="1173"/>
      <c r="D25" s="1173"/>
      <c r="E25" s="1173"/>
      <c r="F25" s="1173"/>
      <c r="G25" s="1173"/>
      <c r="H25" s="1173"/>
      <c r="I25" s="1174"/>
      <c r="J25" s="1195" t="str">
        <f>IF('（別添）報告書【1年目報告用】'!J25="","",'（別添）報告書【1年目報告用】'!J25)</f>
        <v/>
      </c>
      <c r="K25" s="1196"/>
      <c r="L25" s="1196"/>
      <c r="M25" s="1197"/>
      <c r="N25" s="1290" t="s">
        <v>325</v>
      </c>
      <c r="O25" s="1291"/>
      <c r="P25" s="1198" t="str">
        <f>IF(J25="","",J25)</f>
        <v/>
      </c>
      <c r="Q25" s="1199"/>
      <c r="R25" s="1199"/>
      <c r="S25" s="1204"/>
      <c r="T25" s="1290" t="s">
        <v>325</v>
      </c>
      <c r="U25" s="1291"/>
      <c r="V25" s="1205"/>
      <c r="W25" s="1206" t="str">
        <f>IF(J25="","",J25)</f>
        <v/>
      </c>
      <c r="X25" s="1199"/>
      <c r="Y25" s="1199"/>
      <c r="Z25" s="1204"/>
      <c r="AA25" s="1290" t="s">
        <v>325</v>
      </c>
      <c r="AB25" s="1295"/>
      <c r="AC25" s="1211"/>
      <c r="AD25" s="1199"/>
      <c r="AE25" s="1199"/>
      <c r="AF25" s="1199"/>
      <c r="AG25" s="1204"/>
      <c r="AH25" s="1198"/>
      <c r="AI25" s="1199"/>
      <c r="AJ25" s="1294"/>
    </row>
    <row r="26" spans="2:36" ht="13.5" customHeight="1" x14ac:dyDescent="0.15">
      <c r="B26" s="1166" t="str">
        <f>IF('（別添）報告書【1年目報告用】'!B26="","",'（別添）報告書【1年目報告用】'!B26)</f>
        <v/>
      </c>
      <c r="C26" s="1167"/>
      <c r="D26" s="1167"/>
      <c r="E26" s="1167"/>
      <c r="F26" s="1167"/>
      <c r="G26" s="1167"/>
      <c r="H26" s="1167"/>
      <c r="I26" s="1168"/>
      <c r="J26" s="1175" t="str">
        <f>IF('（別添）報告書【1年目報告用】'!J26="","",'（別添）報告書【1年目報告用】'!J26)</f>
        <v/>
      </c>
      <c r="K26" s="1176"/>
      <c r="L26" s="1176"/>
      <c r="M26" s="1176"/>
      <c r="N26" s="1286" t="str">
        <f>IF('（別添）報告書【1年目報告用】'!N26="","",'（別添）報告書【1年目報告用】'!N26)</f>
        <v/>
      </c>
      <c r="O26" s="1287"/>
      <c r="P26" s="1175" t="str">
        <f>IF('（別添）報告書【1年目報告用】'!P26="","",'（別添）報告書【1年目報告用】'!P26)</f>
        <v/>
      </c>
      <c r="Q26" s="1176"/>
      <c r="R26" s="1176"/>
      <c r="S26" s="1176"/>
      <c r="T26" s="1181" t="str">
        <f>IF(P26="","",IF(OR(COUNT($J26,P26)&lt;2,SUM($J26)=0),"-",100*(1-P26/$J26)))</f>
        <v/>
      </c>
      <c r="U26" s="1182"/>
      <c r="V26" s="1185" t="str">
        <f>IF(T26="","",IF(T26="-",IF(AND(SUM($J26)=0,SUM(P26)&gt;0),"×","-"),IF(T26&gt;=$N26,"○",IF(AND(T26&lt;$N26,T26&gt;=0),"△","×"))))</f>
        <v/>
      </c>
      <c r="W26" s="1179"/>
      <c r="X26" s="248"/>
      <c r="Y26" s="248"/>
      <c r="Z26" s="248"/>
      <c r="AA26" s="1181" t="str">
        <f>IF(W26="","",IF(OR(COUNT($J26,W26)&lt;2,SUM($J26)=0),"-",100*(1-W26/$J26)))</f>
        <v/>
      </c>
      <c r="AB26" s="1182"/>
      <c r="AC26" s="1209" t="str">
        <f>IF(AA26="","",IF(AA26="-",IF(AND(SUM($J26)=0,SUM(W26)&gt;0),"×","-"),IF(AA26&gt;=$N26,"○",IF(AND(AA26&lt;$N26,AA26&gt;=0),"△","×"))))</f>
        <v/>
      </c>
      <c r="AD26" s="1188"/>
      <c r="AE26" s="1188"/>
      <c r="AF26" s="1188"/>
      <c r="AG26" s="1188"/>
      <c r="AH26" s="1216"/>
      <c r="AI26" s="1188"/>
      <c r="AJ26" s="1292"/>
    </row>
    <row r="27" spans="2:36" ht="13.5" customHeight="1" x14ac:dyDescent="0.15">
      <c r="B27" s="1169"/>
      <c r="C27" s="1170"/>
      <c r="D27" s="1170"/>
      <c r="E27" s="1170"/>
      <c r="F27" s="1170"/>
      <c r="G27" s="1170"/>
      <c r="H27" s="1170"/>
      <c r="I27" s="1171"/>
      <c r="J27" s="1177"/>
      <c r="K27" s="1178"/>
      <c r="L27" s="1178"/>
      <c r="M27" s="1178"/>
      <c r="N27" s="1288"/>
      <c r="O27" s="1289"/>
      <c r="P27" s="1177"/>
      <c r="Q27" s="1178"/>
      <c r="R27" s="1178"/>
      <c r="S27" s="1178"/>
      <c r="T27" s="1183"/>
      <c r="U27" s="1184"/>
      <c r="V27" s="1186"/>
      <c r="W27" s="1180"/>
      <c r="X27" s="250"/>
      <c r="Y27" s="250"/>
      <c r="Z27" s="250"/>
      <c r="AA27" s="1183"/>
      <c r="AB27" s="1184"/>
      <c r="AC27" s="1210"/>
      <c r="AD27" s="1189"/>
      <c r="AE27" s="1189"/>
      <c r="AF27" s="1189"/>
      <c r="AG27" s="1189"/>
      <c r="AH27" s="1217"/>
      <c r="AI27" s="1189"/>
      <c r="AJ27" s="1293"/>
    </row>
    <row r="28" spans="2:36" ht="13.5" customHeight="1" x14ac:dyDescent="0.15">
      <c r="B28" s="1172"/>
      <c r="C28" s="1173"/>
      <c r="D28" s="1173"/>
      <c r="E28" s="1173"/>
      <c r="F28" s="1173"/>
      <c r="G28" s="1173"/>
      <c r="H28" s="1173"/>
      <c r="I28" s="1174"/>
      <c r="J28" s="1195" t="str">
        <f>IF('（別添）報告書【1年目報告用】'!J28="","",'（別添）報告書【1年目報告用】'!J28)</f>
        <v/>
      </c>
      <c r="K28" s="1196"/>
      <c r="L28" s="1196"/>
      <c r="M28" s="1197"/>
      <c r="N28" s="1290" t="s">
        <v>325</v>
      </c>
      <c r="O28" s="1291"/>
      <c r="P28" s="1198" t="str">
        <f>IF(J28="","",J28)</f>
        <v/>
      </c>
      <c r="Q28" s="1199"/>
      <c r="R28" s="1199"/>
      <c r="S28" s="1204"/>
      <c r="T28" s="1290" t="s">
        <v>325</v>
      </c>
      <c r="U28" s="1291"/>
      <c r="V28" s="1205"/>
      <c r="W28" s="1206" t="str">
        <f>IF(J28="","",J28)</f>
        <v/>
      </c>
      <c r="X28" s="1199"/>
      <c r="Y28" s="1199"/>
      <c r="Z28" s="1204"/>
      <c r="AA28" s="1290" t="s">
        <v>325</v>
      </c>
      <c r="AB28" s="1295"/>
      <c r="AC28" s="1211"/>
      <c r="AD28" s="1199"/>
      <c r="AE28" s="1199"/>
      <c r="AF28" s="1199"/>
      <c r="AG28" s="1204"/>
      <c r="AH28" s="1198"/>
      <c r="AI28" s="1199"/>
      <c r="AJ28" s="1294"/>
    </row>
    <row r="29" spans="2:36" ht="13.5" customHeight="1" x14ac:dyDescent="0.15">
      <c r="B29" s="1166" t="str">
        <f>IF('（別添）報告書【1年目報告用】'!B29="","",'（別添）報告書【1年目報告用】'!B29)</f>
        <v/>
      </c>
      <c r="C29" s="1167"/>
      <c r="D29" s="1167"/>
      <c r="E29" s="1167"/>
      <c r="F29" s="1167"/>
      <c r="G29" s="1167"/>
      <c r="H29" s="1167"/>
      <c r="I29" s="1168"/>
      <c r="J29" s="1175" t="str">
        <f>IF('（別添）報告書【1年目報告用】'!J29="","",'（別添）報告書【1年目報告用】'!J29)</f>
        <v/>
      </c>
      <c r="K29" s="1176"/>
      <c r="L29" s="1176"/>
      <c r="M29" s="1176"/>
      <c r="N29" s="1286" t="str">
        <f>IF('（別添）報告書【1年目報告用】'!N29="","",'（別添）報告書【1年目報告用】'!N29)</f>
        <v/>
      </c>
      <c r="O29" s="1287"/>
      <c r="P29" s="1175" t="str">
        <f>IF('（別添）報告書【1年目報告用】'!P29="","",'（別添）報告書【1年目報告用】'!P29)</f>
        <v/>
      </c>
      <c r="Q29" s="1176"/>
      <c r="R29" s="1176"/>
      <c r="S29" s="1176"/>
      <c r="T29" s="1181" t="str">
        <f>IF(P29="","",IF(OR(COUNT($J29,P29)&lt;2,SUM($J29)=0),"-",100*(1-P29/$J29)))</f>
        <v/>
      </c>
      <c r="U29" s="1182"/>
      <c r="V29" s="1185" t="str">
        <f>IF(T29="","",IF(T29="-",IF(AND(SUM($J29)=0,SUM(P29)&gt;0),"×","-"),IF(T29&gt;=$N29,"○",IF(AND(T29&lt;$N29,T29&gt;=0),"△","×"))))</f>
        <v/>
      </c>
      <c r="W29" s="1179"/>
      <c r="X29" s="248"/>
      <c r="Y29" s="248"/>
      <c r="Z29" s="248"/>
      <c r="AA29" s="1181" t="str">
        <f>IF(W29="","",IF(OR(COUNT($J29,W29)&lt;2,SUM($J29)=0),"-",100*(1-W29/$J29)))</f>
        <v/>
      </c>
      <c r="AB29" s="1182"/>
      <c r="AC29" s="1209" t="str">
        <f>IF(AA29="","",IF(AA29="-",IF(AND(SUM($J29)=0,SUM(W29)&gt;0),"×","-"),IF(AA29&gt;=$N29,"○",IF(AND(AA29&lt;$N29,AA29&gt;=0),"△","×"))))</f>
        <v/>
      </c>
      <c r="AD29" s="1188"/>
      <c r="AE29" s="1188"/>
      <c r="AF29" s="1188"/>
      <c r="AG29" s="1188"/>
      <c r="AH29" s="1216"/>
      <c r="AI29" s="1188"/>
      <c r="AJ29" s="1292"/>
    </row>
    <row r="30" spans="2:36" ht="13.5" customHeight="1" x14ac:dyDescent="0.15">
      <c r="B30" s="1169"/>
      <c r="C30" s="1170"/>
      <c r="D30" s="1170"/>
      <c r="E30" s="1170"/>
      <c r="F30" s="1170"/>
      <c r="G30" s="1170"/>
      <c r="H30" s="1170"/>
      <c r="I30" s="1171"/>
      <c r="J30" s="1177"/>
      <c r="K30" s="1178"/>
      <c r="L30" s="1178"/>
      <c r="M30" s="1178"/>
      <c r="N30" s="1288"/>
      <c r="O30" s="1289"/>
      <c r="P30" s="1177"/>
      <c r="Q30" s="1178"/>
      <c r="R30" s="1178"/>
      <c r="S30" s="1178"/>
      <c r="T30" s="1183"/>
      <c r="U30" s="1184"/>
      <c r="V30" s="1186"/>
      <c r="W30" s="1180"/>
      <c r="X30" s="250"/>
      <c r="Y30" s="250"/>
      <c r="Z30" s="250"/>
      <c r="AA30" s="1183"/>
      <c r="AB30" s="1184"/>
      <c r="AC30" s="1210"/>
      <c r="AD30" s="1189"/>
      <c r="AE30" s="1189"/>
      <c r="AF30" s="1189"/>
      <c r="AG30" s="1189"/>
      <c r="AH30" s="1217"/>
      <c r="AI30" s="1189"/>
      <c r="AJ30" s="1293"/>
    </row>
    <row r="31" spans="2:36" ht="13.5" customHeight="1" x14ac:dyDescent="0.15">
      <c r="B31" s="1172"/>
      <c r="C31" s="1173"/>
      <c r="D31" s="1173"/>
      <c r="E31" s="1173"/>
      <c r="F31" s="1173"/>
      <c r="G31" s="1173"/>
      <c r="H31" s="1173"/>
      <c r="I31" s="1174"/>
      <c r="J31" s="1195" t="str">
        <f>IF('（別添）報告書【1年目報告用】'!J31="","",'（別添）報告書【1年目報告用】'!J31)</f>
        <v/>
      </c>
      <c r="K31" s="1196"/>
      <c r="L31" s="1196"/>
      <c r="M31" s="1197"/>
      <c r="N31" s="1290" t="s">
        <v>325</v>
      </c>
      <c r="O31" s="1291"/>
      <c r="P31" s="1198" t="str">
        <f>IF(J31="","",J31)</f>
        <v/>
      </c>
      <c r="Q31" s="1199"/>
      <c r="R31" s="1199"/>
      <c r="S31" s="1204"/>
      <c r="T31" s="1290" t="s">
        <v>325</v>
      </c>
      <c r="U31" s="1291"/>
      <c r="V31" s="1205"/>
      <c r="W31" s="1206" t="str">
        <f>IF(J31="","",J31)</f>
        <v/>
      </c>
      <c r="X31" s="1199"/>
      <c r="Y31" s="1199"/>
      <c r="Z31" s="1204"/>
      <c r="AA31" s="1290" t="s">
        <v>349</v>
      </c>
      <c r="AB31" s="1295"/>
      <c r="AC31" s="1211"/>
      <c r="AD31" s="1199"/>
      <c r="AE31" s="1199"/>
      <c r="AF31" s="1199"/>
      <c r="AG31" s="1204"/>
      <c r="AH31" s="1198"/>
      <c r="AI31" s="1199"/>
      <c r="AJ31" s="1294"/>
    </row>
    <row r="32" spans="2:36" ht="13.5" customHeight="1" x14ac:dyDescent="0.15">
      <c r="B32" s="1166" t="str">
        <f>IF('（別添）報告書【1年目報告用】'!B32="","",'（別添）報告書【1年目報告用】'!B32)</f>
        <v/>
      </c>
      <c r="C32" s="1167"/>
      <c r="D32" s="1167"/>
      <c r="E32" s="1167"/>
      <c r="F32" s="1167"/>
      <c r="G32" s="1167"/>
      <c r="H32" s="1167"/>
      <c r="I32" s="1168"/>
      <c r="J32" s="1175" t="str">
        <f>IF('（別添）報告書【1年目報告用】'!J32="","",'（別添）報告書【1年目報告用】'!J32)</f>
        <v/>
      </c>
      <c r="K32" s="1176"/>
      <c r="L32" s="1176"/>
      <c r="M32" s="1176"/>
      <c r="N32" s="1286" t="str">
        <f>IF('（別添）報告書【1年目報告用】'!N32="","",'（別添）報告書【1年目報告用】'!N32)</f>
        <v/>
      </c>
      <c r="O32" s="1287"/>
      <c r="P32" s="1175" t="str">
        <f>IF('（別添）報告書【1年目報告用】'!P32="","",'（別添）報告書【1年目報告用】'!P32)</f>
        <v/>
      </c>
      <c r="Q32" s="1176"/>
      <c r="R32" s="1176"/>
      <c r="S32" s="1176"/>
      <c r="T32" s="1181" t="str">
        <f>IF(P32="","",IF(OR(COUNT($J32,P32)&lt;2,SUM($J32)=0),"-",100*(1-P32/$J32)))</f>
        <v/>
      </c>
      <c r="U32" s="1182"/>
      <c r="V32" s="1185" t="str">
        <f>IF(T32="","",IF(T32="-",IF(AND(SUM($J32)=0,SUM(P32)&gt;0),"×","-"),IF(T32&gt;=$N32,"○",IF(AND(T32&lt;$N32,T32&gt;=0),"△","×"))))</f>
        <v/>
      </c>
      <c r="W32" s="1179"/>
      <c r="X32" s="248"/>
      <c r="Y32" s="248"/>
      <c r="Z32" s="248"/>
      <c r="AA32" s="1181" t="str">
        <f>IF(W32="","",IF(OR(COUNT($J32,W32)&lt;2,SUM($J32)=0),"-",100*(1-W32/$J32)))</f>
        <v/>
      </c>
      <c r="AB32" s="1182"/>
      <c r="AC32" s="1209" t="str">
        <f>IF(AA32="","",IF(AA32="-",IF(AND(SUM($J32)=0,SUM(W32)&gt;0),"×","-"),IF(AA32&gt;=$N32,"○",IF(AND(AA32&lt;$N32,AA32&gt;=0),"△","×"))))</f>
        <v/>
      </c>
      <c r="AD32" s="1188"/>
      <c r="AE32" s="1188"/>
      <c r="AF32" s="1188"/>
      <c r="AG32" s="1188"/>
      <c r="AH32" s="1216"/>
      <c r="AI32" s="1188"/>
      <c r="AJ32" s="1292"/>
    </row>
    <row r="33" spans="2:47" ht="13.5" customHeight="1" x14ac:dyDescent="0.15">
      <c r="B33" s="1169"/>
      <c r="C33" s="1170"/>
      <c r="D33" s="1170"/>
      <c r="E33" s="1170"/>
      <c r="F33" s="1170"/>
      <c r="G33" s="1170"/>
      <c r="H33" s="1170"/>
      <c r="I33" s="1171"/>
      <c r="J33" s="1177"/>
      <c r="K33" s="1178"/>
      <c r="L33" s="1178"/>
      <c r="M33" s="1178"/>
      <c r="N33" s="1288"/>
      <c r="O33" s="1289"/>
      <c r="P33" s="1177"/>
      <c r="Q33" s="1178"/>
      <c r="R33" s="1178"/>
      <c r="S33" s="1178"/>
      <c r="T33" s="1183"/>
      <c r="U33" s="1184"/>
      <c r="V33" s="1186"/>
      <c r="W33" s="1180"/>
      <c r="X33" s="250"/>
      <c r="Y33" s="250"/>
      <c r="Z33" s="250"/>
      <c r="AA33" s="1183"/>
      <c r="AB33" s="1184"/>
      <c r="AC33" s="1210"/>
      <c r="AD33" s="1189"/>
      <c r="AE33" s="1189"/>
      <c r="AF33" s="1189"/>
      <c r="AG33" s="1189"/>
      <c r="AH33" s="1217"/>
      <c r="AI33" s="1189"/>
      <c r="AJ33" s="1293"/>
    </row>
    <row r="34" spans="2:47" ht="13.5" customHeight="1" x14ac:dyDescent="0.15">
      <c r="B34" s="1172"/>
      <c r="C34" s="1173"/>
      <c r="D34" s="1173"/>
      <c r="E34" s="1173"/>
      <c r="F34" s="1173"/>
      <c r="G34" s="1173"/>
      <c r="H34" s="1173"/>
      <c r="I34" s="1174"/>
      <c r="J34" s="1195" t="str">
        <f>IF('（別添）報告書【1年目報告用】'!J34="","",'（別添）報告書【1年目報告用】'!J34)</f>
        <v/>
      </c>
      <c r="K34" s="1196"/>
      <c r="L34" s="1196"/>
      <c r="M34" s="1197"/>
      <c r="N34" s="1290" t="s">
        <v>325</v>
      </c>
      <c r="O34" s="1291"/>
      <c r="P34" s="1198" t="str">
        <f>IF(J34="","",J34)</f>
        <v/>
      </c>
      <c r="Q34" s="1199"/>
      <c r="R34" s="1199"/>
      <c r="S34" s="1204"/>
      <c r="T34" s="1290" t="s">
        <v>325</v>
      </c>
      <c r="U34" s="1291"/>
      <c r="V34" s="1205"/>
      <c r="W34" s="1206" t="str">
        <f>IF(J34="","",J34)</f>
        <v/>
      </c>
      <c r="X34" s="1199"/>
      <c r="Y34" s="1199"/>
      <c r="Z34" s="1204"/>
      <c r="AA34" s="1290" t="s">
        <v>349</v>
      </c>
      <c r="AB34" s="1295"/>
      <c r="AC34" s="1211"/>
      <c r="AD34" s="1199"/>
      <c r="AE34" s="1199"/>
      <c r="AF34" s="1199"/>
      <c r="AG34" s="1204"/>
      <c r="AH34" s="1198"/>
      <c r="AI34" s="1199"/>
      <c r="AJ34" s="1294"/>
    </row>
    <row r="35" spans="2:47" ht="13.5" customHeight="1" x14ac:dyDescent="0.15">
      <c r="B35" s="1166" t="str">
        <f>IF('（別添）報告書【1年目報告用】'!B35="","",'（別添）報告書【1年目報告用】'!B35)</f>
        <v/>
      </c>
      <c r="C35" s="1167"/>
      <c r="D35" s="1167"/>
      <c r="E35" s="1167"/>
      <c r="F35" s="1167"/>
      <c r="G35" s="1167"/>
      <c r="H35" s="1167"/>
      <c r="I35" s="1168"/>
      <c r="J35" s="1175" t="str">
        <f>IF('（別添）報告書【1年目報告用】'!J35="","",'（別添）報告書【1年目報告用】'!J35)</f>
        <v/>
      </c>
      <c r="K35" s="1176"/>
      <c r="L35" s="1176"/>
      <c r="M35" s="1176"/>
      <c r="N35" s="1286" t="str">
        <f>IF('（別添）報告書【1年目報告用】'!N35="","",'（別添）報告書【1年目報告用】'!N35)</f>
        <v/>
      </c>
      <c r="O35" s="1287"/>
      <c r="P35" s="1175" t="str">
        <f>IF('（別添）報告書【1年目報告用】'!P35="","",'（別添）報告書【1年目報告用】'!P35)</f>
        <v/>
      </c>
      <c r="Q35" s="1176"/>
      <c r="R35" s="1176"/>
      <c r="S35" s="1176"/>
      <c r="T35" s="1181" t="str">
        <f>IF(P35="","",IF(OR(COUNT($J35,P35)&lt;2,SUM($J35)=0),"-",100*(1-P35/$J35)))</f>
        <v/>
      </c>
      <c r="U35" s="1182"/>
      <c r="V35" s="1185" t="str">
        <f>IF(T35="","",IF(T35="-",IF(AND(SUM($J35)=0,SUM(P35)&gt;0),"×","-"),IF(T35&gt;=$N35,"○",IF(AND(T35&lt;$N35,T35&gt;=0),"△","×"))))</f>
        <v/>
      </c>
      <c r="W35" s="1179"/>
      <c r="X35" s="248"/>
      <c r="Y35" s="248"/>
      <c r="Z35" s="248"/>
      <c r="AA35" s="1181" t="str">
        <f>IF(W35="","",IF(OR(COUNT($J35,W35)&lt;2,SUM($J35)=0),"-",100*(1-W35/$J35)))</f>
        <v/>
      </c>
      <c r="AB35" s="1182"/>
      <c r="AC35" s="1209" t="str">
        <f>IF(AA35="","",IF(AA35="-",IF(AND(SUM($J35)=0,SUM(W35)&gt;0),"×","-"),IF(AA35&gt;=$N35,"○",IF(AND(AA35&lt;$N35,AA35&gt;=0),"△","×"))))</f>
        <v/>
      </c>
      <c r="AD35" s="1188"/>
      <c r="AE35" s="1188"/>
      <c r="AF35" s="1188"/>
      <c r="AG35" s="1188"/>
      <c r="AH35" s="1216"/>
      <c r="AI35" s="1188"/>
      <c r="AJ35" s="1292"/>
    </row>
    <row r="36" spans="2:47" ht="13.5" customHeight="1" x14ac:dyDescent="0.15">
      <c r="B36" s="1169"/>
      <c r="C36" s="1170"/>
      <c r="D36" s="1170"/>
      <c r="E36" s="1170"/>
      <c r="F36" s="1170"/>
      <c r="G36" s="1170"/>
      <c r="H36" s="1170"/>
      <c r="I36" s="1171"/>
      <c r="J36" s="1177"/>
      <c r="K36" s="1178"/>
      <c r="L36" s="1178"/>
      <c r="M36" s="1178"/>
      <c r="N36" s="1288"/>
      <c r="O36" s="1289"/>
      <c r="P36" s="1177"/>
      <c r="Q36" s="1178"/>
      <c r="R36" s="1178"/>
      <c r="S36" s="1178"/>
      <c r="T36" s="1183"/>
      <c r="U36" s="1184"/>
      <c r="V36" s="1186"/>
      <c r="W36" s="1180"/>
      <c r="X36" s="250"/>
      <c r="Y36" s="250"/>
      <c r="Z36" s="250"/>
      <c r="AA36" s="1183"/>
      <c r="AB36" s="1184"/>
      <c r="AC36" s="1210"/>
      <c r="AD36" s="1189"/>
      <c r="AE36" s="1189"/>
      <c r="AF36" s="1189"/>
      <c r="AG36" s="1189"/>
      <c r="AH36" s="1217"/>
      <c r="AI36" s="1189"/>
      <c r="AJ36" s="1293"/>
    </row>
    <row r="37" spans="2:47" ht="13.5" customHeight="1" thickBot="1" x14ac:dyDescent="0.2">
      <c r="B37" s="1172"/>
      <c r="C37" s="1173"/>
      <c r="D37" s="1173"/>
      <c r="E37" s="1173"/>
      <c r="F37" s="1173"/>
      <c r="G37" s="1173"/>
      <c r="H37" s="1173"/>
      <c r="I37" s="1174"/>
      <c r="J37" s="1195" t="str">
        <f>IF('（別添）報告書【1年目報告用】'!J37="","",'（別添）報告書【1年目報告用】'!J37)</f>
        <v/>
      </c>
      <c r="K37" s="1196"/>
      <c r="L37" s="1196"/>
      <c r="M37" s="1197"/>
      <c r="N37" s="1290" t="s">
        <v>325</v>
      </c>
      <c r="O37" s="1291"/>
      <c r="P37" s="1198" t="str">
        <f>IF(J37="","",J37)</f>
        <v/>
      </c>
      <c r="Q37" s="1199"/>
      <c r="R37" s="1199"/>
      <c r="S37" s="1204"/>
      <c r="T37" s="1290" t="s">
        <v>325</v>
      </c>
      <c r="U37" s="1291"/>
      <c r="V37" s="1205"/>
      <c r="W37" s="1200" t="str">
        <f>IF(J37="","",J37)</f>
        <v/>
      </c>
      <c r="X37" s="1201"/>
      <c r="Y37" s="1201"/>
      <c r="Z37" s="1203"/>
      <c r="AA37" s="1296" t="s">
        <v>349</v>
      </c>
      <c r="AB37" s="1297"/>
      <c r="AC37" s="1298"/>
      <c r="AD37" s="1199"/>
      <c r="AE37" s="1199"/>
      <c r="AF37" s="1199"/>
      <c r="AG37" s="1204"/>
      <c r="AH37" s="1198"/>
      <c r="AI37" s="1199"/>
      <c r="AJ37" s="1294"/>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329</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330</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353</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347</v>
      </c>
      <c r="C48" s="327"/>
      <c r="D48" s="327"/>
      <c r="E48" s="327"/>
      <c r="F48" s="327"/>
      <c r="G48" s="327"/>
      <c r="H48" s="327"/>
      <c r="I48" s="327"/>
      <c r="J48" s="328"/>
      <c r="K48" s="326" t="s">
        <v>328</v>
      </c>
      <c r="L48" s="328"/>
      <c r="M48" s="310" t="s">
        <v>348</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IF(AC20="","",AC20)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IF(AC23="","",AC23)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IF(AC26="","",AC26)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IF(AC29="","",AC29)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IF(AC32="","",AC32)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IF(AC35="","",AC35)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331</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283</v>
      </c>
      <c r="C67" s="334"/>
      <c r="D67" s="310"/>
      <c r="E67" s="326" t="s">
        <v>284</v>
      </c>
      <c r="F67" s="327"/>
      <c r="G67" s="327"/>
      <c r="H67" s="327"/>
      <c r="I67" s="327"/>
      <c r="J67" s="327"/>
      <c r="K67" s="327"/>
      <c r="L67" s="327"/>
      <c r="M67" s="327"/>
      <c r="N67" s="328"/>
      <c r="O67" s="326" t="str">
        <f>IF(計画提出書!N47="","",計画提出書!N47+1&amp;"年度実施状況")</f>
        <v>2024年度実施状況</v>
      </c>
      <c r="P67" s="327"/>
      <c r="Q67" s="327"/>
      <c r="R67" s="327"/>
      <c r="S67" s="327"/>
      <c r="T67" s="327"/>
      <c r="U67" s="327"/>
      <c r="V67" s="327"/>
      <c r="W67" s="327"/>
      <c r="X67" s="328"/>
      <c r="Y67" s="326">
        <f>IF(計画提出書!$N$47="","",計画提出書!$N$47)</f>
        <v>2023</v>
      </c>
      <c r="Z67" s="327"/>
      <c r="AA67" s="327" t="s">
        <v>55</v>
      </c>
      <c r="AB67" s="328"/>
      <c r="AC67" s="326">
        <f>IF(計画提出書!$N$47="","",計画提出書!$N$47+1)</f>
        <v>2024</v>
      </c>
      <c r="AD67" s="327"/>
      <c r="AE67" s="327" t="s">
        <v>55</v>
      </c>
      <c r="AF67" s="328"/>
      <c r="AG67" s="326">
        <f>IF(計画提出書!$N$47="","",計画提出書!$N$47+2)</f>
        <v>2025</v>
      </c>
      <c r="AH67" s="327"/>
      <c r="AI67" s="327" t="s">
        <v>55</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IF('（別添）報告書【1年目報告用】'!B69="","",'（別添）報告書【1年目報告用】'!B69)</f>
        <v/>
      </c>
      <c r="C69" s="1147"/>
      <c r="D69" s="1148"/>
      <c r="E69" s="1140" t="str">
        <f>IF('（別添）報告書【1年目報告用】'!E69="","",'（別添）報告書【1年目報告用】'!E69)</f>
        <v/>
      </c>
      <c r="F69" s="1141"/>
      <c r="G69" s="1141"/>
      <c r="H69" s="1141"/>
      <c r="I69" s="1141"/>
      <c r="J69" s="1141"/>
      <c r="K69" s="1141"/>
      <c r="L69" s="1141"/>
      <c r="M69" s="1141"/>
      <c r="N69" s="1142"/>
      <c r="O69" s="292"/>
      <c r="P69" s="293"/>
      <c r="Q69" s="293"/>
      <c r="R69" s="293"/>
      <c r="S69" s="293"/>
      <c r="T69" s="293"/>
      <c r="U69" s="293"/>
      <c r="V69" s="293"/>
      <c r="W69" s="293"/>
      <c r="X69" s="294"/>
      <c r="Y69" s="1134" t="str">
        <f>IF('（別添）報告書【1年目報告用】'!Y69="","",'（別添）報告書【1年目報告用】'!Y69)</f>
        <v/>
      </c>
      <c r="Z69" s="1135"/>
      <c r="AA69" s="1135"/>
      <c r="AB69" s="1136"/>
      <c r="AC69" s="1134" t="str">
        <f>IF('（別添）報告書【1年目報告用】'!AC69="","",'（別添）報告書【1年目報告用】'!AC69)</f>
        <v/>
      </c>
      <c r="AD69" s="1135"/>
      <c r="AE69" s="1135"/>
      <c r="AF69" s="1136"/>
      <c r="AG69" s="1134" t="str">
        <f>IF('（別添）報告書【1年目報告用】'!AG69="","",'（別添）報告書【1年目報告用】'!AG69)</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IF('（別添）報告書【1年目報告用】'!E71="","",'（別添）報告書【1年目報告用】'!E71)</f>
        <v/>
      </c>
      <c r="F71" s="1141"/>
      <c r="G71" s="1141"/>
      <c r="H71" s="1141"/>
      <c r="I71" s="1141"/>
      <c r="J71" s="1141"/>
      <c r="K71" s="1141"/>
      <c r="L71" s="1141"/>
      <c r="M71" s="1141"/>
      <c r="N71" s="1142"/>
      <c r="O71" s="292"/>
      <c r="P71" s="293"/>
      <c r="Q71" s="293"/>
      <c r="R71" s="293"/>
      <c r="S71" s="293"/>
      <c r="T71" s="293"/>
      <c r="U71" s="293"/>
      <c r="V71" s="293"/>
      <c r="W71" s="293"/>
      <c r="X71" s="294"/>
      <c r="Y71" s="1134" t="str">
        <f>IF('（別添）報告書【1年目報告用】'!Y71="","",'（別添）報告書【1年目報告用】'!Y71)</f>
        <v/>
      </c>
      <c r="Z71" s="1135"/>
      <c r="AA71" s="1135"/>
      <c r="AB71" s="1136"/>
      <c r="AC71" s="1134" t="str">
        <f>IF('（別添）報告書【1年目報告用】'!AC71="","",'（別添）報告書【1年目報告用】'!AC71)</f>
        <v/>
      </c>
      <c r="AD71" s="1135"/>
      <c r="AE71" s="1135"/>
      <c r="AF71" s="1136"/>
      <c r="AG71" s="1134" t="str">
        <f>IF('（別添）報告書【1年目報告用】'!AG71="","",'（別添）報告書【1年目報告用】'!AG71)</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IF('（別添）報告書【1年目報告用】'!E73="","",'（別添）報告書【1年目報告用】'!E73)</f>
        <v/>
      </c>
      <c r="F73" s="1141"/>
      <c r="G73" s="1141"/>
      <c r="H73" s="1141"/>
      <c r="I73" s="1141"/>
      <c r="J73" s="1141"/>
      <c r="K73" s="1141"/>
      <c r="L73" s="1141"/>
      <c r="M73" s="1141"/>
      <c r="N73" s="1142"/>
      <c r="O73" s="292"/>
      <c r="P73" s="293"/>
      <c r="Q73" s="293"/>
      <c r="R73" s="293"/>
      <c r="S73" s="293"/>
      <c r="T73" s="293"/>
      <c r="U73" s="293"/>
      <c r="V73" s="293"/>
      <c r="W73" s="293"/>
      <c r="X73" s="294"/>
      <c r="Y73" s="1134" t="str">
        <f>IF('（別添）報告書【1年目報告用】'!Y73="","",'（別添）報告書【1年目報告用】'!Y73)</f>
        <v/>
      </c>
      <c r="Z73" s="1135"/>
      <c r="AA73" s="1135"/>
      <c r="AB73" s="1136"/>
      <c r="AC73" s="1134" t="str">
        <f>IF('（別添）報告書【1年目報告用】'!AC73="","",'（別添）報告書【1年目報告用】'!AC73)</f>
        <v/>
      </c>
      <c r="AD73" s="1135"/>
      <c r="AE73" s="1135"/>
      <c r="AF73" s="1136"/>
      <c r="AG73" s="1134" t="str">
        <f>IF('（別添）報告書【1年目報告用】'!AG73="","",'（別添）報告書【1年目報告用】'!AG73)</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IF('（別添）報告書【1年目報告用】'!E75="","",'（別添）報告書【1年目報告用】'!E75)</f>
        <v/>
      </c>
      <c r="F75" s="1141"/>
      <c r="G75" s="1141"/>
      <c r="H75" s="1141"/>
      <c r="I75" s="1141"/>
      <c r="J75" s="1141"/>
      <c r="K75" s="1141"/>
      <c r="L75" s="1141"/>
      <c r="M75" s="1141"/>
      <c r="N75" s="1142"/>
      <c r="O75" s="292"/>
      <c r="P75" s="293"/>
      <c r="Q75" s="293"/>
      <c r="R75" s="293"/>
      <c r="S75" s="293"/>
      <c r="T75" s="293"/>
      <c r="U75" s="293"/>
      <c r="V75" s="293"/>
      <c r="W75" s="293"/>
      <c r="X75" s="294"/>
      <c r="Y75" s="1134" t="str">
        <f>IF('（別添）報告書【1年目報告用】'!Y75="","",'（別添）報告書【1年目報告用】'!Y75)</f>
        <v/>
      </c>
      <c r="Z75" s="1135"/>
      <c r="AA75" s="1135"/>
      <c r="AB75" s="1136"/>
      <c r="AC75" s="1134" t="str">
        <f>IF('（別添）報告書【1年目報告用】'!AC75="","",'（別添）報告書【1年目報告用】'!AC75)</f>
        <v/>
      </c>
      <c r="AD75" s="1135"/>
      <c r="AE75" s="1135"/>
      <c r="AF75" s="1136"/>
      <c r="AG75" s="1134" t="str">
        <f>IF('（別添）報告書【1年目報告用】'!AG75="","",'（別添）報告書【1年目報告用】'!AG75)</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IF('（別添）報告書【1年目報告用】'!B77="","",'（別添）報告書【1年目報告用】'!B77)</f>
        <v/>
      </c>
      <c r="C77" s="1147"/>
      <c r="D77" s="1148"/>
      <c r="E77" s="1140" t="str">
        <f>IF('（別添）報告書【1年目報告用】'!E77="","",'（別添）報告書【1年目報告用】'!E77)</f>
        <v/>
      </c>
      <c r="F77" s="1141"/>
      <c r="G77" s="1141"/>
      <c r="H77" s="1141"/>
      <c r="I77" s="1141"/>
      <c r="J77" s="1141"/>
      <c r="K77" s="1141"/>
      <c r="L77" s="1141"/>
      <c r="M77" s="1141"/>
      <c r="N77" s="1142"/>
      <c r="O77" s="292"/>
      <c r="P77" s="293"/>
      <c r="Q77" s="293"/>
      <c r="R77" s="293"/>
      <c r="S77" s="293"/>
      <c r="T77" s="293"/>
      <c r="U77" s="293"/>
      <c r="V77" s="293"/>
      <c r="W77" s="293"/>
      <c r="X77" s="294"/>
      <c r="Y77" s="1134" t="str">
        <f>IF('（別添）報告書【1年目報告用】'!Y77="","",'（別添）報告書【1年目報告用】'!Y77)</f>
        <v/>
      </c>
      <c r="Z77" s="1135"/>
      <c r="AA77" s="1135"/>
      <c r="AB77" s="1136"/>
      <c r="AC77" s="1134" t="str">
        <f>IF('（別添）報告書【1年目報告用】'!AC77="","",'（別添）報告書【1年目報告用】'!AC77)</f>
        <v/>
      </c>
      <c r="AD77" s="1135"/>
      <c r="AE77" s="1135"/>
      <c r="AF77" s="1136"/>
      <c r="AG77" s="1134" t="str">
        <f>IF('（別添）報告書【1年目報告用】'!AG77="","",'（別添）報告書【1年目報告用】'!AG77)</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IF('（別添）報告書【1年目報告用】'!E79="","",'（別添）報告書【1年目報告用】'!E79)</f>
        <v/>
      </c>
      <c r="F79" s="1141"/>
      <c r="G79" s="1141"/>
      <c r="H79" s="1141"/>
      <c r="I79" s="1141"/>
      <c r="J79" s="1141"/>
      <c r="K79" s="1141"/>
      <c r="L79" s="1141"/>
      <c r="M79" s="1141"/>
      <c r="N79" s="1142"/>
      <c r="O79" s="292"/>
      <c r="P79" s="293"/>
      <c r="Q79" s="293"/>
      <c r="R79" s="293"/>
      <c r="S79" s="293"/>
      <c r="T79" s="293"/>
      <c r="U79" s="293"/>
      <c r="V79" s="293"/>
      <c r="W79" s="293"/>
      <c r="X79" s="294"/>
      <c r="Y79" s="1134" t="str">
        <f>IF('（別添）報告書【1年目報告用】'!Y79="","",'（別添）報告書【1年目報告用】'!Y79)</f>
        <v/>
      </c>
      <c r="Z79" s="1135"/>
      <c r="AA79" s="1135"/>
      <c r="AB79" s="1136"/>
      <c r="AC79" s="1134" t="str">
        <f>IF('（別添）報告書【1年目報告用】'!AC79="","",'（別添）報告書【1年目報告用】'!AC79)</f>
        <v/>
      </c>
      <c r="AD79" s="1135"/>
      <c r="AE79" s="1135"/>
      <c r="AF79" s="1136"/>
      <c r="AG79" s="1134" t="str">
        <f>IF('（別添）報告書【1年目報告用】'!AG79="","",'（別添）報告書【1年目報告用】'!AG79)</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IF('（別添）報告書【1年目報告用】'!E81="","",'（別添）報告書【1年目報告用】'!E81)</f>
        <v/>
      </c>
      <c r="F81" s="1141"/>
      <c r="G81" s="1141"/>
      <c r="H81" s="1141"/>
      <c r="I81" s="1141"/>
      <c r="J81" s="1141"/>
      <c r="K81" s="1141"/>
      <c r="L81" s="1141"/>
      <c r="M81" s="1141"/>
      <c r="N81" s="1142"/>
      <c r="O81" s="292"/>
      <c r="P81" s="293"/>
      <c r="Q81" s="293"/>
      <c r="R81" s="293"/>
      <c r="S81" s="293"/>
      <c r="T81" s="293"/>
      <c r="U81" s="293"/>
      <c r="V81" s="293"/>
      <c r="W81" s="293"/>
      <c r="X81" s="294"/>
      <c r="Y81" s="1134" t="str">
        <f>IF('（別添）報告書【1年目報告用】'!Y81="","",'（別添）報告書【1年目報告用】'!Y81)</f>
        <v/>
      </c>
      <c r="Z81" s="1135"/>
      <c r="AA81" s="1135"/>
      <c r="AB81" s="1136"/>
      <c r="AC81" s="1134" t="str">
        <f>IF('（別添）報告書【1年目報告用】'!AC81="","",'（別添）報告書【1年目報告用】'!AC81)</f>
        <v/>
      </c>
      <c r="AD81" s="1135"/>
      <c r="AE81" s="1135"/>
      <c r="AF81" s="1136"/>
      <c r="AG81" s="1134" t="str">
        <f>IF('（別添）報告書【1年目報告用】'!AG81="","",'（別添）報告書【1年目報告用】'!AG81)</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IF('（別添）報告書【1年目報告用】'!E83="","",'（別添）報告書【1年目報告用】'!E83)</f>
        <v/>
      </c>
      <c r="F83" s="1141"/>
      <c r="G83" s="1141"/>
      <c r="H83" s="1141"/>
      <c r="I83" s="1141"/>
      <c r="J83" s="1141"/>
      <c r="K83" s="1141"/>
      <c r="L83" s="1141"/>
      <c r="M83" s="1141"/>
      <c r="N83" s="1142"/>
      <c r="O83" s="292"/>
      <c r="P83" s="293"/>
      <c r="Q83" s="293"/>
      <c r="R83" s="293"/>
      <c r="S83" s="293"/>
      <c r="T83" s="293"/>
      <c r="U83" s="293"/>
      <c r="V83" s="293"/>
      <c r="W83" s="293"/>
      <c r="X83" s="294"/>
      <c r="Y83" s="1134" t="str">
        <f>IF('（別添）報告書【1年目報告用】'!Y83="","",'（別添）報告書【1年目報告用】'!Y83)</f>
        <v/>
      </c>
      <c r="Z83" s="1135"/>
      <c r="AA83" s="1135"/>
      <c r="AB83" s="1136"/>
      <c r="AC83" s="1134" t="str">
        <f>IF('（別添）報告書【1年目報告用】'!AC83="","",'（別添）報告書【1年目報告用】'!AC83)</f>
        <v/>
      </c>
      <c r="AD83" s="1135"/>
      <c r="AE83" s="1135"/>
      <c r="AF83" s="1136"/>
      <c r="AG83" s="1134" t="str">
        <f>IF('（別添）報告書【1年目報告用】'!AG83="","",'（別添）報告書【1年目報告用】'!AG83)</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IF('（別添）報告書【1年目報告用】'!B85="","",'（別添）報告書【1年目報告用】'!B85)</f>
        <v/>
      </c>
      <c r="C85" s="1147"/>
      <c r="D85" s="1148"/>
      <c r="E85" s="1140" t="str">
        <f>IF('（別添）報告書【1年目報告用】'!E85="","",'（別添）報告書【1年目報告用】'!E85)</f>
        <v/>
      </c>
      <c r="F85" s="1141"/>
      <c r="G85" s="1141"/>
      <c r="H85" s="1141"/>
      <c r="I85" s="1141"/>
      <c r="J85" s="1141"/>
      <c r="K85" s="1141"/>
      <c r="L85" s="1141"/>
      <c r="M85" s="1141"/>
      <c r="N85" s="1142"/>
      <c r="O85" s="292"/>
      <c r="P85" s="293"/>
      <c r="Q85" s="293"/>
      <c r="R85" s="293"/>
      <c r="S85" s="293"/>
      <c r="T85" s="293"/>
      <c r="U85" s="293"/>
      <c r="V85" s="293"/>
      <c r="W85" s="293"/>
      <c r="X85" s="294"/>
      <c r="Y85" s="1134" t="str">
        <f>IF('（別添）報告書【1年目報告用】'!Y85="","",'（別添）報告書【1年目報告用】'!Y85)</f>
        <v/>
      </c>
      <c r="Z85" s="1135"/>
      <c r="AA85" s="1135"/>
      <c r="AB85" s="1136"/>
      <c r="AC85" s="1134" t="str">
        <f>IF('（別添）報告書【1年目報告用】'!AC85="","",'（別添）報告書【1年目報告用】'!AC85)</f>
        <v/>
      </c>
      <c r="AD85" s="1135"/>
      <c r="AE85" s="1135"/>
      <c r="AF85" s="1136"/>
      <c r="AG85" s="1134" t="str">
        <f>IF('（別添）報告書【1年目報告用】'!AG85="","",'（別添）報告書【1年目報告用】'!AG85)</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IF('（別添）報告書【1年目報告用】'!E87="","",'（別添）報告書【1年目報告用】'!E87)</f>
        <v/>
      </c>
      <c r="F87" s="1141"/>
      <c r="G87" s="1141"/>
      <c r="H87" s="1141"/>
      <c r="I87" s="1141"/>
      <c r="J87" s="1141"/>
      <c r="K87" s="1141"/>
      <c r="L87" s="1141"/>
      <c r="M87" s="1141"/>
      <c r="N87" s="1142"/>
      <c r="O87" s="292"/>
      <c r="P87" s="293"/>
      <c r="Q87" s="293"/>
      <c r="R87" s="293"/>
      <c r="S87" s="293"/>
      <c r="T87" s="293"/>
      <c r="U87" s="293"/>
      <c r="V87" s="293"/>
      <c r="W87" s="293"/>
      <c r="X87" s="294"/>
      <c r="Y87" s="1134" t="str">
        <f>IF('（別添）報告書【1年目報告用】'!Y87="","",'（別添）報告書【1年目報告用】'!Y87)</f>
        <v/>
      </c>
      <c r="Z87" s="1135"/>
      <c r="AA87" s="1135"/>
      <c r="AB87" s="1136"/>
      <c r="AC87" s="1134" t="str">
        <f>IF('（別添）報告書【1年目報告用】'!AC87="","",'（別添）報告書【1年目報告用】'!AC87)</f>
        <v/>
      </c>
      <c r="AD87" s="1135"/>
      <c r="AE87" s="1135"/>
      <c r="AF87" s="1136"/>
      <c r="AG87" s="1134" t="str">
        <f>IF('（別添）報告書【1年目報告用】'!AG87="","",'（別添）報告書【1年目報告用】'!AG87)</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IF('（別添）報告書【1年目報告用】'!E89="","",'（別添）報告書【1年目報告用】'!E89)</f>
        <v/>
      </c>
      <c r="F89" s="1141"/>
      <c r="G89" s="1141"/>
      <c r="H89" s="1141"/>
      <c r="I89" s="1141"/>
      <c r="J89" s="1141"/>
      <c r="K89" s="1141"/>
      <c r="L89" s="1141"/>
      <c r="M89" s="1141"/>
      <c r="N89" s="1142"/>
      <c r="O89" s="292"/>
      <c r="P89" s="293"/>
      <c r="Q89" s="293"/>
      <c r="R89" s="293"/>
      <c r="S89" s="293"/>
      <c r="T89" s="293"/>
      <c r="U89" s="293"/>
      <c r="V89" s="293"/>
      <c r="W89" s="293"/>
      <c r="X89" s="294"/>
      <c r="Y89" s="1134" t="str">
        <f>IF('（別添）報告書【1年目報告用】'!Y89="","",'（別添）報告書【1年目報告用】'!Y89)</f>
        <v/>
      </c>
      <c r="Z89" s="1135"/>
      <c r="AA89" s="1135"/>
      <c r="AB89" s="1136"/>
      <c r="AC89" s="1134" t="str">
        <f>IF('（別添）報告書【1年目報告用】'!AC89="","",'（別添）報告書【1年目報告用】'!AC89)</f>
        <v/>
      </c>
      <c r="AD89" s="1135"/>
      <c r="AE89" s="1135"/>
      <c r="AF89" s="1136"/>
      <c r="AG89" s="1134" t="str">
        <f>IF('（別添）報告書【1年目報告用】'!AG89="","",'（別添）報告書【1年目報告用】'!AG89)</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IF('（別添）報告書【1年目報告用】'!E91="","",'（別添）報告書【1年目報告用】'!E91)</f>
        <v/>
      </c>
      <c r="F91" s="1141"/>
      <c r="G91" s="1141"/>
      <c r="H91" s="1141"/>
      <c r="I91" s="1141"/>
      <c r="J91" s="1141"/>
      <c r="K91" s="1141"/>
      <c r="L91" s="1141"/>
      <c r="M91" s="1141"/>
      <c r="N91" s="1142"/>
      <c r="O91" s="292"/>
      <c r="P91" s="293"/>
      <c r="Q91" s="293"/>
      <c r="R91" s="293"/>
      <c r="S91" s="293"/>
      <c r="T91" s="293"/>
      <c r="U91" s="293"/>
      <c r="V91" s="293"/>
      <c r="W91" s="293"/>
      <c r="X91" s="294"/>
      <c r="Y91" s="1134" t="str">
        <f>IF('（別添）報告書【1年目報告用】'!Y91="","",'（別添）報告書【1年目報告用】'!Y91)</f>
        <v/>
      </c>
      <c r="Z91" s="1135"/>
      <c r="AA91" s="1135"/>
      <c r="AB91" s="1136"/>
      <c r="AC91" s="1134" t="str">
        <f>IF('（別添）報告書【1年目報告用】'!AC91="","",'（別添）報告書【1年目報告用】'!AC91)</f>
        <v/>
      </c>
      <c r="AD91" s="1135"/>
      <c r="AE91" s="1135"/>
      <c r="AF91" s="1136"/>
      <c r="AG91" s="1134" t="str">
        <f>IF('（別添）報告書【1年目報告用】'!AG91="","",'（別添）報告書【1年目報告用】'!AG91)</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IF('（別添）報告書【1年目報告用】'!B93="","",'（別添）報告書【1年目報告用】'!B93)</f>
        <v/>
      </c>
      <c r="C93" s="1147"/>
      <c r="D93" s="1148"/>
      <c r="E93" s="1140" t="str">
        <f>IF('（別添）報告書【1年目報告用】'!E93="","",'（別添）報告書【1年目報告用】'!E93)</f>
        <v/>
      </c>
      <c r="F93" s="1141"/>
      <c r="G93" s="1141"/>
      <c r="H93" s="1141"/>
      <c r="I93" s="1141"/>
      <c r="J93" s="1141"/>
      <c r="K93" s="1141"/>
      <c r="L93" s="1141"/>
      <c r="M93" s="1141"/>
      <c r="N93" s="1142"/>
      <c r="O93" s="292"/>
      <c r="P93" s="293"/>
      <c r="Q93" s="293"/>
      <c r="R93" s="293"/>
      <c r="S93" s="293"/>
      <c r="T93" s="293"/>
      <c r="U93" s="293"/>
      <c r="V93" s="293"/>
      <c r="W93" s="293"/>
      <c r="X93" s="294"/>
      <c r="Y93" s="1134" t="str">
        <f>IF('（別添）報告書【1年目報告用】'!Y93="","",'（別添）報告書【1年目報告用】'!Y93)</f>
        <v/>
      </c>
      <c r="Z93" s="1135"/>
      <c r="AA93" s="1135"/>
      <c r="AB93" s="1136"/>
      <c r="AC93" s="1134" t="str">
        <f>IF('（別添）報告書【1年目報告用】'!AC93="","",'（別添）報告書【1年目報告用】'!AC93)</f>
        <v/>
      </c>
      <c r="AD93" s="1135"/>
      <c r="AE93" s="1135"/>
      <c r="AF93" s="1136"/>
      <c r="AG93" s="1134" t="str">
        <f>IF('（別添）報告書【1年目報告用】'!AG93="","",'（別添）報告書【1年目報告用】'!AG93)</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IF('（別添）報告書【1年目報告用】'!E95="","",'（別添）報告書【1年目報告用】'!E95)</f>
        <v/>
      </c>
      <c r="F95" s="1141"/>
      <c r="G95" s="1141"/>
      <c r="H95" s="1141"/>
      <c r="I95" s="1141"/>
      <c r="J95" s="1141"/>
      <c r="K95" s="1141"/>
      <c r="L95" s="1141"/>
      <c r="M95" s="1141"/>
      <c r="N95" s="1142"/>
      <c r="O95" s="292"/>
      <c r="P95" s="293"/>
      <c r="Q95" s="293"/>
      <c r="R95" s="293"/>
      <c r="S95" s="293"/>
      <c r="T95" s="293"/>
      <c r="U95" s="293"/>
      <c r="V95" s="293"/>
      <c r="W95" s="293"/>
      <c r="X95" s="294"/>
      <c r="Y95" s="1134" t="str">
        <f>IF('（別添）報告書【1年目報告用】'!Y95="","",'（別添）報告書【1年目報告用】'!Y95)</f>
        <v/>
      </c>
      <c r="Z95" s="1135"/>
      <c r="AA95" s="1135"/>
      <c r="AB95" s="1136"/>
      <c r="AC95" s="1134" t="str">
        <f>IF('（別添）報告書【1年目報告用】'!AC95="","",'（別添）報告書【1年目報告用】'!AC95)</f>
        <v/>
      </c>
      <c r="AD95" s="1135"/>
      <c r="AE95" s="1135"/>
      <c r="AF95" s="1136"/>
      <c r="AG95" s="1134" t="str">
        <f>IF('（別添）報告書【1年目報告用】'!AG95="","",'（別添）報告書【1年目報告用】'!AG95)</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IF('（別添）報告書【1年目報告用】'!E97="","",'（別添）報告書【1年目報告用】'!E97)</f>
        <v/>
      </c>
      <c r="F97" s="1141"/>
      <c r="G97" s="1141"/>
      <c r="H97" s="1141"/>
      <c r="I97" s="1141"/>
      <c r="J97" s="1141"/>
      <c r="K97" s="1141"/>
      <c r="L97" s="1141"/>
      <c r="M97" s="1141"/>
      <c r="N97" s="1142"/>
      <c r="O97" s="292"/>
      <c r="P97" s="293"/>
      <c r="Q97" s="293"/>
      <c r="R97" s="293"/>
      <c r="S97" s="293"/>
      <c r="T97" s="293"/>
      <c r="U97" s="293"/>
      <c r="V97" s="293"/>
      <c r="W97" s="293"/>
      <c r="X97" s="294"/>
      <c r="Y97" s="1134" t="str">
        <f>IF('（別添）報告書【1年目報告用】'!Y97="","",'（別添）報告書【1年目報告用】'!Y97)</f>
        <v/>
      </c>
      <c r="Z97" s="1135"/>
      <c r="AA97" s="1135"/>
      <c r="AB97" s="1136"/>
      <c r="AC97" s="1134" t="str">
        <f>IF('（別添）報告書【1年目報告用】'!AC97="","",'（別添）報告書【1年目報告用】'!AC97)</f>
        <v/>
      </c>
      <c r="AD97" s="1135"/>
      <c r="AE97" s="1135"/>
      <c r="AF97" s="1136"/>
      <c r="AG97" s="1134" t="str">
        <f>IF('（別添）報告書【1年目報告用】'!AG97="","",'（別添）報告書【1年目報告用】'!AG97)</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IF('（別添）報告書【1年目報告用】'!E99="","",'（別添）報告書【1年目報告用】'!E99)</f>
        <v/>
      </c>
      <c r="F99" s="1141"/>
      <c r="G99" s="1141"/>
      <c r="H99" s="1141"/>
      <c r="I99" s="1141"/>
      <c r="J99" s="1141"/>
      <c r="K99" s="1141"/>
      <c r="L99" s="1141"/>
      <c r="M99" s="1141"/>
      <c r="N99" s="1142"/>
      <c r="O99" s="292"/>
      <c r="P99" s="293"/>
      <c r="Q99" s="293"/>
      <c r="R99" s="293"/>
      <c r="S99" s="293"/>
      <c r="T99" s="293"/>
      <c r="U99" s="293"/>
      <c r="V99" s="293"/>
      <c r="W99" s="293"/>
      <c r="X99" s="294"/>
      <c r="Y99" s="1134" t="str">
        <f>IF('（別添）報告書【1年目報告用】'!Y99="","",'（別添）報告書【1年目報告用】'!Y99)</f>
        <v/>
      </c>
      <c r="Z99" s="1135"/>
      <c r="AA99" s="1135"/>
      <c r="AB99" s="1136"/>
      <c r="AC99" s="1134" t="str">
        <f>IF('（別添）報告書【1年目報告用】'!AC99="","",'（別添）報告書【1年目報告用】'!AC99)</f>
        <v/>
      </c>
      <c r="AD99" s="1135"/>
      <c r="AE99" s="1135"/>
      <c r="AF99" s="1136"/>
      <c r="AG99" s="1134" t="str">
        <f>IF('（別添）報告書【1年目報告用】'!AG99="","",'（別添）報告書【1年目報告用】'!AG99)</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IF('（別添）報告書【1年目報告用】'!B101="","",'（別添）報告書【1年目報告用】'!B101)</f>
        <v/>
      </c>
      <c r="C101" s="1147"/>
      <c r="D101" s="1148"/>
      <c r="E101" s="1140" t="str">
        <f>IF('（別添）報告書【1年目報告用】'!E101="","",'（別添）報告書【1年目報告用】'!E101)</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IF('（別添）報告書【1年目報告用】'!Y101="","",'（別添）報告書【1年目報告用】'!Y101)</f>
        <v/>
      </c>
      <c r="Z101" s="1135"/>
      <c r="AA101" s="1135"/>
      <c r="AB101" s="1136"/>
      <c r="AC101" s="1134" t="str">
        <f>IF('（別添）報告書【1年目報告用】'!AC101="","",'（別添）報告書【1年目報告用】'!AC101)</f>
        <v/>
      </c>
      <c r="AD101" s="1135"/>
      <c r="AE101" s="1135"/>
      <c r="AF101" s="1136"/>
      <c r="AG101" s="1134" t="str">
        <f>IF('（別添）報告書【1年目報告用】'!AG101="","",'（別添）報告書【1年目報告用】'!AG101)</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IF('（別添）報告書【1年目報告用】'!E103="","",'（別添）報告書【1年目報告用】'!E103)</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IF('（別添）報告書【1年目報告用】'!Y103="","",'（別添）報告書【1年目報告用】'!Y103)</f>
        <v/>
      </c>
      <c r="Z103" s="1135"/>
      <c r="AA103" s="1135"/>
      <c r="AB103" s="1136"/>
      <c r="AC103" s="1134" t="str">
        <f>IF('（別添）報告書【1年目報告用】'!AC103="","",'（別添）報告書【1年目報告用】'!AC103)</f>
        <v/>
      </c>
      <c r="AD103" s="1135"/>
      <c r="AE103" s="1135"/>
      <c r="AF103" s="1136"/>
      <c r="AG103" s="1134" t="str">
        <f>IF('（別添）報告書【1年目報告用】'!AG103="","",'（別添）報告書【1年目報告用】'!AG103)</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IF('（別添）報告書【1年目報告用】'!E105="","",'（別添）報告書【1年目報告用】'!E105)</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IF('（別添）報告書【1年目報告用】'!Y105="","",'（別添）報告書【1年目報告用】'!Y105)</f>
        <v/>
      </c>
      <c r="Z105" s="1135"/>
      <c r="AA105" s="1135"/>
      <c r="AB105" s="1136"/>
      <c r="AC105" s="1134" t="str">
        <f>IF('（別添）報告書【1年目報告用】'!AC105="","",'（別添）報告書【1年目報告用】'!AC105)</f>
        <v/>
      </c>
      <c r="AD105" s="1135"/>
      <c r="AE105" s="1135"/>
      <c r="AF105" s="1136"/>
      <c r="AG105" s="1134" t="str">
        <f>IF('（別添）報告書【1年目報告用】'!AG105="","",'（別添）報告書【1年目報告用】'!AG105)</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IF('（別添）報告書【1年目報告用】'!E107="","",'（別添）報告書【1年目報告用】'!E107)</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IF('（別添）報告書【1年目報告用】'!Y107="","",'（別添）報告書【1年目報告用】'!Y107)</f>
        <v/>
      </c>
      <c r="Z107" s="1135"/>
      <c r="AA107" s="1135"/>
      <c r="AB107" s="1136"/>
      <c r="AC107" s="1134" t="str">
        <f>IF('（別添）報告書【1年目報告用】'!AC107="","",'（別添）報告書【1年目報告用】'!AC107)</f>
        <v/>
      </c>
      <c r="AD107" s="1135"/>
      <c r="AE107" s="1135"/>
      <c r="AF107" s="1136"/>
      <c r="AG107" s="1134" t="str">
        <f>IF('（別添）報告書【1年目報告用】'!AG107="","",'（別添）報告書【1年目報告用】'!AG107)</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IF('（別添）報告書【1年目報告用】'!B109="","",'（別添）報告書【1年目報告用】'!B109)</f>
        <v/>
      </c>
      <c r="C109" s="1147"/>
      <c r="D109" s="1148"/>
      <c r="E109" s="1140" t="str">
        <f>IF('（別添）報告書【1年目報告用】'!E109="","",'（別添）報告書【1年目報告用】'!E109)</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IF('（別添）報告書【1年目報告用】'!Y109="","",'（別添）報告書【1年目報告用】'!Y109)</f>
        <v/>
      </c>
      <c r="Z109" s="1135"/>
      <c r="AA109" s="1135"/>
      <c r="AB109" s="1136"/>
      <c r="AC109" s="1134" t="str">
        <f>IF('（別添）報告書【1年目報告用】'!AC109="","",'（別添）報告書【1年目報告用】'!AC109)</f>
        <v/>
      </c>
      <c r="AD109" s="1135"/>
      <c r="AE109" s="1135"/>
      <c r="AF109" s="1136"/>
      <c r="AG109" s="1134" t="str">
        <f>IF('（別添）報告書【1年目報告用】'!AG109="","",'（別添）報告書【1年目報告用】'!AG109)</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IF('（別添）報告書【1年目報告用】'!E111="","",'（別添）報告書【1年目報告用】'!E111)</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IF('（別添）報告書【1年目報告用】'!Y111="","",'（別添）報告書【1年目報告用】'!Y111)</f>
        <v/>
      </c>
      <c r="Z111" s="1135"/>
      <c r="AA111" s="1135"/>
      <c r="AB111" s="1136"/>
      <c r="AC111" s="1134" t="str">
        <f>IF('（別添）報告書【1年目報告用】'!AC111="","",'（別添）報告書【1年目報告用】'!AC111)</f>
        <v/>
      </c>
      <c r="AD111" s="1135"/>
      <c r="AE111" s="1135"/>
      <c r="AF111" s="1136"/>
      <c r="AG111" s="1134" t="str">
        <f>IF('（別添）報告書【1年目報告用】'!AG111="","",'（別添）報告書【1年目報告用】'!AG111)</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IF('（別添）報告書【1年目報告用】'!E113="","",'（別添）報告書【1年目報告用】'!E113)</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IF('（別添）報告書【1年目報告用】'!Y113="","",'（別添）報告書【1年目報告用】'!Y113)</f>
        <v/>
      </c>
      <c r="Z113" s="1135"/>
      <c r="AA113" s="1135"/>
      <c r="AB113" s="1136"/>
      <c r="AC113" s="1134" t="str">
        <f>IF('（別添）報告書【1年目報告用】'!AC113="","",'（別添）報告書【1年目報告用】'!AC113)</f>
        <v/>
      </c>
      <c r="AD113" s="1135"/>
      <c r="AE113" s="1135"/>
      <c r="AF113" s="1136"/>
      <c r="AG113" s="1134" t="str">
        <f>IF('（別添）報告書【1年目報告用】'!AG113="","",'（別添）報告書【1年目報告用】'!AG113)</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IF('（別添）報告書【1年目報告用】'!E115="","",'（別添）報告書【1年目報告用】'!E115)</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IF('（別添）報告書【1年目報告用】'!Y115="","",'（別添）報告書【1年目報告用】'!Y115)</f>
        <v/>
      </c>
      <c r="Z115" s="1135"/>
      <c r="AA115" s="1135"/>
      <c r="AB115" s="1136"/>
      <c r="AC115" s="1134" t="str">
        <f>IF('（別添）報告書【1年目報告用】'!AC115="","",'（別添）報告書【1年目報告用】'!AC115)</f>
        <v/>
      </c>
      <c r="AD115" s="1135"/>
      <c r="AE115" s="1135"/>
      <c r="AF115" s="1136"/>
      <c r="AG115" s="1134" t="str">
        <f>IF('（別添）報告書【1年目報告用】'!AG115="","",'（別添）報告書【1年目報告用】'!AG115)</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334</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O111:X112"/>
    <mergeCell ref="Y111:AB112"/>
    <mergeCell ref="AC111:AF112"/>
    <mergeCell ref="AG111:AJ112"/>
    <mergeCell ref="E107:N108"/>
    <mergeCell ref="O107:X108"/>
    <mergeCell ref="B123:U124"/>
    <mergeCell ref="Y107:AB108"/>
    <mergeCell ref="AC107:AF108"/>
    <mergeCell ref="B125:AJ131"/>
    <mergeCell ref="E113:N114"/>
    <mergeCell ref="O113:X114"/>
    <mergeCell ref="Y113:AB114"/>
    <mergeCell ref="AC113:AF114"/>
    <mergeCell ref="AG113:AJ114"/>
    <mergeCell ref="E115:N116"/>
    <mergeCell ref="O115:X116"/>
    <mergeCell ref="Y115:AB116"/>
    <mergeCell ref="AC115:AF116"/>
    <mergeCell ref="AG115:AJ116"/>
    <mergeCell ref="AG105:AJ106"/>
    <mergeCell ref="AG107:AJ108"/>
    <mergeCell ref="Y105:AB106"/>
    <mergeCell ref="AC105:AF106"/>
    <mergeCell ref="B109:D116"/>
    <mergeCell ref="E109:N110"/>
    <mergeCell ref="O109:X110"/>
    <mergeCell ref="Y109:AB110"/>
    <mergeCell ref="AC109:AF110"/>
    <mergeCell ref="B101:D108"/>
    <mergeCell ref="E101:N102"/>
    <mergeCell ref="O101:X102"/>
    <mergeCell ref="E105:N106"/>
    <mergeCell ref="O105:X106"/>
    <mergeCell ref="AC101:AF102"/>
    <mergeCell ref="AG101:AJ102"/>
    <mergeCell ref="E103:N104"/>
    <mergeCell ref="O103:X104"/>
    <mergeCell ref="Y103:AB104"/>
    <mergeCell ref="AC103:AF104"/>
    <mergeCell ref="AG103:AJ104"/>
    <mergeCell ref="Y101:AB102"/>
    <mergeCell ref="AG109:AJ110"/>
    <mergeCell ref="E111:N112"/>
    <mergeCell ref="AG97:AJ98"/>
    <mergeCell ref="E99:N100"/>
    <mergeCell ref="O99:X100"/>
    <mergeCell ref="Y99:AB100"/>
    <mergeCell ref="AC99:AF100"/>
    <mergeCell ref="AG99:AJ100"/>
    <mergeCell ref="E97:N98"/>
    <mergeCell ref="O97:X98"/>
    <mergeCell ref="Y97:AB98"/>
    <mergeCell ref="AC97:AF98"/>
    <mergeCell ref="Y85:AB86"/>
    <mergeCell ref="AG93:AJ94"/>
    <mergeCell ref="E95:N96"/>
    <mergeCell ref="O95:X96"/>
    <mergeCell ref="Y95:AB96"/>
    <mergeCell ref="AC95:AF96"/>
    <mergeCell ref="AG95:AJ96"/>
    <mergeCell ref="E91:N92"/>
    <mergeCell ref="O91:X92"/>
    <mergeCell ref="Y91:AB92"/>
    <mergeCell ref="AC91:AF92"/>
    <mergeCell ref="O81:X82"/>
    <mergeCell ref="Y81:AB82"/>
    <mergeCell ref="AC81:AF82"/>
    <mergeCell ref="AG89:AJ90"/>
    <mergeCell ref="AG91:AJ92"/>
    <mergeCell ref="Y89:AB90"/>
    <mergeCell ref="AC89:AF90"/>
    <mergeCell ref="B93:D100"/>
    <mergeCell ref="E93:N94"/>
    <mergeCell ref="O93:X94"/>
    <mergeCell ref="Y93:AB94"/>
    <mergeCell ref="AC93:AF94"/>
    <mergeCell ref="B85:D92"/>
    <mergeCell ref="E85:N86"/>
    <mergeCell ref="O85:X86"/>
    <mergeCell ref="E89:N90"/>
    <mergeCell ref="O89:X90"/>
    <mergeCell ref="AC85:AF86"/>
    <mergeCell ref="AG85:AJ86"/>
    <mergeCell ref="E87:N88"/>
    <mergeCell ref="O87:X88"/>
    <mergeCell ref="Y87:AB88"/>
    <mergeCell ref="AC87:AF88"/>
    <mergeCell ref="AG87:AJ88"/>
    <mergeCell ref="AG77:AJ78"/>
    <mergeCell ref="E79:N80"/>
    <mergeCell ref="O79:X80"/>
    <mergeCell ref="Y79:AB80"/>
    <mergeCell ref="AC79:AF80"/>
    <mergeCell ref="AG79:AJ80"/>
    <mergeCell ref="AG75:AJ76"/>
    <mergeCell ref="B77:D84"/>
    <mergeCell ref="E77:N78"/>
    <mergeCell ref="O77:X78"/>
    <mergeCell ref="Y77:AB78"/>
    <mergeCell ref="AC77:AF78"/>
    <mergeCell ref="E75:N76"/>
    <mergeCell ref="O75:X76"/>
    <mergeCell ref="Y75:AB76"/>
    <mergeCell ref="AC75:AF76"/>
    <mergeCell ref="B69:D76"/>
    <mergeCell ref="AG81:AJ82"/>
    <mergeCell ref="E83:N84"/>
    <mergeCell ref="O83:X84"/>
    <mergeCell ref="Y83:AB84"/>
    <mergeCell ref="AC83:AF84"/>
    <mergeCell ref="AG83:AJ84"/>
    <mergeCell ref="E81:N82"/>
    <mergeCell ref="Y71:AB72"/>
    <mergeCell ref="AC71:AF72"/>
    <mergeCell ref="AG71:AJ72"/>
    <mergeCell ref="E73:N74"/>
    <mergeCell ref="O73:X74"/>
    <mergeCell ref="Y73:AB74"/>
    <mergeCell ref="AC73:AF74"/>
    <mergeCell ref="AG73:AJ74"/>
    <mergeCell ref="AG67:AH68"/>
    <mergeCell ref="AI67:AJ68"/>
    <mergeCell ref="E69:N70"/>
    <mergeCell ref="O69:X70"/>
    <mergeCell ref="Y69:AB70"/>
    <mergeCell ref="AC69:AF70"/>
    <mergeCell ref="AG69:AJ70"/>
    <mergeCell ref="E71:N72"/>
    <mergeCell ref="O71:X72"/>
    <mergeCell ref="M58:AJ59"/>
    <mergeCell ref="M60:AJ61"/>
    <mergeCell ref="B65:P66"/>
    <mergeCell ref="B67:D68"/>
    <mergeCell ref="E67:N68"/>
    <mergeCell ref="O67:X68"/>
    <mergeCell ref="Y67:Z68"/>
    <mergeCell ref="AA67:AB68"/>
    <mergeCell ref="AC67:AD68"/>
    <mergeCell ref="AE67:AF68"/>
    <mergeCell ref="B58:J59"/>
    <mergeCell ref="K58:L59"/>
    <mergeCell ref="B60:J61"/>
    <mergeCell ref="K60:L61"/>
    <mergeCell ref="M52:AJ53"/>
    <mergeCell ref="M54:AJ55"/>
    <mergeCell ref="M56:AJ57"/>
    <mergeCell ref="B52:J53"/>
    <mergeCell ref="K52:L53"/>
    <mergeCell ref="B54:J55"/>
    <mergeCell ref="K54:L55"/>
    <mergeCell ref="B56:J57"/>
    <mergeCell ref="K56:L57"/>
    <mergeCell ref="D39:AJ39"/>
    <mergeCell ref="D40:AJ43"/>
    <mergeCell ref="B46:S47"/>
    <mergeCell ref="M48:AJ49"/>
    <mergeCell ref="M50:AJ51"/>
    <mergeCell ref="B50:J51"/>
    <mergeCell ref="K50:L51"/>
    <mergeCell ref="B48:J49"/>
    <mergeCell ref="K48:L49"/>
    <mergeCell ref="AH35:AI36"/>
    <mergeCell ref="AJ35:AJ37"/>
    <mergeCell ref="W37:Z37"/>
    <mergeCell ref="AA37:AB37"/>
    <mergeCell ref="AD37:AG37"/>
    <mergeCell ref="AH37:AI37"/>
    <mergeCell ref="W35:Z36"/>
    <mergeCell ref="AA35:AB36"/>
    <mergeCell ref="AC35:AC37"/>
    <mergeCell ref="AD35:AG36"/>
    <mergeCell ref="B35:I37"/>
    <mergeCell ref="J35:M36"/>
    <mergeCell ref="N35:O36"/>
    <mergeCell ref="P35:S36"/>
    <mergeCell ref="T35:U36"/>
    <mergeCell ref="V35:V37"/>
    <mergeCell ref="J37:M37"/>
    <mergeCell ref="N37:O37"/>
    <mergeCell ref="P37:S37"/>
    <mergeCell ref="T37:U37"/>
    <mergeCell ref="AH32:AI33"/>
    <mergeCell ref="AJ32:AJ34"/>
    <mergeCell ref="W34:Z34"/>
    <mergeCell ref="AA34:AB34"/>
    <mergeCell ref="AD34:AG34"/>
    <mergeCell ref="AH34:AI34"/>
    <mergeCell ref="W32:Z33"/>
    <mergeCell ref="AA32:AB33"/>
    <mergeCell ref="AC32:AC34"/>
    <mergeCell ref="AD32:AG33"/>
    <mergeCell ref="B32:I34"/>
    <mergeCell ref="J32:M33"/>
    <mergeCell ref="N32:O33"/>
    <mergeCell ref="P32:S33"/>
    <mergeCell ref="T32:U33"/>
    <mergeCell ref="V32:V34"/>
    <mergeCell ref="J34:M34"/>
    <mergeCell ref="N34:O34"/>
    <mergeCell ref="P34:S34"/>
    <mergeCell ref="T34:U34"/>
    <mergeCell ref="AH29:AI30"/>
    <mergeCell ref="AJ29:AJ31"/>
    <mergeCell ref="W31:Z31"/>
    <mergeCell ref="AA31:AB31"/>
    <mergeCell ref="AD31:AG31"/>
    <mergeCell ref="AH31:AI31"/>
    <mergeCell ref="W29:Z30"/>
    <mergeCell ref="AA29:AB30"/>
    <mergeCell ref="AC29:AC31"/>
    <mergeCell ref="AD29:AG30"/>
    <mergeCell ref="B29:I31"/>
    <mergeCell ref="J29:M30"/>
    <mergeCell ref="N29:O30"/>
    <mergeCell ref="P29:S30"/>
    <mergeCell ref="T29:U30"/>
    <mergeCell ref="V29:V31"/>
    <mergeCell ref="J31:M31"/>
    <mergeCell ref="N31:O31"/>
    <mergeCell ref="P31:S31"/>
    <mergeCell ref="T31:U31"/>
    <mergeCell ref="AH26:AI27"/>
    <mergeCell ref="AJ26:AJ28"/>
    <mergeCell ref="W28:Z28"/>
    <mergeCell ref="AA28:AB28"/>
    <mergeCell ref="AD28:AG28"/>
    <mergeCell ref="AH28:AI28"/>
    <mergeCell ref="W26:Z27"/>
    <mergeCell ref="AA26:AB27"/>
    <mergeCell ref="AC26:AC28"/>
    <mergeCell ref="AD26:AG27"/>
    <mergeCell ref="B26:I28"/>
    <mergeCell ref="J26:M27"/>
    <mergeCell ref="N26:O27"/>
    <mergeCell ref="P26:S27"/>
    <mergeCell ref="T26:U27"/>
    <mergeCell ref="V26:V28"/>
    <mergeCell ref="J28:M28"/>
    <mergeCell ref="N28:O28"/>
    <mergeCell ref="P28:S28"/>
    <mergeCell ref="T28:U28"/>
    <mergeCell ref="AH23:AI24"/>
    <mergeCell ref="AJ23:AJ25"/>
    <mergeCell ref="W25:Z25"/>
    <mergeCell ref="AA25:AB25"/>
    <mergeCell ref="AD25:AG25"/>
    <mergeCell ref="AH25:AI25"/>
    <mergeCell ref="W23:Z24"/>
    <mergeCell ref="AA23:AB24"/>
    <mergeCell ref="AC23:AC25"/>
    <mergeCell ref="AD23:AG24"/>
    <mergeCell ref="B23:I25"/>
    <mergeCell ref="J23:M24"/>
    <mergeCell ref="N23:O24"/>
    <mergeCell ref="P23:S24"/>
    <mergeCell ref="T23:U24"/>
    <mergeCell ref="V23:V25"/>
    <mergeCell ref="J25:M25"/>
    <mergeCell ref="N25:O25"/>
    <mergeCell ref="P25:S25"/>
    <mergeCell ref="T25:U25"/>
    <mergeCell ref="AH20:AI21"/>
    <mergeCell ref="AJ20:AJ22"/>
    <mergeCell ref="W22:Z22"/>
    <mergeCell ref="AA22:AB22"/>
    <mergeCell ref="AD22:AG22"/>
    <mergeCell ref="AH22:AI22"/>
    <mergeCell ref="W20:Z21"/>
    <mergeCell ref="AA20:AB21"/>
    <mergeCell ref="AC20:AC22"/>
    <mergeCell ref="AD20:AG21"/>
    <mergeCell ref="B20:I22"/>
    <mergeCell ref="J20:M21"/>
    <mergeCell ref="N20:O21"/>
    <mergeCell ref="P20:S21"/>
    <mergeCell ref="T20:U21"/>
    <mergeCell ref="V20:V22"/>
    <mergeCell ref="J22:M22"/>
    <mergeCell ref="N22:O22"/>
    <mergeCell ref="P22:S22"/>
    <mergeCell ref="T22:U22"/>
    <mergeCell ref="S16:T16"/>
    <mergeCell ref="AD17:AJ17"/>
    <mergeCell ref="P18:S19"/>
    <mergeCell ref="T18:U19"/>
    <mergeCell ref="V18:V19"/>
    <mergeCell ref="W18:Z19"/>
    <mergeCell ref="AA18:AB19"/>
    <mergeCell ref="AC18:AC19"/>
    <mergeCell ref="AD18:AG19"/>
    <mergeCell ref="AH18:AI19"/>
    <mergeCell ref="AJ18:AJ19"/>
    <mergeCell ref="B6:C6"/>
    <mergeCell ref="B11:J12"/>
    <mergeCell ref="B13:F13"/>
    <mergeCell ref="B14:C14"/>
    <mergeCell ref="D14:E14"/>
    <mergeCell ref="G14:H14"/>
    <mergeCell ref="J14:K14"/>
    <mergeCell ref="V16:W16"/>
    <mergeCell ref="B17:I19"/>
    <mergeCell ref="J17:M19"/>
    <mergeCell ref="N17:O19"/>
    <mergeCell ref="P17:V17"/>
    <mergeCell ref="W17:AC17"/>
    <mergeCell ref="J16:K16"/>
    <mergeCell ref="N16:O16"/>
    <mergeCell ref="N14:O14"/>
    <mergeCell ref="P14:Q14"/>
    <mergeCell ref="S14:T14"/>
    <mergeCell ref="V14:W14"/>
    <mergeCell ref="B15:F15"/>
    <mergeCell ref="B16:C16"/>
    <mergeCell ref="D16:E16"/>
    <mergeCell ref="G16:H16"/>
    <mergeCell ref="P16:Q16"/>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indexed="17"/>
  </sheetPr>
  <dimension ref="B5:BK62"/>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D5" sqref="D5"/>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102</v>
      </c>
    </row>
    <row r="6" spans="2:36" x14ac:dyDescent="0.15">
      <c r="S6" s="28" t="s">
        <v>278</v>
      </c>
    </row>
    <row r="7" spans="2:36" ht="13.5" customHeight="1" x14ac:dyDescent="0.15"/>
    <row r="8" spans="2:36" ht="13.5" customHeight="1" x14ac:dyDescent="0.15">
      <c r="B8" s="299" t="s">
        <v>227</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228</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IF(計画提出書!N47="","",計画提出書!N47+1)</f>
        <v>2024</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IF(計画提出書!N47="","",計画提出書!N47+2)</f>
        <v>2025</v>
      </c>
      <c r="Q11" s="393"/>
      <c r="R11" s="12" t="s">
        <v>4</v>
      </c>
      <c r="S11" s="393">
        <f>IF(計画提出書!N47="","",3)</f>
        <v>3</v>
      </c>
      <c r="T11" s="393"/>
      <c r="U11" s="12" t="s">
        <v>5</v>
      </c>
      <c r="V11" s="393">
        <f>IF(計画提出書!N47="","",31)</f>
        <v>31</v>
      </c>
      <c r="W11" s="393"/>
      <c r="X11" s="12" t="s">
        <v>6</v>
      </c>
    </row>
    <row r="12" spans="2:36" ht="13.5" customHeight="1" x14ac:dyDescent="0.15">
      <c r="B12" s="395" t="s">
        <v>219</v>
      </c>
      <c r="C12" s="379"/>
      <c r="D12" s="379"/>
      <c r="E12" s="379"/>
      <c r="F12" s="379"/>
      <c r="G12" s="379"/>
      <c r="H12" s="409" t="str">
        <f>IF(D11="","",D11&amp;"年度の使用量")</f>
        <v>2024年度の使用量</v>
      </c>
      <c r="I12" s="410"/>
      <c r="J12" s="410"/>
      <c r="K12" s="410"/>
      <c r="L12" s="410"/>
      <c r="M12" s="410"/>
      <c r="N12" s="410"/>
      <c r="O12" s="410"/>
      <c r="P12" s="413" t="s">
        <v>379</v>
      </c>
      <c r="Q12" s="414"/>
      <c r="R12" s="414"/>
      <c r="S12" s="414"/>
      <c r="T12" s="414"/>
      <c r="U12" s="414"/>
      <c r="V12" s="415"/>
      <c r="W12" s="409" t="s">
        <v>426</v>
      </c>
      <c r="X12" s="410"/>
      <c r="Y12" s="410"/>
      <c r="Z12" s="410"/>
      <c r="AA12" s="410"/>
      <c r="AB12" s="410"/>
      <c r="AC12" s="410"/>
      <c r="AD12" s="418" t="s">
        <v>98</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248</v>
      </c>
      <c r="I14" s="425"/>
      <c r="J14" s="425"/>
      <c r="K14" s="425"/>
      <c r="L14" s="425"/>
      <c r="M14" s="425"/>
      <c r="N14" s="425"/>
      <c r="O14" s="426"/>
      <c r="P14" s="427" t="s">
        <v>249</v>
      </c>
      <c r="Q14" s="428"/>
      <c r="R14" s="428"/>
      <c r="S14" s="428"/>
      <c r="T14" s="428"/>
      <c r="U14" s="428"/>
      <c r="V14" s="428"/>
      <c r="W14" s="424" t="s">
        <v>253</v>
      </c>
      <c r="X14" s="425"/>
      <c r="Y14" s="425"/>
      <c r="Z14" s="425"/>
      <c r="AA14" s="425"/>
      <c r="AB14" s="425"/>
      <c r="AC14" s="425"/>
      <c r="AD14" s="429" t="s">
        <v>250</v>
      </c>
      <c r="AE14" s="425"/>
      <c r="AF14" s="425"/>
      <c r="AG14" s="425"/>
      <c r="AH14" s="425"/>
      <c r="AI14" s="425"/>
      <c r="AJ14" s="430"/>
    </row>
    <row r="15" spans="2:36" ht="13.5" customHeight="1" thickBot="1" x14ac:dyDescent="0.2">
      <c r="B15" s="450" t="s">
        <v>242</v>
      </c>
      <c r="C15" s="451"/>
      <c r="D15" s="456" t="s">
        <v>57</v>
      </c>
      <c r="E15" s="457"/>
      <c r="F15" s="457"/>
      <c r="G15" s="457"/>
      <c r="H15" s="460"/>
      <c r="I15" s="460"/>
      <c r="J15" s="460"/>
      <c r="K15" s="460"/>
      <c r="L15" s="460"/>
      <c r="M15" s="461" t="s">
        <v>232</v>
      </c>
      <c r="N15" s="379"/>
      <c r="O15" s="379"/>
      <c r="P15" s="472">
        <f>'（別紙１）原油換算シート【計画用】'!P15</f>
        <v>36.700000000000003</v>
      </c>
      <c r="Q15" s="472"/>
      <c r="R15" s="473"/>
      <c r="S15" s="435" t="s">
        <v>370</v>
      </c>
      <c r="T15" s="436"/>
      <c r="U15" s="436"/>
      <c r="V15" s="437"/>
      <c r="W15" s="373">
        <f>'（別紙１）原油換算シート【計画用】'!W15</f>
        <v>2.58E-2</v>
      </c>
      <c r="X15" s="245"/>
      <c r="Y15" s="245"/>
      <c r="Z15" s="245"/>
      <c r="AA15" s="509" t="s">
        <v>383</v>
      </c>
      <c r="AB15" s="510"/>
      <c r="AC15" s="510"/>
      <c r="AD15" s="468" t="str">
        <f>IF(H15="","",H15*P15*W$15)</f>
        <v/>
      </c>
      <c r="AE15" s="469"/>
      <c r="AF15" s="469"/>
      <c r="AG15" s="469"/>
      <c r="AH15" s="470"/>
      <c r="AI15" s="461" t="s">
        <v>232</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58</v>
      </c>
      <c r="E17" s="433"/>
      <c r="F17" s="433"/>
      <c r="G17" s="433"/>
      <c r="H17" s="434"/>
      <c r="I17" s="434"/>
      <c r="J17" s="434"/>
      <c r="K17" s="434"/>
      <c r="L17" s="434"/>
      <c r="M17" s="444" t="s">
        <v>232</v>
      </c>
      <c r="N17" s="463"/>
      <c r="O17" s="463"/>
      <c r="P17" s="472">
        <f>'（別紙１）原油換算シート【計画用】'!P17</f>
        <v>39.1</v>
      </c>
      <c r="Q17" s="472"/>
      <c r="R17" s="473"/>
      <c r="S17" s="435" t="s">
        <v>370</v>
      </c>
      <c r="T17" s="436"/>
      <c r="U17" s="436"/>
      <c r="V17" s="437"/>
      <c r="W17" s="373"/>
      <c r="X17" s="245"/>
      <c r="Y17" s="245"/>
      <c r="Z17" s="245"/>
      <c r="AA17" s="509"/>
      <c r="AB17" s="510"/>
      <c r="AC17" s="510"/>
      <c r="AD17" s="441" t="str">
        <f>IF(H17="","",H17*P17*W$15)</f>
        <v/>
      </c>
      <c r="AE17" s="442"/>
      <c r="AF17" s="442"/>
      <c r="AG17" s="442"/>
      <c r="AH17" s="443"/>
      <c r="AI17" s="444" t="s">
        <v>232</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59</v>
      </c>
      <c r="E19" s="433"/>
      <c r="F19" s="433"/>
      <c r="G19" s="433"/>
      <c r="H19" s="434"/>
      <c r="I19" s="434"/>
      <c r="J19" s="434"/>
      <c r="K19" s="434"/>
      <c r="L19" s="434"/>
      <c r="M19" s="444" t="s">
        <v>232</v>
      </c>
      <c r="N19" s="463"/>
      <c r="O19" s="463"/>
      <c r="P19" s="472">
        <f>'（別紙１）原油換算シート【計画用】'!P19</f>
        <v>41.9</v>
      </c>
      <c r="Q19" s="472"/>
      <c r="R19" s="473"/>
      <c r="S19" s="435" t="s">
        <v>370</v>
      </c>
      <c r="T19" s="436"/>
      <c r="U19" s="436"/>
      <c r="V19" s="437"/>
      <c r="W19" s="373"/>
      <c r="X19" s="245"/>
      <c r="Y19" s="245"/>
      <c r="Z19" s="245"/>
      <c r="AA19" s="509"/>
      <c r="AB19" s="510"/>
      <c r="AC19" s="510"/>
      <c r="AD19" s="441" t="str">
        <f>IF(H19="","",H19*P19*W$15)</f>
        <v/>
      </c>
      <c r="AE19" s="442"/>
      <c r="AF19" s="442"/>
      <c r="AG19" s="442"/>
      <c r="AH19" s="443"/>
      <c r="AI19" s="444" t="s">
        <v>232</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60</v>
      </c>
      <c r="E21" s="433"/>
      <c r="F21" s="433"/>
      <c r="G21" s="433"/>
      <c r="H21" s="434"/>
      <c r="I21" s="434"/>
      <c r="J21" s="434"/>
      <c r="K21" s="434"/>
      <c r="L21" s="434"/>
      <c r="M21" s="444" t="s">
        <v>232</v>
      </c>
      <c r="N21" s="463"/>
      <c r="O21" s="463"/>
      <c r="P21" s="472">
        <f>'（別紙１）原油換算シート【計画用】'!P21</f>
        <v>41.9</v>
      </c>
      <c r="Q21" s="472"/>
      <c r="R21" s="473"/>
      <c r="S21" s="435" t="s">
        <v>370</v>
      </c>
      <c r="T21" s="436"/>
      <c r="U21" s="436"/>
      <c r="V21" s="437"/>
      <c r="W21" s="373"/>
      <c r="X21" s="245"/>
      <c r="Y21" s="245"/>
      <c r="Z21" s="245"/>
      <c r="AA21" s="509"/>
      <c r="AB21" s="510"/>
      <c r="AC21" s="510"/>
      <c r="AD21" s="441" t="str">
        <f>IF(H21="","",H21*P21*W$15)</f>
        <v/>
      </c>
      <c r="AE21" s="442"/>
      <c r="AF21" s="442"/>
      <c r="AG21" s="442"/>
      <c r="AH21" s="443"/>
      <c r="AI21" s="444" t="s">
        <v>232</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391</v>
      </c>
      <c r="E23" s="475"/>
      <c r="F23" s="475"/>
      <c r="G23" s="475"/>
      <c r="H23" s="434"/>
      <c r="I23" s="434"/>
      <c r="J23" s="434"/>
      <c r="K23" s="434"/>
      <c r="L23" s="434"/>
      <c r="M23" s="444" t="s">
        <v>233</v>
      </c>
      <c r="N23" s="463"/>
      <c r="O23" s="463"/>
      <c r="P23" s="472">
        <f>'（別紙１）原油換算シート【計画用】'!P23</f>
        <v>50.8</v>
      </c>
      <c r="Q23" s="472"/>
      <c r="R23" s="473"/>
      <c r="S23" s="438" t="s">
        <v>371</v>
      </c>
      <c r="T23" s="439"/>
      <c r="U23" s="439"/>
      <c r="V23" s="440"/>
      <c r="W23" s="373"/>
      <c r="X23" s="245"/>
      <c r="Y23" s="245"/>
      <c r="Z23" s="245"/>
      <c r="AA23" s="509"/>
      <c r="AB23" s="510"/>
      <c r="AC23" s="510"/>
      <c r="AD23" s="441" t="str">
        <f>IF(H23="","",H23*P23*W$15)</f>
        <v/>
      </c>
      <c r="AE23" s="442"/>
      <c r="AF23" s="442"/>
      <c r="AG23" s="442"/>
      <c r="AH23" s="443"/>
      <c r="AI23" s="444" t="s">
        <v>232</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397</v>
      </c>
      <c r="E25" s="465"/>
      <c r="F25" s="465"/>
      <c r="G25" s="465"/>
      <c r="H25" s="434"/>
      <c r="I25" s="434"/>
      <c r="J25" s="434"/>
      <c r="K25" s="434"/>
      <c r="L25" s="434"/>
      <c r="M25" s="444" t="s">
        <v>354</v>
      </c>
      <c r="N25" s="463"/>
      <c r="O25" s="463"/>
      <c r="P25" s="472">
        <f>'（別紙１）原油換算シート【計画用】'!P25</f>
        <v>45</v>
      </c>
      <c r="Q25" s="472"/>
      <c r="R25" s="473"/>
      <c r="S25" s="438" t="s">
        <v>372</v>
      </c>
      <c r="T25" s="439"/>
      <c r="U25" s="439"/>
      <c r="V25" s="440"/>
      <c r="W25" s="373"/>
      <c r="X25" s="245"/>
      <c r="Y25" s="245"/>
      <c r="Z25" s="245"/>
      <c r="AA25" s="509"/>
      <c r="AB25" s="510"/>
      <c r="AC25" s="510"/>
      <c r="AD25" s="441" t="str">
        <f>IF(H25="","",H25*P25*W$15)</f>
        <v/>
      </c>
      <c r="AE25" s="442"/>
      <c r="AF25" s="442"/>
      <c r="AG25" s="442"/>
      <c r="AH25" s="443"/>
      <c r="AI25" s="444" t="s">
        <v>232</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61</v>
      </c>
      <c r="E27" s="313"/>
      <c r="F27" s="312" t="s">
        <v>342</v>
      </c>
      <c r="G27" s="314"/>
      <c r="H27" s="434"/>
      <c r="I27" s="434"/>
      <c r="J27" s="434"/>
      <c r="K27" s="434"/>
      <c r="L27" s="434"/>
      <c r="M27" s="444" t="s">
        <v>373</v>
      </c>
      <c r="N27" s="463"/>
      <c r="O27" s="511"/>
      <c r="P27" s="1218">
        <f>'（別紙１）原油換算シート【計画用】'!P27</f>
        <v>9.9700000000000006</v>
      </c>
      <c r="Q27" s="1218"/>
      <c r="R27" s="1219"/>
      <c r="S27" s="438" t="s">
        <v>374</v>
      </c>
      <c r="T27" s="439"/>
      <c r="U27" s="439"/>
      <c r="V27" s="440"/>
      <c r="W27" s="373"/>
      <c r="X27" s="245"/>
      <c r="Y27" s="245"/>
      <c r="Z27" s="245"/>
      <c r="AA27" s="509"/>
      <c r="AB27" s="510"/>
      <c r="AC27" s="510"/>
      <c r="AD27" s="441" t="str">
        <f>IF(H27="","",H27*P27*W$15)</f>
        <v/>
      </c>
      <c r="AE27" s="442"/>
      <c r="AF27" s="442"/>
      <c r="AG27" s="442"/>
      <c r="AH27" s="443"/>
      <c r="AI27" s="444" t="s">
        <v>232</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343</v>
      </c>
      <c r="G29" s="314"/>
      <c r="H29" s="82"/>
      <c r="I29" s="83"/>
      <c r="J29" s="83"/>
      <c r="K29" s="83"/>
      <c r="L29" s="512"/>
      <c r="M29" s="444" t="s">
        <v>373</v>
      </c>
      <c r="N29" s="463"/>
      <c r="O29" s="511"/>
      <c r="P29" s="1218">
        <f>'（別紙１）原油換算シート【計画用】'!P29</f>
        <v>9.2799999999999994</v>
      </c>
      <c r="Q29" s="1218"/>
      <c r="R29" s="1219"/>
      <c r="S29" s="438" t="s">
        <v>374</v>
      </c>
      <c r="T29" s="439"/>
      <c r="U29" s="439"/>
      <c r="V29" s="440"/>
      <c r="W29" s="373"/>
      <c r="X29" s="245"/>
      <c r="Y29" s="245"/>
      <c r="Z29" s="245"/>
      <c r="AA29" s="509"/>
      <c r="AB29" s="510"/>
      <c r="AC29" s="510"/>
      <c r="AD29" s="441" t="str">
        <f>IF(H29="","",H29*P29*W$15)</f>
        <v/>
      </c>
      <c r="AE29" s="442"/>
      <c r="AF29" s="442"/>
      <c r="AG29" s="442"/>
      <c r="AH29" s="443"/>
      <c r="AI29" s="444" t="s">
        <v>232</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419</v>
      </c>
      <c r="E31" s="467"/>
      <c r="F31" s="467"/>
      <c r="G31" s="467"/>
      <c r="H31" s="108"/>
      <c r="I31" s="108"/>
      <c r="J31" s="108"/>
      <c r="K31" s="108"/>
      <c r="L31" s="108"/>
      <c r="M31" s="462" t="s">
        <v>376</v>
      </c>
      <c r="N31" s="245"/>
      <c r="O31" s="245"/>
      <c r="P31" s="1218">
        <f>'（別紙１）原油換算シート【計画用】'!P31</f>
        <v>1.36</v>
      </c>
      <c r="Q31" s="1218"/>
      <c r="R31" s="1219"/>
      <c r="S31" s="500" t="s">
        <v>375</v>
      </c>
      <c r="T31" s="501"/>
      <c r="U31" s="501"/>
      <c r="V31" s="502"/>
      <c r="W31" s="373"/>
      <c r="X31" s="245"/>
      <c r="Y31" s="245"/>
      <c r="Z31" s="245"/>
      <c r="AA31" s="509"/>
      <c r="AB31" s="510"/>
      <c r="AC31" s="510"/>
      <c r="AD31" s="441" t="str">
        <f>IF(H31="","",H31*P31*W$15)</f>
        <v/>
      </c>
      <c r="AE31" s="442"/>
      <c r="AF31" s="442"/>
      <c r="AG31" s="442"/>
      <c r="AH31" s="443"/>
      <c r="AI31" s="444" t="s">
        <v>232</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64</v>
      </c>
      <c r="C33" s="477"/>
      <c r="D33" s="480" t="s">
        <v>239</v>
      </c>
      <c r="E33" s="480"/>
      <c r="F33" s="480"/>
      <c r="G33" s="480"/>
      <c r="H33" s="482"/>
      <c r="I33" s="483"/>
      <c r="J33" s="483"/>
      <c r="K33" s="483"/>
      <c r="L33" s="483"/>
      <c r="M33" s="485" t="s">
        <v>232</v>
      </c>
      <c r="N33" s="486"/>
      <c r="O33" s="486"/>
      <c r="P33" s="487">
        <f>'（別紙１）原油換算シート【計画用】'!P33</f>
        <v>34.6</v>
      </c>
      <c r="Q33" s="487"/>
      <c r="R33" s="488"/>
      <c r="S33" s="489" t="s">
        <v>370</v>
      </c>
      <c r="T33" s="490"/>
      <c r="U33" s="490"/>
      <c r="V33" s="491"/>
      <c r="W33" s="391">
        <f>'（別紙１）原油換算シート【計画用】'!W33</f>
        <v>2.58E-2</v>
      </c>
      <c r="X33" s="379"/>
      <c r="Y33" s="379"/>
      <c r="Z33" s="379"/>
      <c r="AA33" s="509" t="s">
        <v>383</v>
      </c>
      <c r="AB33" s="510"/>
      <c r="AC33" s="510"/>
      <c r="AD33" s="494" t="str">
        <f>IF(H33="","",H33*P33*W$15)</f>
        <v/>
      </c>
      <c r="AE33" s="495"/>
      <c r="AF33" s="495"/>
      <c r="AG33" s="495"/>
      <c r="AH33" s="496"/>
      <c r="AI33" s="485" t="s">
        <v>399</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62</v>
      </c>
      <c r="E36" s="481"/>
      <c r="F36" s="481"/>
      <c r="G36" s="481"/>
      <c r="H36" s="484"/>
      <c r="I36" s="434"/>
      <c r="J36" s="434"/>
      <c r="K36" s="434"/>
      <c r="L36" s="434"/>
      <c r="M36" s="444" t="s">
        <v>232</v>
      </c>
      <c r="N36" s="463"/>
      <c r="O36" s="463"/>
      <c r="P36" s="446">
        <f>'（別紙１）原油換算シート【計画用】'!P36</f>
        <v>37.700000000000003</v>
      </c>
      <c r="Q36" s="446"/>
      <c r="R36" s="447"/>
      <c r="S36" s="500" t="s">
        <v>370</v>
      </c>
      <c r="T36" s="501"/>
      <c r="U36" s="501"/>
      <c r="V36" s="502"/>
      <c r="W36" s="373"/>
      <c r="X36" s="245"/>
      <c r="Y36" s="245"/>
      <c r="Z36" s="245"/>
      <c r="AA36" s="509"/>
      <c r="AB36" s="510"/>
      <c r="AC36" s="510"/>
      <c r="AD36" s="441" t="str">
        <f>IF(H36="","",H36*P36*W$15)</f>
        <v/>
      </c>
      <c r="AE36" s="442"/>
      <c r="AF36" s="442"/>
      <c r="AG36" s="442"/>
      <c r="AH36" s="443"/>
      <c r="AI36" s="444" t="s">
        <v>232</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63</v>
      </c>
      <c r="E38" s="481"/>
      <c r="F38" s="481"/>
      <c r="G38" s="481"/>
      <c r="H38" s="484"/>
      <c r="I38" s="434"/>
      <c r="J38" s="434"/>
      <c r="K38" s="434"/>
      <c r="L38" s="434"/>
      <c r="M38" s="444" t="s">
        <v>354</v>
      </c>
      <c r="N38" s="463"/>
      <c r="O38" s="463"/>
      <c r="P38" s="446">
        <f>'（別紙１）原油換算シート【計画用】'!P38</f>
        <v>43.5</v>
      </c>
      <c r="Q38" s="446"/>
      <c r="R38" s="447"/>
      <c r="S38" s="500" t="s">
        <v>372</v>
      </c>
      <c r="T38" s="501"/>
      <c r="U38" s="501"/>
      <c r="V38" s="502"/>
      <c r="W38" s="373"/>
      <c r="X38" s="245"/>
      <c r="Y38" s="245"/>
      <c r="Z38" s="245"/>
      <c r="AA38" s="509"/>
      <c r="AB38" s="510"/>
      <c r="AC38" s="510"/>
      <c r="AD38" s="441" t="str">
        <f>IF(H38="","",H38*P38*W$15)</f>
        <v/>
      </c>
      <c r="AE38" s="442"/>
      <c r="AF38" s="442"/>
      <c r="AG38" s="442"/>
      <c r="AH38" s="443"/>
      <c r="AI38" s="444" t="s">
        <v>232</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390</v>
      </c>
      <c r="E40" s="518"/>
      <c r="F40" s="518"/>
      <c r="G40" s="518"/>
      <c r="H40" s="484"/>
      <c r="I40" s="434"/>
      <c r="J40" s="434"/>
      <c r="K40" s="434"/>
      <c r="L40" s="434"/>
      <c r="M40" s="444" t="s">
        <v>233</v>
      </c>
      <c r="N40" s="463"/>
      <c r="O40" s="463"/>
      <c r="P40" s="446">
        <f>'（別紙１）原油換算シート【計画用】'!P40</f>
        <v>50.8</v>
      </c>
      <c r="Q40" s="446"/>
      <c r="R40" s="447"/>
      <c r="S40" s="500" t="s">
        <v>371</v>
      </c>
      <c r="T40" s="501"/>
      <c r="U40" s="501"/>
      <c r="V40" s="502"/>
      <c r="W40" s="373"/>
      <c r="X40" s="245"/>
      <c r="Y40" s="245"/>
      <c r="Z40" s="245"/>
      <c r="AA40" s="509"/>
      <c r="AB40" s="510"/>
      <c r="AC40" s="510"/>
      <c r="AD40" s="441" t="str">
        <f>IF(H40="","",H40*P40*W$15)</f>
        <v/>
      </c>
      <c r="AE40" s="442"/>
      <c r="AF40" s="442"/>
      <c r="AG40" s="442"/>
      <c r="AH40" s="443"/>
      <c r="AI40" s="444" t="s">
        <v>232</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68</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232</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224</v>
      </c>
      <c r="C45" s="11">
        <v>1</v>
      </c>
      <c r="D45" s="299" t="s">
        <v>279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225</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404</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405</v>
      </c>
      <c r="I50" s="377"/>
      <c r="J50" s="377"/>
      <c r="K50" s="377"/>
      <c r="L50" s="377"/>
      <c r="M50" s="377"/>
      <c r="N50" s="377"/>
      <c r="O50" s="377"/>
      <c r="P50" s="377"/>
      <c r="Q50" s="377" t="s">
        <v>409</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406</v>
      </c>
      <c r="I51" s="377"/>
      <c r="J51" s="377"/>
      <c r="K51" s="377"/>
      <c r="L51" s="377"/>
      <c r="M51" s="377"/>
      <c r="N51" s="377"/>
      <c r="O51" s="377"/>
      <c r="P51" s="377"/>
      <c r="Q51" s="377" t="s">
        <v>410</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407</v>
      </c>
      <c r="I52" s="377"/>
      <c r="J52" s="377"/>
      <c r="K52" s="377"/>
      <c r="L52" s="377"/>
      <c r="M52" s="377"/>
      <c r="N52" s="377"/>
      <c r="O52" s="377"/>
      <c r="P52" s="377"/>
      <c r="Q52" s="377" t="s">
        <v>411</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408</v>
      </c>
      <c r="I53" s="377"/>
      <c r="J53" s="377"/>
      <c r="K53" s="377"/>
      <c r="L53" s="377"/>
      <c r="M53" s="377"/>
      <c r="N53" s="377"/>
      <c r="O53" s="377"/>
      <c r="P53" s="377"/>
      <c r="Q53" s="377" t="s">
        <v>412</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418</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369</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320</v>
      </c>
      <c r="C58" s="11"/>
      <c r="D58" s="11"/>
      <c r="E58" s="11"/>
      <c r="F58" s="11"/>
      <c r="G58" s="11"/>
      <c r="H58" s="11"/>
      <c r="I58" s="11"/>
      <c r="J58" s="11"/>
      <c r="K58" s="394" t="s">
        <v>288</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272</v>
      </c>
      <c r="C59" s="379"/>
      <c r="D59" s="379"/>
      <c r="E59" s="396"/>
      <c r="F59" s="399" t="str">
        <f>IF(報告提出書【2年目】!AB32="","",報告提出書【2年目】!AB32)</f>
        <v/>
      </c>
      <c r="G59" s="400"/>
      <c r="H59" s="400"/>
      <c r="I59" s="379" t="s">
        <v>271</v>
      </c>
      <c r="J59" s="380"/>
      <c r="K59" s="391" t="s">
        <v>414</v>
      </c>
      <c r="L59" s="379"/>
      <c r="M59" s="379"/>
      <c r="N59" s="379"/>
      <c r="O59" s="379"/>
      <c r="P59" s="379"/>
      <c r="Q59" s="379"/>
      <c r="R59" s="379"/>
      <c r="S59" s="392"/>
      <c r="T59" s="388"/>
      <c r="U59" s="389"/>
      <c r="V59" s="390"/>
      <c r="W59" s="35" t="s">
        <v>271</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415</v>
      </c>
      <c r="L60" s="404"/>
      <c r="M60" s="404"/>
      <c r="N60" s="404"/>
      <c r="O60" s="404"/>
      <c r="P60" s="404"/>
      <c r="Q60" s="404"/>
      <c r="R60" s="404"/>
      <c r="S60" s="405"/>
      <c r="T60" s="385"/>
      <c r="U60" s="386"/>
      <c r="V60" s="387"/>
      <c r="W60" s="406" t="s">
        <v>417</v>
      </c>
      <c r="X60" s="407"/>
      <c r="Y60" s="407"/>
      <c r="Z60" s="407"/>
      <c r="AA60" s="407"/>
      <c r="AB60" s="407"/>
      <c r="AC60" s="407"/>
      <c r="AD60" s="407"/>
      <c r="AE60" s="407"/>
      <c r="AF60" s="385"/>
      <c r="AG60" s="386"/>
      <c r="AH60" s="387"/>
      <c r="AI60" s="383" t="s">
        <v>416</v>
      </c>
      <c r="AJ60" s="384"/>
    </row>
    <row r="61" spans="2:63" x14ac:dyDescent="0.15">
      <c r="B61" s="11" t="s">
        <v>276</v>
      </c>
      <c r="C61" s="333" t="s">
        <v>413</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H33:L35"/>
    <mergeCell ref="AD36:AH37"/>
    <mergeCell ref="AD33:AH35"/>
    <mergeCell ref="H38:L39"/>
    <mergeCell ref="H36:L37"/>
    <mergeCell ref="Q52:AD52"/>
    <mergeCell ref="B42:AC43"/>
    <mergeCell ref="AD42:AH43"/>
    <mergeCell ref="AI42:AJ43"/>
    <mergeCell ref="H40:L41"/>
    <mergeCell ref="S40:V41"/>
    <mergeCell ref="AD40:AH41"/>
    <mergeCell ref="AI40:AJ41"/>
    <mergeCell ref="H50:P50"/>
    <mergeCell ref="Q50:AD50"/>
    <mergeCell ref="H51:P51"/>
    <mergeCell ref="Q51:AD51"/>
    <mergeCell ref="H52:P52"/>
    <mergeCell ref="D36:G37"/>
    <mergeCell ref="D47:AJ49"/>
    <mergeCell ref="B33:C41"/>
    <mergeCell ref="D33:G35"/>
    <mergeCell ref="D38:G39"/>
    <mergeCell ref="D45:AJ45"/>
    <mergeCell ref="B15:C32"/>
    <mergeCell ref="D15:G16"/>
    <mergeCell ref="D19:G20"/>
    <mergeCell ref="D17:G18"/>
    <mergeCell ref="D31:G32"/>
    <mergeCell ref="S27:V28"/>
    <mergeCell ref="H31:L32"/>
    <mergeCell ref="M31:O32"/>
    <mergeCell ref="P31:R32"/>
    <mergeCell ref="D21:G22"/>
    <mergeCell ref="H19:L20"/>
    <mergeCell ref="M19:O20"/>
    <mergeCell ref="D23:G24"/>
    <mergeCell ref="H23:L24"/>
    <mergeCell ref="P21:R22"/>
    <mergeCell ref="S21:V22"/>
    <mergeCell ref="S31:V32"/>
    <mergeCell ref="D25:G26"/>
    <mergeCell ref="D27:E30"/>
    <mergeCell ref="F27:G28"/>
    <mergeCell ref="F29:G30"/>
    <mergeCell ref="H25:L26"/>
    <mergeCell ref="M25:O26"/>
    <mergeCell ref="P25:R26"/>
    <mergeCell ref="W14:AC14"/>
    <mergeCell ref="AD14:AJ14"/>
    <mergeCell ref="AI15:AJ16"/>
    <mergeCell ref="AD17:AH18"/>
    <mergeCell ref="AI17:AJ18"/>
    <mergeCell ref="AD15:AH16"/>
    <mergeCell ref="AA15:AC32"/>
    <mergeCell ref="AD19:AH20"/>
    <mergeCell ref="AD27:AH28"/>
    <mergeCell ref="AD31:AH32"/>
    <mergeCell ref="AI19:AJ20"/>
    <mergeCell ref="W15:Z32"/>
    <mergeCell ref="AI23:AJ24"/>
    <mergeCell ref="AI25:AJ26"/>
    <mergeCell ref="AI27:AJ28"/>
    <mergeCell ref="AD29:AH30"/>
    <mergeCell ref="AD21:AH22"/>
    <mergeCell ref="S9:T9"/>
    <mergeCell ref="V9:W9"/>
    <mergeCell ref="B10:F10"/>
    <mergeCell ref="B11:C11"/>
    <mergeCell ref="D11:E11"/>
    <mergeCell ref="G11:H11"/>
    <mergeCell ref="J11:K11"/>
    <mergeCell ref="N11:O11"/>
    <mergeCell ref="P11:Q11"/>
    <mergeCell ref="AD23:AH24"/>
    <mergeCell ref="M23:O24"/>
    <mergeCell ref="P23:R24"/>
    <mergeCell ref="H29:L30"/>
    <mergeCell ref="M29:O30"/>
    <mergeCell ref="S15:V16"/>
    <mergeCell ref="H27:L28"/>
    <mergeCell ref="M27:O28"/>
    <mergeCell ref="P27:R28"/>
    <mergeCell ref="P29:R30"/>
    <mergeCell ref="S29:V30"/>
    <mergeCell ref="H21:L22"/>
    <mergeCell ref="AD12:AJ13"/>
    <mergeCell ref="B8:F8"/>
    <mergeCell ref="B9:C9"/>
    <mergeCell ref="D9:E9"/>
    <mergeCell ref="G9:H9"/>
    <mergeCell ref="P19:R20"/>
    <mergeCell ref="J9:K9"/>
    <mergeCell ref="N9:O9"/>
    <mergeCell ref="M15:O16"/>
    <mergeCell ref="P15:R16"/>
    <mergeCell ref="H14:O14"/>
    <mergeCell ref="P14:V14"/>
    <mergeCell ref="P9:Q9"/>
    <mergeCell ref="S11:T11"/>
    <mergeCell ref="H17:L18"/>
    <mergeCell ref="M17:O18"/>
    <mergeCell ref="P17:R18"/>
    <mergeCell ref="S17:V18"/>
    <mergeCell ref="H15:L16"/>
    <mergeCell ref="S19:V20"/>
    <mergeCell ref="V11:W11"/>
    <mergeCell ref="B12:G14"/>
    <mergeCell ref="H12:O13"/>
    <mergeCell ref="P12:V13"/>
    <mergeCell ref="W12:AC13"/>
    <mergeCell ref="M21:O22"/>
    <mergeCell ref="AI29:AJ30"/>
    <mergeCell ref="AI21:AJ22"/>
    <mergeCell ref="S23:V24"/>
    <mergeCell ref="AD25:AH26"/>
    <mergeCell ref="AI31:AJ32"/>
    <mergeCell ref="M33:O35"/>
    <mergeCell ref="P33:R35"/>
    <mergeCell ref="S33:V35"/>
    <mergeCell ref="W33:Z41"/>
    <mergeCell ref="AA33:AC41"/>
    <mergeCell ref="M36:O37"/>
    <mergeCell ref="P36:R37"/>
    <mergeCell ref="S36:V37"/>
    <mergeCell ref="AD38:AH39"/>
    <mergeCell ref="M38:O39"/>
    <mergeCell ref="P38:R39"/>
    <mergeCell ref="S38:V39"/>
    <mergeCell ref="AI38:AJ39"/>
    <mergeCell ref="M40:O41"/>
    <mergeCell ref="P40:R41"/>
    <mergeCell ref="AI33:AJ35"/>
    <mergeCell ref="AI36:AJ37"/>
    <mergeCell ref="S25:V26"/>
    <mergeCell ref="D46:AJ46"/>
    <mergeCell ref="D40:G41"/>
    <mergeCell ref="C61:AJ62"/>
    <mergeCell ref="H53:P53"/>
    <mergeCell ref="Q53:AD53"/>
    <mergeCell ref="D55:AJ56"/>
    <mergeCell ref="K58:AJ58"/>
    <mergeCell ref="B59:E60"/>
    <mergeCell ref="F59:H60"/>
    <mergeCell ref="I59:J60"/>
    <mergeCell ref="K59:S59"/>
    <mergeCell ref="T59:V59"/>
    <mergeCell ref="K60:S60"/>
    <mergeCell ref="D54:AJ54"/>
    <mergeCell ref="T60:V60"/>
    <mergeCell ref="W60:AE60"/>
    <mergeCell ref="AF60:AH60"/>
    <mergeCell ref="AI60:AJ6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9FF99"/>
  </sheetPr>
  <dimension ref="A5:CD138"/>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BJ33" sqref="BJ33"/>
    </sheetView>
  </sheetViews>
  <sheetFormatPr defaultColWidth="2.5" defaultRowHeight="13.5" x14ac:dyDescent="0.15"/>
  <cols>
    <col min="1" max="41" width="2.5" style="1" customWidth="1"/>
    <col min="42" max="16384" width="2.5" style="1"/>
  </cols>
  <sheetData>
    <row r="5" spans="2:36" ht="13.5" customHeight="1" x14ac:dyDescent="0.15">
      <c r="B5" s="1" t="s">
        <v>223</v>
      </c>
    </row>
    <row r="6" spans="2:36" ht="13.5" customHeight="1" x14ac:dyDescent="0.15">
      <c r="N6" s="244" t="s">
        <v>218</v>
      </c>
      <c r="O6" s="244"/>
      <c r="P6" s="244"/>
      <c r="Q6" s="244"/>
      <c r="R6" s="244"/>
      <c r="S6" s="244"/>
      <c r="T6" s="244"/>
      <c r="U6" s="244"/>
      <c r="V6" s="244"/>
      <c r="W6" s="244"/>
      <c r="X6" s="244"/>
    </row>
    <row r="7" spans="2:36" ht="13.5" customHeight="1" x14ac:dyDescent="0.15"/>
    <row r="8" spans="2:36" ht="13.5" customHeight="1" x14ac:dyDescent="0.15">
      <c r="B8" s="299" t="s">
        <v>227</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488</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228</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IF(計画提出書!N47="","",計画提出書!N47+1)</f>
        <v>2024</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IF(計画提出書!N47="","",計画提出書!N47+2)</f>
        <v>2025</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92" t="s">
        <v>240</v>
      </c>
      <c r="C15" s="693"/>
      <c r="D15" s="693"/>
      <c r="E15" s="693"/>
      <c r="F15" s="693"/>
      <c r="G15" s="694"/>
      <c r="H15" s="682" t="str">
        <f>IF(D14="","",D14&amp;"年度の使用量")</f>
        <v>2024年度の使用量</v>
      </c>
      <c r="I15" s="683"/>
      <c r="J15" s="684"/>
      <c r="K15" s="684"/>
      <c r="L15" s="684"/>
      <c r="M15" s="684"/>
      <c r="N15" s="685"/>
      <c r="O15" s="676" t="s">
        <v>69</v>
      </c>
      <c r="P15" s="676"/>
      <c r="Q15" s="676"/>
      <c r="R15" s="676"/>
      <c r="S15" s="676"/>
      <c r="T15" s="676"/>
      <c r="U15" s="676"/>
      <c r="V15" s="676"/>
      <c r="W15" s="676"/>
      <c r="X15" s="676"/>
      <c r="Y15" s="676"/>
      <c r="Z15" s="677"/>
      <c r="AA15" s="677"/>
      <c r="AB15" s="677"/>
      <c r="AC15" s="653" t="s">
        <v>238</v>
      </c>
      <c r="AD15" s="654"/>
      <c r="AE15" s="655"/>
      <c r="AF15" s="655"/>
      <c r="AG15" s="655"/>
      <c r="AH15" s="655"/>
      <c r="AI15" s="655"/>
      <c r="AJ15" s="656"/>
    </row>
    <row r="16" spans="2:36" ht="13.5" customHeight="1" x14ac:dyDescent="0.15">
      <c r="B16" s="695"/>
      <c r="C16" s="696"/>
      <c r="D16" s="696"/>
      <c r="E16" s="696"/>
      <c r="F16" s="696"/>
      <c r="G16" s="697"/>
      <c r="H16" s="686"/>
      <c r="I16" s="687"/>
      <c r="J16" s="687"/>
      <c r="K16" s="687"/>
      <c r="L16" s="687"/>
      <c r="M16" s="687"/>
      <c r="N16" s="688"/>
      <c r="O16" s="680" t="s">
        <v>71</v>
      </c>
      <c r="P16" s="680"/>
      <c r="Q16" s="680"/>
      <c r="R16" s="680"/>
      <c r="S16" s="681"/>
      <c r="T16" s="681"/>
      <c r="U16" s="680" t="s">
        <v>70</v>
      </c>
      <c r="V16" s="680"/>
      <c r="W16" s="680"/>
      <c r="X16" s="680"/>
      <c r="Y16" s="680"/>
      <c r="Z16" s="680"/>
      <c r="AA16" s="680"/>
      <c r="AB16" s="680"/>
      <c r="AC16" s="657"/>
      <c r="AD16" s="658"/>
      <c r="AE16" s="658"/>
      <c r="AF16" s="658"/>
      <c r="AG16" s="658"/>
      <c r="AH16" s="658"/>
      <c r="AI16" s="658"/>
      <c r="AJ16" s="659"/>
    </row>
    <row r="17" spans="2:36" ht="13.5" customHeight="1" thickBot="1" x14ac:dyDescent="0.2">
      <c r="B17" s="698"/>
      <c r="C17" s="699"/>
      <c r="D17" s="699"/>
      <c r="E17" s="699"/>
      <c r="F17" s="699"/>
      <c r="G17" s="700"/>
      <c r="H17" s="689" t="s">
        <v>422</v>
      </c>
      <c r="I17" s="690"/>
      <c r="J17" s="690"/>
      <c r="K17" s="690"/>
      <c r="L17" s="690"/>
      <c r="M17" s="690"/>
      <c r="N17" s="691"/>
      <c r="O17" s="678" t="s">
        <v>423</v>
      </c>
      <c r="P17" s="679"/>
      <c r="Q17" s="679"/>
      <c r="R17" s="679"/>
      <c r="S17" s="679"/>
      <c r="T17" s="679"/>
      <c r="U17" s="678" t="s">
        <v>424</v>
      </c>
      <c r="V17" s="679"/>
      <c r="W17" s="679"/>
      <c r="X17" s="679"/>
      <c r="Y17" s="679"/>
      <c r="Z17" s="679"/>
      <c r="AA17" s="679"/>
      <c r="AB17" s="707"/>
      <c r="AC17" s="663" t="s">
        <v>425</v>
      </c>
      <c r="AD17" s="664"/>
      <c r="AE17" s="665"/>
      <c r="AF17" s="665"/>
      <c r="AG17" s="665"/>
      <c r="AH17" s="665"/>
      <c r="AI17" s="665"/>
      <c r="AJ17" s="666"/>
    </row>
    <row r="18" spans="2:36" ht="13.5" customHeight="1" x14ac:dyDescent="0.15">
      <c r="B18" s="450" t="s">
        <v>241</v>
      </c>
      <c r="C18" s="451"/>
      <c r="D18" s="456" t="s">
        <v>57</v>
      </c>
      <c r="E18" s="457"/>
      <c r="F18" s="457"/>
      <c r="G18" s="711"/>
      <c r="H18" s="563" t="str">
        <f>IF('（別紙１）原油換算シート【2年目報告用】'!H15="","",'（別紙１）原油換算シート【2年目報告用】'!H15)</f>
        <v/>
      </c>
      <c r="I18" s="564"/>
      <c r="J18" s="564"/>
      <c r="K18" s="565"/>
      <c r="L18" s="575" t="s">
        <v>232</v>
      </c>
      <c r="M18" s="576"/>
      <c r="N18" s="576"/>
      <c r="O18" s="701">
        <f>'（別紙２）二酸化炭素排出量計算シート【計画用】'!O18</f>
        <v>36.700000000000003</v>
      </c>
      <c r="P18" s="702"/>
      <c r="Q18" s="702"/>
      <c r="R18" s="705" t="s">
        <v>234</v>
      </c>
      <c r="S18" s="649"/>
      <c r="T18" s="706"/>
      <c r="U18" s="673">
        <f>'（別紙２）二酸化炭素排出量計算シート【計画用】'!U18</f>
        <v>1.8499999999999999E-2</v>
      </c>
      <c r="V18" s="674"/>
      <c r="W18" s="674"/>
      <c r="X18" s="675"/>
      <c r="Y18" s="569" t="s">
        <v>489</v>
      </c>
      <c r="Z18" s="570"/>
      <c r="AA18" s="570"/>
      <c r="AB18" s="571"/>
      <c r="AC18" s="667" t="str">
        <f>IF(H18="","",H18*O18*U18*44/12)</f>
        <v/>
      </c>
      <c r="AD18" s="668"/>
      <c r="AE18" s="668"/>
      <c r="AF18" s="668"/>
      <c r="AG18" s="669"/>
      <c r="AH18" s="552" t="s">
        <v>484</v>
      </c>
      <c r="AI18" s="553"/>
      <c r="AJ18" s="554"/>
    </row>
    <row r="19" spans="2:36" ht="13.5" customHeight="1" x14ac:dyDescent="0.15">
      <c r="B19" s="452"/>
      <c r="C19" s="453"/>
      <c r="D19" s="458"/>
      <c r="E19" s="459"/>
      <c r="F19" s="459"/>
      <c r="G19" s="652"/>
      <c r="H19" s="566"/>
      <c r="I19" s="567"/>
      <c r="J19" s="567"/>
      <c r="K19" s="568"/>
      <c r="L19" s="577"/>
      <c r="M19" s="578"/>
      <c r="N19" s="578"/>
      <c r="O19" s="582"/>
      <c r="P19" s="583"/>
      <c r="Q19" s="583"/>
      <c r="R19" s="703"/>
      <c r="S19" s="573"/>
      <c r="T19" s="704"/>
      <c r="U19" s="579" t="s">
        <v>427</v>
      </c>
      <c r="V19" s="580"/>
      <c r="W19" s="580"/>
      <c r="X19" s="581"/>
      <c r="Y19" s="572"/>
      <c r="Z19" s="573"/>
      <c r="AA19" s="573"/>
      <c r="AB19" s="574"/>
      <c r="AC19" s="670"/>
      <c r="AD19" s="671"/>
      <c r="AE19" s="671"/>
      <c r="AF19" s="671"/>
      <c r="AG19" s="672"/>
      <c r="AH19" s="555"/>
      <c r="AI19" s="556"/>
      <c r="AJ19" s="557"/>
    </row>
    <row r="20" spans="2:36" ht="13.5" customHeight="1" x14ac:dyDescent="0.15">
      <c r="B20" s="452"/>
      <c r="C20" s="453"/>
      <c r="D20" s="432" t="s">
        <v>58</v>
      </c>
      <c r="E20" s="433"/>
      <c r="F20" s="433"/>
      <c r="G20" s="708"/>
      <c r="H20" s="566" t="str">
        <f>IF('（別紙１）原油換算シート【2年目報告用】'!H17="","",'（別紙１）原油換算シート【2年目報告用】'!H17)</f>
        <v/>
      </c>
      <c r="I20" s="567"/>
      <c r="J20" s="567"/>
      <c r="K20" s="568"/>
      <c r="L20" s="558" t="s">
        <v>232</v>
      </c>
      <c r="M20" s="559"/>
      <c r="N20" s="559"/>
      <c r="O20" s="701">
        <f>'（別紙２）二酸化炭素排出量計算シート【計画用】'!O20</f>
        <v>39.1</v>
      </c>
      <c r="P20" s="702"/>
      <c r="Q20" s="702"/>
      <c r="R20" s="703" t="s">
        <v>234</v>
      </c>
      <c r="S20" s="573"/>
      <c r="T20" s="704"/>
      <c r="U20" s="660">
        <f>'（別紙２）二酸化炭素排出量計算シート【計画用】'!U20</f>
        <v>1.89E-2</v>
      </c>
      <c r="V20" s="661"/>
      <c r="W20" s="661"/>
      <c r="X20" s="662"/>
      <c r="Y20" s="572" t="s">
        <v>489</v>
      </c>
      <c r="Z20" s="573"/>
      <c r="AA20" s="573"/>
      <c r="AB20" s="574"/>
      <c r="AC20" s="560" t="str">
        <f>IF(H20="","",H20*O20*U20*44/12)</f>
        <v/>
      </c>
      <c r="AD20" s="561"/>
      <c r="AE20" s="561"/>
      <c r="AF20" s="561"/>
      <c r="AG20" s="562"/>
      <c r="AH20" s="541" t="s">
        <v>484</v>
      </c>
      <c r="AI20" s="542"/>
      <c r="AJ20" s="543"/>
    </row>
    <row r="21" spans="2:36" ht="13.5" customHeight="1" x14ac:dyDescent="0.15">
      <c r="B21" s="452"/>
      <c r="C21" s="453"/>
      <c r="D21" s="432"/>
      <c r="E21" s="433"/>
      <c r="F21" s="433"/>
      <c r="G21" s="708"/>
      <c r="H21" s="566"/>
      <c r="I21" s="567"/>
      <c r="J21" s="567"/>
      <c r="K21" s="568"/>
      <c r="L21" s="558"/>
      <c r="M21" s="559"/>
      <c r="N21" s="559"/>
      <c r="O21" s="582"/>
      <c r="P21" s="583"/>
      <c r="Q21" s="583"/>
      <c r="R21" s="703"/>
      <c r="S21" s="573"/>
      <c r="T21" s="704"/>
      <c r="U21" s="579" t="s">
        <v>427</v>
      </c>
      <c r="V21" s="580"/>
      <c r="W21" s="580"/>
      <c r="X21" s="581"/>
      <c r="Y21" s="572"/>
      <c r="Z21" s="573"/>
      <c r="AA21" s="573"/>
      <c r="AB21" s="574"/>
      <c r="AC21" s="560"/>
      <c r="AD21" s="561"/>
      <c r="AE21" s="561"/>
      <c r="AF21" s="561"/>
      <c r="AG21" s="562"/>
      <c r="AH21" s="555"/>
      <c r="AI21" s="556"/>
      <c r="AJ21" s="557"/>
    </row>
    <row r="22" spans="2:36" ht="13.5" customHeight="1" x14ac:dyDescent="0.15">
      <c r="B22" s="452"/>
      <c r="C22" s="453"/>
      <c r="D22" s="432" t="s">
        <v>59</v>
      </c>
      <c r="E22" s="433"/>
      <c r="F22" s="433"/>
      <c r="G22" s="708"/>
      <c r="H22" s="566" t="str">
        <f>IF('（別紙１）原油換算シート【2年目報告用】'!H19="","",'（別紙１）原油換算シート【2年目報告用】'!H19)</f>
        <v/>
      </c>
      <c r="I22" s="567"/>
      <c r="J22" s="567"/>
      <c r="K22" s="568"/>
      <c r="L22" s="558" t="s">
        <v>232</v>
      </c>
      <c r="M22" s="559"/>
      <c r="N22" s="559"/>
      <c r="O22" s="701">
        <f>'（別紙２）二酸化炭素排出量計算シート【計画用】'!O22</f>
        <v>41.9</v>
      </c>
      <c r="P22" s="702"/>
      <c r="Q22" s="702"/>
      <c r="R22" s="703" t="s">
        <v>234</v>
      </c>
      <c r="S22" s="573"/>
      <c r="T22" s="704"/>
      <c r="U22" s="660">
        <f>'（別紙２）二酸化炭素排出量計算シート【計画用】'!U22</f>
        <v>1.95E-2</v>
      </c>
      <c r="V22" s="661"/>
      <c r="W22" s="661"/>
      <c r="X22" s="662"/>
      <c r="Y22" s="572" t="s">
        <v>489</v>
      </c>
      <c r="Z22" s="573"/>
      <c r="AA22" s="573"/>
      <c r="AB22" s="574"/>
      <c r="AC22" s="560" t="str">
        <f>IF(H22="","",H22*O22*U22*44/12)</f>
        <v/>
      </c>
      <c r="AD22" s="561"/>
      <c r="AE22" s="561"/>
      <c r="AF22" s="561"/>
      <c r="AG22" s="562"/>
      <c r="AH22" s="541" t="s">
        <v>484</v>
      </c>
      <c r="AI22" s="542"/>
      <c r="AJ22" s="543"/>
    </row>
    <row r="23" spans="2:36" ht="13.5" customHeight="1" x14ac:dyDescent="0.15">
      <c r="B23" s="452"/>
      <c r="C23" s="453"/>
      <c r="D23" s="432"/>
      <c r="E23" s="433"/>
      <c r="F23" s="433"/>
      <c r="G23" s="708"/>
      <c r="H23" s="566"/>
      <c r="I23" s="567"/>
      <c r="J23" s="567"/>
      <c r="K23" s="568"/>
      <c r="L23" s="558"/>
      <c r="M23" s="559"/>
      <c r="N23" s="559"/>
      <c r="O23" s="582"/>
      <c r="P23" s="583"/>
      <c r="Q23" s="583"/>
      <c r="R23" s="703"/>
      <c r="S23" s="573"/>
      <c r="T23" s="704"/>
      <c r="U23" s="579" t="s">
        <v>427</v>
      </c>
      <c r="V23" s="580"/>
      <c r="W23" s="580"/>
      <c r="X23" s="581"/>
      <c r="Y23" s="572"/>
      <c r="Z23" s="573"/>
      <c r="AA23" s="573"/>
      <c r="AB23" s="574"/>
      <c r="AC23" s="560"/>
      <c r="AD23" s="561"/>
      <c r="AE23" s="561"/>
      <c r="AF23" s="561"/>
      <c r="AG23" s="562"/>
      <c r="AH23" s="555"/>
      <c r="AI23" s="556"/>
      <c r="AJ23" s="557"/>
    </row>
    <row r="24" spans="2:36" ht="13.5" customHeight="1" x14ac:dyDescent="0.15">
      <c r="B24" s="452"/>
      <c r="C24" s="453"/>
      <c r="D24" s="432" t="s">
        <v>60</v>
      </c>
      <c r="E24" s="433"/>
      <c r="F24" s="433"/>
      <c r="G24" s="708"/>
      <c r="H24" s="566" t="str">
        <f>IF('（別紙１）原油換算シート【2年目報告用】'!H21="","",'（別紙１）原油換算シート【2年目報告用】'!H21)</f>
        <v/>
      </c>
      <c r="I24" s="567"/>
      <c r="J24" s="567"/>
      <c r="K24" s="568"/>
      <c r="L24" s="558" t="s">
        <v>232</v>
      </c>
      <c r="M24" s="559"/>
      <c r="N24" s="559"/>
      <c r="O24" s="701">
        <f>'（別紙２）二酸化炭素排出量計算シート【計画用】'!O24</f>
        <v>41.9</v>
      </c>
      <c r="P24" s="702"/>
      <c r="Q24" s="702"/>
      <c r="R24" s="703" t="s">
        <v>234</v>
      </c>
      <c r="S24" s="573"/>
      <c r="T24" s="704"/>
      <c r="U24" s="660">
        <f>'（別紙２）二酸化炭素排出量計算シート【計画用】'!U24</f>
        <v>1.95E-2</v>
      </c>
      <c r="V24" s="661"/>
      <c r="W24" s="661"/>
      <c r="X24" s="662"/>
      <c r="Y24" s="572" t="s">
        <v>489</v>
      </c>
      <c r="Z24" s="573"/>
      <c r="AA24" s="573"/>
      <c r="AB24" s="574"/>
      <c r="AC24" s="560" t="str">
        <f>IF(H24="","",H24*O24*U24*44/12)</f>
        <v/>
      </c>
      <c r="AD24" s="561"/>
      <c r="AE24" s="561"/>
      <c r="AF24" s="561"/>
      <c r="AG24" s="562"/>
      <c r="AH24" s="541" t="s">
        <v>484</v>
      </c>
      <c r="AI24" s="542"/>
      <c r="AJ24" s="543"/>
    </row>
    <row r="25" spans="2:36" ht="13.5" customHeight="1" x14ac:dyDescent="0.15">
      <c r="B25" s="452"/>
      <c r="C25" s="453"/>
      <c r="D25" s="432"/>
      <c r="E25" s="433"/>
      <c r="F25" s="433"/>
      <c r="G25" s="708"/>
      <c r="H25" s="566"/>
      <c r="I25" s="567"/>
      <c r="J25" s="567"/>
      <c r="K25" s="568"/>
      <c r="L25" s="558"/>
      <c r="M25" s="559"/>
      <c r="N25" s="559"/>
      <c r="O25" s="582"/>
      <c r="P25" s="583"/>
      <c r="Q25" s="583"/>
      <c r="R25" s="703"/>
      <c r="S25" s="573"/>
      <c r="T25" s="704"/>
      <c r="U25" s="579" t="s">
        <v>427</v>
      </c>
      <c r="V25" s="580"/>
      <c r="W25" s="580"/>
      <c r="X25" s="581"/>
      <c r="Y25" s="572"/>
      <c r="Z25" s="573"/>
      <c r="AA25" s="573"/>
      <c r="AB25" s="574"/>
      <c r="AC25" s="560"/>
      <c r="AD25" s="561"/>
      <c r="AE25" s="561"/>
      <c r="AF25" s="561"/>
      <c r="AG25" s="562"/>
      <c r="AH25" s="555"/>
      <c r="AI25" s="556"/>
      <c r="AJ25" s="557"/>
    </row>
    <row r="26" spans="2:36" ht="13.5" customHeight="1" x14ac:dyDescent="0.15">
      <c r="B26" s="452"/>
      <c r="C26" s="453"/>
      <c r="D26" s="474" t="s">
        <v>392</v>
      </c>
      <c r="E26" s="475"/>
      <c r="F26" s="475"/>
      <c r="G26" s="718"/>
      <c r="H26" s="566" t="str">
        <f>IF('（別紙１）原油換算シート【2年目報告用】'!H23="","",'（別紙１）原油換算シート【2年目報告用】'!H23)</f>
        <v/>
      </c>
      <c r="I26" s="567"/>
      <c r="J26" s="567"/>
      <c r="K26" s="568"/>
      <c r="L26" s="558" t="s">
        <v>233</v>
      </c>
      <c r="M26" s="559"/>
      <c r="N26" s="559"/>
      <c r="O26" s="701">
        <f>'（別紙２）二酸化炭素排出量計算シート【計画用】'!O26</f>
        <v>50.8</v>
      </c>
      <c r="P26" s="702"/>
      <c r="Q26" s="702"/>
      <c r="R26" s="703" t="s">
        <v>235</v>
      </c>
      <c r="S26" s="573"/>
      <c r="T26" s="704"/>
      <c r="U26" s="660">
        <f>'（別紙２）二酸化炭素排出量計算シート【計画用】'!U26</f>
        <v>1.61E-2</v>
      </c>
      <c r="V26" s="661"/>
      <c r="W26" s="661"/>
      <c r="X26" s="662"/>
      <c r="Y26" s="572" t="s">
        <v>489</v>
      </c>
      <c r="Z26" s="573"/>
      <c r="AA26" s="573"/>
      <c r="AB26" s="574"/>
      <c r="AC26" s="560" t="str">
        <f>IF(H26="","",H26*O26*U26*44/12)</f>
        <v/>
      </c>
      <c r="AD26" s="561"/>
      <c r="AE26" s="561"/>
      <c r="AF26" s="561"/>
      <c r="AG26" s="562"/>
      <c r="AH26" s="541" t="s">
        <v>484</v>
      </c>
      <c r="AI26" s="542"/>
      <c r="AJ26" s="543"/>
    </row>
    <row r="27" spans="2:36" ht="13.5" customHeight="1" x14ac:dyDescent="0.15">
      <c r="B27" s="452"/>
      <c r="C27" s="453"/>
      <c r="D27" s="474"/>
      <c r="E27" s="475"/>
      <c r="F27" s="475"/>
      <c r="G27" s="718"/>
      <c r="H27" s="566"/>
      <c r="I27" s="567"/>
      <c r="J27" s="567"/>
      <c r="K27" s="568"/>
      <c r="L27" s="558"/>
      <c r="M27" s="559"/>
      <c r="N27" s="559"/>
      <c r="O27" s="582"/>
      <c r="P27" s="583"/>
      <c r="Q27" s="583"/>
      <c r="R27" s="703"/>
      <c r="S27" s="573"/>
      <c r="T27" s="704"/>
      <c r="U27" s="579" t="s">
        <v>427</v>
      </c>
      <c r="V27" s="580"/>
      <c r="W27" s="580"/>
      <c r="X27" s="581"/>
      <c r="Y27" s="572"/>
      <c r="Z27" s="573"/>
      <c r="AA27" s="573"/>
      <c r="AB27" s="574"/>
      <c r="AC27" s="560"/>
      <c r="AD27" s="561"/>
      <c r="AE27" s="561"/>
      <c r="AF27" s="561"/>
      <c r="AG27" s="562"/>
      <c r="AH27" s="555"/>
      <c r="AI27" s="556"/>
      <c r="AJ27" s="557"/>
    </row>
    <row r="28" spans="2:36" ht="13.5" customHeight="1" x14ac:dyDescent="0.15">
      <c r="B28" s="452"/>
      <c r="C28" s="453"/>
      <c r="D28" s="464" t="s">
        <v>397</v>
      </c>
      <c r="E28" s="465"/>
      <c r="F28" s="465"/>
      <c r="G28" s="633"/>
      <c r="H28" s="566" t="str">
        <f>IF('（別紙１）原油換算シート【2年目報告用】'!H25="","",'（別紙１）原油換算シート【2年目報告用】'!H25)</f>
        <v/>
      </c>
      <c r="I28" s="567"/>
      <c r="J28" s="567"/>
      <c r="K28" s="568"/>
      <c r="L28" s="558" t="s">
        <v>354</v>
      </c>
      <c r="M28" s="559"/>
      <c r="N28" s="559"/>
      <c r="O28" s="701">
        <f>'（別紙２）二酸化炭素排出量計算シート【計画用】'!O28</f>
        <v>45</v>
      </c>
      <c r="P28" s="702"/>
      <c r="Q28" s="702"/>
      <c r="R28" s="703" t="s">
        <v>396</v>
      </c>
      <c r="S28" s="573"/>
      <c r="T28" s="704"/>
      <c r="U28" s="660">
        <f>'（別紙２）二酸化炭素排出量計算シート【計画用】'!U28</f>
        <v>1.3599999999999999E-2</v>
      </c>
      <c r="V28" s="661"/>
      <c r="W28" s="661"/>
      <c r="X28" s="662"/>
      <c r="Y28" s="572" t="s">
        <v>489</v>
      </c>
      <c r="Z28" s="573"/>
      <c r="AA28" s="573"/>
      <c r="AB28" s="574"/>
      <c r="AC28" s="560" t="str">
        <f>IF(H28="","",H28*O28*U28*44/12)</f>
        <v/>
      </c>
      <c r="AD28" s="561"/>
      <c r="AE28" s="561"/>
      <c r="AF28" s="561"/>
      <c r="AG28" s="562"/>
      <c r="AH28" s="541" t="s">
        <v>484</v>
      </c>
      <c r="AI28" s="542"/>
      <c r="AJ28" s="543"/>
    </row>
    <row r="29" spans="2:36" ht="13.5" customHeight="1" x14ac:dyDescent="0.15">
      <c r="B29" s="452"/>
      <c r="C29" s="453"/>
      <c r="D29" s="464"/>
      <c r="E29" s="465"/>
      <c r="F29" s="465"/>
      <c r="G29" s="633"/>
      <c r="H29" s="566"/>
      <c r="I29" s="567"/>
      <c r="J29" s="567"/>
      <c r="K29" s="568"/>
      <c r="L29" s="558"/>
      <c r="M29" s="559"/>
      <c r="N29" s="559"/>
      <c r="O29" s="582"/>
      <c r="P29" s="583"/>
      <c r="Q29" s="583"/>
      <c r="R29" s="703"/>
      <c r="S29" s="573"/>
      <c r="T29" s="704"/>
      <c r="U29" s="579" t="s">
        <v>427</v>
      </c>
      <c r="V29" s="580"/>
      <c r="W29" s="580"/>
      <c r="X29" s="581"/>
      <c r="Y29" s="572"/>
      <c r="Z29" s="573"/>
      <c r="AA29" s="573"/>
      <c r="AB29" s="574"/>
      <c r="AC29" s="560"/>
      <c r="AD29" s="561"/>
      <c r="AE29" s="561"/>
      <c r="AF29" s="561"/>
      <c r="AG29" s="562"/>
      <c r="AH29" s="555"/>
      <c r="AI29" s="556"/>
      <c r="AJ29" s="557"/>
    </row>
    <row r="30" spans="2:36" ht="13.5" customHeight="1" x14ac:dyDescent="0.15">
      <c r="B30" s="452"/>
      <c r="C30" s="453"/>
      <c r="D30" s="312" t="s">
        <v>61</v>
      </c>
      <c r="E30" s="314"/>
      <c r="F30" s="313" t="s">
        <v>342</v>
      </c>
      <c r="G30" s="314"/>
      <c r="H30" s="566" t="str">
        <f>IF('（別紙１）原油換算シート【2年目報告用】'!H27="","",'（別紙１）原油換算シート【2年目報告用】'!H27)</f>
        <v/>
      </c>
      <c r="I30" s="567"/>
      <c r="J30" s="567"/>
      <c r="K30" s="568"/>
      <c r="L30" s="558" t="s">
        <v>373</v>
      </c>
      <c r="M30" s="559"/>
      <c r="N30" s="559"/>
      <c r="O30" s="505" t="s">
        <v>72</v>
      </c>
      <c r="P30" s="640"/>
      <c r="Q30" s="640"/>
      <c r="R30" s="640"/>
      <c r="S30" s="640"/>
      <c r="T30" s="640"/>
      <c r="U30" s="1299">
        <f>'（別紙２）二酸化炭素排出量計算シート【計画用】'!U30</f>
        <v>0.54900000000000004</v>
      </c>
      <c r="V30" s="1299"/>
      <c r="W30" s="1299"/>
      <c r="X30" s="1278"/>
      <c r="Y30" s="645" t="s">
        <v>490</v>
      </c>
      <c r="Z30" s="646"/>
      <c r="AA30" s="646"/>
      <c r="AB30" s="647"/>
      <c r="AC30" s="560" t="str">
        <f>IF(H30="","",H30*U30)</f>
        <v/>
      </c>
      <c r="AD30" s="561"/>
      <c r="AE30" s="561"/>
      <c r="AF30" s="561"/>
      <c r="AG30" s="562"/>
      <c r="AH30" s="541" t="s">
        <v>484</v>
      </c>
      <c r="AI30" s="542"/>
      <c r="AJ30" s="543"/>
    </row>
    <row r="31" spans="2:36" ht="13.5" customHeight="1" x14ac:dyDescent="0.15">
      <c r="B31" s="452"/>
      <c r="C31" s="453"/>
      <c r="D31" s="315"/>
      <c r="E31" s="317"/>
      <c r="F31" s="319"/>
      <c r="G31" s="320"/>
      <c r="H31" s="566"/>
      <c r="I31" s="567"/>
      <c r="J31" s="567"/>
      <c r="K31" s="568"/>
      <c r="L31" s="558"/>
      <c r="M31" s="559"/>
      <c r="N31" s="559"/>
      <c r="O31" s="709"/>
      <c r="P31" s="710"/>
      <c r="Q31" s="710"/>
      <c r="R31" s="710"/>
      <c r="S31" s="710"/>
      <c r="T31" s="710"/>
      <c r="U31" s="643"/>
      <c r="V31" s="643"/>
      <c r="W31" s="643"/>
      <c r="X31" s="644"/>
      <c r="Y31" s="648"/>
      <c r="Z31" s="649"/>
      <c r="AA31" s="649"/>
      <c r="AB31" s="650"/>
      <c r="AC31" s="560"/>
      <c r="AD31" s="561"/>
      <c r="AE31" s="561"/>
      <c r="AF31" s="561"/>
      <c r="AG31" s="562"/>
      <c r="AH31" s="555"/>
      <c r="AI31" s="556"/>
      <c r="AJ31" s="557"/>
    </row>
    <row r="32" spans="2:36" ht="13.5" customHeight="1" x14ac:dyDescent="0.15">
      <c r="B32" s="452"/>
      <c r="C32" s="453"/>
      <c r="D32" s="315"/>
      <c r="E32" s="317"/>
      <c r="F32" s="313" t="s">
        <v>343</v>
      </c>
      <c r="G32" s="314"/>
      <c r="H32" s="566" t="str">
        <f>IF('（別紙１）原油換算シート【2年目報告用】'!H29="","",'（別紙１）原油換算シート【2年目報告用】'!H29)</f>
        <v/>
      </c>
      <c r="I32" s="567"/>
      <c r="J32" s="567"/>
      <c r="K32" s="568"/>
      <c r="L32" s="558" t="s">
        <v>373</v>
      </c>
      <c r="M32" s="559"/>
      <c r="N32" s="559"/>
      <c r="O32" s="505" t="s">
        <v>72</v>
      </c>
      <c r="P32" s="640"/>
      <c r="Q32" s="640"/>
      <c r="R32" s="640"/>
      <c r="S32" s="640"/>
      <c r="T32" s="640"/>
      <c r="U32" s="1299">
        <f>'（別紙２）二酸化炭素排出量計算シート【計画用】'!U32</f>
        <v>0.54900000000000004</v>
      </c>
      <c r="V32" s="1299"/>
      <c r="W32" s="1299"/>
      <c r="X32" s="1278"/>
      <c r="Y32" s="645" t="s">
        <v>490</v>
      </c>
      <c r="Z32" s="646"/>
      <c r="AA32" s="646"/>
      <c r="AB32" s="647"/>
      <c r="AC32" s="560" t="str">
        <f>IF(H32="","",H32*U32)</f>
        <v/>
      </c>
      <c r="AD32" s="561"/>
      <c r="AE32" s="561"/>
      <c r="AF32" s="561"/>
      <c r="AG32" s="562"/>
      <c r="AH32" s="541" t="s">
        <v>484</v>
      </c>
      <c r="AI32" s="542"/>
      <c r="AJ32" s="543"/>
    </row>
    <row r="33" spans="2:36" ht="13.5" customHeight="1" x14ac:dyDescent="0.15">
      <c r="B33" s="452"/>
      <c r="C33" s="453"/>
      <c r="D33" s="318"/>
      <c r="E33" s="320"/>
      <c r="F33" s="319"/>
      <c r="G33" s="320"/>
      <c r="H33" s="566"/>
      <c r="I33" s="567"/>
      <c r="J33" s="567"/>
      <c r="K33" s="568"/>
      <c r="L33" s="558"/>
      <c r="M33" s="559"/>
      <c r="N33" s="559"/>
      <c r="O33" s="709"/>
      <c r="P33" s="710"/>
      <c r="Q33" s="710"/>
      <c r="R33" s="710"/>
      <c r="S33" s="710"/>
      <c r="T33" s="710"/>
      <c r="U33" s="643"/>
      <c r="V33" s="643"/>
      <c r="W33" s="643"/>
      <c r="X33" s="644"/>
      <c r="Y33" s="648"/>
      <c r="Z33" s="649"/>
      <c r="AA33" s="649"/>
      <c r="AB33" s="650"/>
      <c r="AC33" s="560"/>
      <c r="AD33" s="561"/>
      <c r="AE33" s="561"/>
      <c r="AF33" s="561"/>
      <c r="AG33" s="562"/>
      <c r="AH33" s="555"/>
      <c r="AI33" s="556"/>
      <c r="AJ33" s="557"/>
    </row>
    <row r="34" spans="2:36" ht="13.5" customHeight="1" x14ac:dyDescent="0.15">
      <c r="B34" s="452"/>
      <c r="C34" s="453"/>
      <c r="D34" s="466" t="s">
        <v>419</v>
      </c>
      <c r="E34" s="467"/>
      <c r="F34" s="467"/>
      <c r="G34" s="651"/>
      <c r="H34" s="566" t="str">
        <f>IF('（別紙１）原油換算シート【2年目報告用】'!H31="","",'（別紙１）原油換算シート【2年目報告用】'!H31)</f>
        <v/>
      </c>
      <c r="I34" s="567"/>
      <c r="J34" s="567"/>
      <c r="K34" s="568"/>
      <c r="L34" s="577" t="s">
        <v>376</v>
      </c>
      <c r="M34" s="578"/>
      <c r="N34" s="578"/>
      <c r="O34" s="505" t="s">
        <v>72</v>
      </c>
      <c r="P34" s="640"/>
      <c r="Q34" s="640"/>
      <c r="R34" s="640"/>
      <c r="S34" s="640"/>
      <c r="T34" s="640"/>
      <c r="U34" s="1299">
        <f>'（別紙２）二酸化炭素排出量計算シート【計画用】'!U34</f>
        <v>5.7000000000000002E-2</v>
      </c>
      <c r="V34" s="1299"/>
      <c r="W34" s="1299"/>
      <c r="X34" s="1278"/>
      <c r="Y34" s="572" t="s">
        <v>489</v>
      </c>
      <c r="Z34" s="573"/>
      <c r="AA34" s="573"/>
      <c r="AB34" s="574"/>
      <c r="AC34" s="560" t="str">
        <f>IF(H34="","",H34*U34)</f>
        <v/>
      </c>
      <c r="AD34" s="561"/>
      <c r="AE34" s="561"/>
      <c r="AF34" s="561"/>
      <c r="AG34" s="562"/>
      <c r="AH34" s="541" t="s">
        <v>484</v>
      </c>
      <c r="AI34" s="542"/>
      <c r="AJ34" s="543"/>
    </row>
    <row r="35" spans="2:36" ht="13.5" customHeight="1" x14ac:dyDescent="0.15">
      <c r="B35" s="452"/>
      <c r="C35" s="453"/>
      <c r="D35" s="458"/>
      <c r="E35" s="459"/>
      <c r="F35" s="459"/>
      <c r="G35" s="652"/>
      <c r="H35" s="566"/>
      <c r="I35" s="567"/>
      <c r="J35" s="567"/>
      <c r="K35" s="568"/>
      <c r="L35" s="577"/>
      <c r="M35" s="578"/>
      <c r="N35" s="578"/>
      <c r="O35" s="641"/>
      <c r="P35" s="642"/>
      <c r="Q35" s="642"/>
      <c r="R35" s="642"/>
      <c r="S35" s="642"/>
      <c r="T35" s="642"/>
      <c r="U35" s="643"/>
      <c r="V35" s="643"/>
      <c r="W35" s="643"/>
      <c r="X35" s="644"/>
      <c r="Y35" s="572"/>
      <c r="Z35" s="573"/>
      <c r="AA35" s="573"/>
      <c r="AB35" s="574"/>
      <c r="AC35" s="560"/>
      <c r="AD35" s="561"/>
      <c r="AE35" s="561"/>
      <c r="AF35" s="561"/>
      <c r="AG35" s="562"/>
      <c r="AH35" s="555"/>
      <c r="AI35" s="556"/>
      <c r="AJ35" s="557"/>
    </row>
    <row r="36" spans="2:36" ht="13.5" customHeight="1" x14ac:dyDescent="0.15">
      <c r="B36" s="452"/>
      <c r="C36" s="453"/>
      <c r="D36" s="721" t="s">
        <v>67</v>
      </c>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826" t="str">
        <f>IF(SUM(AC18:AG35)=0,"",ROUND(SUM(AC18:AG35),-INT(LOG(ABS(SUM(AC18:AG35))))-1+3))</f>
        <v/>
      </c>
      <c r="AD36" s="827"/>
      <c r="AE36" s="827"/>
      <c r="AF36" s="827"/>
      <c r="AG36" s="828"/>
      <c r="AH36" s="736" t="s">
        <v>483</v>
      </c>
      <c r="AI36" s="737"/>
      <c r="AJ36" s="738"/>
    </row>
    <row r="37" spans="2:36" ht="13.5" customHeight="1" thickBot="1" x14ac:dyDescent="0.2">
      <c r="B37" s="452"/>
      <c r="C37" s="453"/>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829"/>
      <c r="AD37" s="830"/>
      <c r="AE37" s="830"/>
      <c r="AF37" s="830"/>
      <c r="AG37" s="831"/>
      <c r="AH37" s="739"/>
      <c r="AI37" s="740"/>
      <c r="AJ37" s="741"/>
    </row>
    <row r="38" spans="2:36" ht="13.5" customHeight="1" x14ac:dyDescent="0.15">
      <c r="B38" s="476" t="s">
        <v>64</v>
      </c>
      <c r="C38" s="477"/>
      <c r="D38" s="480" t="s">
        <v>239</v>
      </c>
      <c r="E38" s="480"/>
      <c r="F38" s="480"/>
      <c r="G38" s="480"/>
      <c r="H38" s="563" t="str">
        <f>IF('（別紙１）原油換算シート【2年目報告用】'!H33="","",'（別紙１）原油換算シート【2年目報告用】'!H33)</f>
        <v/>
      </c>
      <c r="I38" s="564"/>
      <c r="J38" s="564"/>
      <c r="K38" s="564"/>
      <c r="L38" s="719" t="s">
        <v>232</v>
      </c>
      <c r="M38" s="720"/>
      <c r="N38" s="720"/>
      <c r="O38" s="634">
        <f>'（別紙２）二酸化炭素排出量計算シート【計画用】'!O38</f>
        <v>34.6</v>
      </c>
      <c r="P38" s="635"/>
      <c r="Q38" s="635"/>
      <c r="R38" s="552" t="s">
        <v>386</v>
      </c>
      <c r="S38" s="553"/>
      <c r="T38" s="730"/>
      <c r="U38" s="843">
        <f>'（別紙２）二酸化炭素排出量計算シート【計画用】'!U38</f>
        <v>1.83E-2</v>
      </c>
      <c r="V38" s="844"/>
      <c r="W38" s="844"/>
      <c r="X38" s="845"/>
      <c r="Y38" s="552" t="s">
        <v>489</v>
      </c>
      <c r="Z38" s="553"/>
      <c r="AA38" s="553"/>
      <c r="AB38" s="730"/>
      <c r="AC38" s="667" t="str">
        <f>IF(H38="","",H38*O38*U38*44/12)</f>
        <v/>
      </c>
      <c r="AD38" s="668"/>
      <c r="AE38" s="668"/>
      <c r="AF38" s="668"/>
      <c r="AG38" s="668"/>
      <c r="AH38" s="552" t="s">
        <v>499</v>
      </c>
      <c r="AI38" s="553"/>
      <c r="AJ38" s="554"/>
    </row>
    <row r="39" spans="2:36" ht="13.5" customHeight="1" x14ac:dyDescent="0.15">
      <c r="B39" s="478"/>
      <c r="C39" s="479"/>
      <c r="D39" s="481"/>
      <c r="E39" s="481"/>
      <c r="F39" s="481"/>
      <c r="G39" s="481"/>
      <c r="H39" s="566"/>
      <c r="I39" s="567"/>
      <c r="J39" s="567"/>
      <c r="K39" s="567"/>
      <c r="L39" s="558"/>
      <c r="M39" s="559"/>
      <c r="N39" s="559"/>
      <c r="O39" s="636"/>
      <c r="P39" s="637"/>
      <c r="Q39" s="637"/>
      <c r="R39" s="731"/>
      <c r="S39" s="732"/>
      <c r="T39" s="733"/>
      <c r="U39" s="846"/>
      <c r="V39" s="847"/>
      <c r="W39" s="847"/>
      <c r="X39" s="848"/>
      <c r="Y39" s="731"/>
      <c r="Z39" s="732"/>
      <c r="AA39" s="732"/>
      <c r="AB39" s="733"/>
      <c r="AC39" s="560"/>
      <c r="AD39" s="561"/>
      <c r="AE39" s="561"/>
      <c r="AF39" s="561"/>
      <c r="AG39" s="561"/>
      <c r="AH39" s="731"/>
      <c r="AI39" s="732"/>
      <c r="AJ39" s="735"/>
    </row>
    <row r="40" spans="2:36" x14ac:dyDescent="0.15">
      <c r="B40" s="478"/>
      <c r="C40" s="479"/>
      <c r="D40" s="481"/>
      <c r="E40" s="481"/>
      <c r="F40" s="481"/>
      <c r="G40" s="481"/>
      <c r="H40" s="566"/>
      <c r="I40" s="567"/>
      <c r="J40" s="567"/>
      <c r="K40" s="567"/>
      <c r="L40" s="558"/>
      <c r="M40" s="559"/>
      <c r="N40" s="559"/>
      <c r="O40" s="638"/>
      <c r="P40" s="639"/>
      <c r="Q40" s="639"/>
      <c r="R40" s="555"/>
      <c r="S40" s="556"/>
      <c r="T40" s="734"/>
      <c r="U40" s="832" t="s">
        <v>427</v>
      </c>
      <c r="V40" s="833"/>
      <c r="W40" s="833"/>
      <c r="X40" s="834"/>
      <c r="Y40" s="555"/>
      <c r="Z40" s="556"/>
      <c r="AA40" s="556"/>
      <c r="AB40" s="734"/>
      <c r="AC40" s="560"/>
      <c r="AD40" s="561"/>
      <c r="AE40" s="561"/>
      <c r="AF40" s="561"/>
      <c r="AG40" s="561"/>
      <c r="AH40" s="555"/>
      <c r="AI40" s="556"/>
      <c r="AJ40" s="557"/>
    </row>
    <row r="41" spans="2:36" ht="13.5" customHeight="1" x14ac:dyDescent="0.15">
      <c r="B41" s="478"/>
      <c r="C41" s="479"/>
      <c r="D41" s="481" t="s">
        <v>62</v>
      </c>
      <c r="E41" s="481"/>
      <c r="F41" s="481"/>
      <c r="G41" s="481"/>
      <c r="H41" s="712" t="str">
        <f>IF('（別紙１）原油換算シート【2年目報告用】'!H36="","",'（別紙１）原油換算シート【2年目報告用】'!H36)</f>
        <v/>
      </c>
      <c r="I41" s="713"/>
      <c r="J41" s="713"/>
      <c r="K41" s="714"/>
      <c r="L41" s="558" t="s">
        <v>232</v>
      </c>
      <c r="M41" s="559"/>
      <c r="N41" s="559"/>
      <c r="O41" s="725">
        <f>'（別紙２）二酸化炭素排出量計算シート【計画用】'!O41</f>
        <v>37.700000000000003</v>
      </c>
      <c r="P41" s="726"/>
      <c r="Q41" s="726"/>
      <c r="R41" s="645" t="s">
        <v>386</v>
      </c>
      <c r="S41" s="646"/>
      <c r="T41" s="647"/>
      <c r="U41" s="849">
        <f>'（別紙２）二酸化炭素排出量計算シート【計画用】'!U41</f>
        <v>1.8700000000000001E-2</v>
      </c>
      <c r="V41" s="850"/>
      <c r="W41" s="850"/>
      <c r="X41" s="851"/>
      <c r="Y41" s="572" t="s">
        <v>489</v>
      </c>
      <c r="Z41" s="573"/>
      <c r="AA41" s="573"/>
      <c r="AB41" s="574"/>
      <c r="AC41" s="560" t="str">
        <f>IF(H41="","",H41*O41*U41*44/12)</f>
        <v/>
      </c>
      <c r="AD41" s="561"/>
      <c r="AE41" s="561"/>
      <c r="AF41" s="561"/>
      <c r="AG41" s="561"/>
      <c r="AH41" s="541" t="s">
        <v>499</v>
      </c>
      <c r="AI41" s="542"/>
      <c r="AJ41" s="543"/>
    </row>
    <row r="42" spans="2:36" ht="13.5" customHeight="1" x14ac:dyDescent="0.15">
      <c r="B42" s="478"/>
      <c r="C42" s="479"/>
      <c r="D42" s="481"/>
      <c r="E42" s="481"/>
      <c r="F42" s="481"/>
      <c r="G42" s="481"/>
      <c r="H42" s="715"/>
      <c r="I42" s="716"/>
      <c r="J42" s="716"/>
      <c r="K42" s="717"/>
      <c r="L42" s="558"/>
      <c r="M42" s="559"/>
      <c r="N42" s="559"/>
      <c r="O42" s="638"/>
      <c r="P42" s="639"/>
      <c r="Q42" s="639"/>
      <c r="R42" s="648"/>
      <c r="S42" s="649"/>
      <c r="T42" s="650"/>
      <c r="U42" s="832" t="s">
        <v>427</v>
      </c>
      <c r="V42" s="833"/>
      <c r="W42" s="833"/>
      <c r="X42" s="834"/>
      <c r="Y42" s="572"/>
      <c r="Z42" s="573"/>
      <c r="AA42" s="573"/>
      <c r="AB42" s="574"/>
      <c r="AC42" s="560"/>
      <c r="AD42" s="561"/>
      <c r="AE42" s="561"/>
      <c r="AF42" s="561"/>
      <c r="AG42" s="561"/>
      <c r="AH42" s="555"/>
      <c r="AI42" s="556"/>
      <c r="AJ42" s="557"/>
    </row>
    <row r="43" spans="2:36" ht="13.5" customHeight="1" x14ac:dyDescent="0.15">
      <c r="B43" s="478"/>
      <c r="C43" s="479"/>
      <c r="D43" s="518" t="s">
        <v>63</v>
      </c>
      <c r="E43" s="518"/>
      <c r="F43" s="518"/>
      <c r="G43" s="518"/>
      <c r="H43" s="712" t="str">
        <f>IF('（別紙１）原油換算シート【2年目報告用】'!H38="","",'（別紙１）原油換算シート【2年目報告用】'!H38)</f>
        <v/>
      </c>
      <c r="I43" s="713"/>
      <c r="J43" s="713"/>
      <c r="K43" s="714"/>
      <c r="L43" s="558" t="s">
        <v>354</v>
      </c>
      <c r="M43" s="559"/>
      <c r="N43" s="559"/>
      <c r="O43" s="725">
        <f>'（別紙２）二酸化炭素排出量計算シート【計画用】'!O43</f>
        <v>43.5</v>
      </c>
      <c r="P43" s="726"/>
      <c r="Q43" s="726"/>
      <c r="R43" s="645" t="s">
        <v>396</v>
      </c>
      <c r="S43" s="646"/>
      <c r="T43" s="647"/>
      <c r="U43" s="849">
        <f>'（別紙２）二酸化炭素排出量計算シート【計画用】'!U43</f>
        <v>1.3899999999999999E-2</v>
      </c>
      <c r="V43" s="850"/>
      <c r="W43" s="850"/>
      <c r="X43" s="851"/>
      <c r="Y43" s="572" t="s">
        <v>489</v>
      </c>
      <c r="Z43" s="573"/>
      <c r="AA43" s="573"/>
      <c r="AB43" s="574"/>
      <c r="AC43" s="560" t="str">
        <f>IF(H43="","",H43*O43*U43*44/12)</f>
        <v/>
      </c>
      <c r="AD43" s="561"/>
      <c r="AE43" s="561"/>
      <c r="AF43" s="561"/>
      <c r="AG43" s="561"/>
      <c r="AH43" s="541" t="s">
        <v>499</v>
      </c>
      <c r="AI43" s="542"/>
      <c r="AJ43" s="543"/>
    </row>
    <row r="44" spans="2:36" ht="13.5" customHeight="1" x14ac:dyDescent="0.15">
      <c r="B44" s="478"/>
      <c r="C44" s="479"/>
      <c r="D44" s="518"/>
      <c r="E44" s="518"/>
      <c r="F44" s="518"/>
      <c r="G44" s="518"/>
      <c r="H44" s="715"/>
      <c r="I44" s="716"/>
      <c r="J44" s="716"/>
      <c r="K44" s="717"/>
      <c r="L44" s="558"/>
      <c r="M44" s="559"/>
      <c r="N44" s="559"/>
      <c r="O44" s="638"/>
      <c r="P44" s="639"/>
      <c r="Q44" s="639"/>
      <c r="R44" s="648"/>
      <c r="S44" s="649"/>
      <c r="T44" s="650"/>
      <c r="U44" s="832" t="s">
        <v>427</v>
      </c>
      <c r="V44" s="833"/>
      <c r="W44" s="833"/>
      <c r="X44" s="834"/>
      <c r="Y44" s="572"/>
      <c r="Z44" s="573"/>
      <c r="AA44" s="573"/>
      <c r="AB44" s="574"/>
      <c r="AC44" s="560"/>
      <c r="AD44" s="561"/>
      <c r="AE44" s="561"/>
      <c r="AF44" s="561"/>
      <c r="AG44" s="561"/>
      <c r="AH44" s="555"/>
      <c r="AI44" s="556"/>
      <c r="AJ44" s="557"/>
    </row>
    <row r="45" spans="2:36" ht="13.5" customHeight="1" x14ac:dyDescent="0.15">
      <c r="B45" s="478"/>
      <c r="C45" s="479"/>
      <c r="D45" s="518" t="s">
        <v>390</v>
      </c>
      <c r="E45" s="518"/>
      <c r="F45" s="518"/>
      <c r="G45" s="518"/>
      <c r="H45" s="712" t="str">
        <f>IF('（別紙１）原油換算シート【2年目報告用】'!H40="","",'（別紙１）原油換算シート【2年目報告用】'!H40)</f>
        <v/>
      </c>
      <c r="I45" s="713"/>
      <c r="J45" s="713"/>
      <c r="K45" s="714"/>
      <c r="L45" s="558" t="s">
        <v>233</v>
      </c>
      <c r="M45" s="559"/>
      <c r="N45" s="559"/>
      <c r="O45" s="725">
        <f>'（別紙２）二酸化炭素排出量計算シート【計画用】'!O45</f>
        <v>50.8</v>
      </c>
      <c r="P45" s="726"/>
      <c r="Q45" s="726"/>
      <c r="R45" s="645" t="s">
        <v>389</v>
      </c>
      <c r="S45" s="646"/>
      <c r="T45" s="647"/>
      <c r="U45" s="849">
        <f>'（別紙２）二酸化炭素排出量計算シート【計画用】'!U45</f>
        <v>1.61E-2</v>
      </c>
      <c r="V45" s="850"/>
      <c r="W45" s="850"/>
      <c r="X45" s="851"/>
      <c r="Y45" s="645" t="s">
        <v>500</v>
      </c>
      <c r="Z45" s="646"/>
      <c r="AA45" s="646"/>
      <c r="AB45" s="647"/>
      <c r="AC45" s="560" t="str">
        <f>IF(H45="","",H45*O45*U45*44/12)</f>
        <v/>
      </c>
      <c r="AD45" s="561"/>
      <c r="AE45" s="561"/>
      <c r="AF45" s="561"/>
      <c r="AG45" s="561"/>
      <c r="AH45" s="541" t="s">
        <v>499</v>
      </c>
      <c r="AI45" s="542"/>
      <c r="AJ45" s="543"/>
    </row>
    <row r="46" spans="2:36" ht="13.5" customHeight="1" x14ac:dyDescent="0.15">
      <c r="B46" s="478"/>
      <c r="C46" s="479"/>
      <c r="D46" s="519"/>
      <c r="E46" s="519"/>
      <c r="F46" s="519"/>
      <c r="G46" s="519"/>
      <c r="H46" s="715"/>
      <c r="I46" s="716"/>
      <c r="J46" s="716"/>
      <c r="K46" s="717"/>
      <c r="L46" s="841"/>
      <c r="M46" s="842"/>
      <c r="N46" s="842"/>
      <c r="O46" s="638"/>
      <c r="P46" s="639"/>
      <c r="Q46" s="639"/>
      <c r="R46" s="648"/>
      <c r="S46" s="649"/>
      <c r="T46" s="650"/>
      <c r="U46" s="832" t="s">
        <v>427</v>
      </c>
      <c r="V46" s="833"/>
      <c r="W46" s="833"/>
      <c r="X46" s="834"/>
      <c r="Y46" s="648"/>
      <c r="Z46" s="649"/>
      <c r="AA46" s="649"/>
      <c r="AB46" s="650"/>
      <c r="AC46" s="560"/>
      <c r="AD46" s="561"/>
      <c r="AE46" s="561"/>
      <c r="AF46" s="561"/>
      <c r="AG46" s="561"/>
      <c r="AH46" s="555"/>
      <c r="AI46" s="556"/>
      <c r="AJ46" s="557"/>
    </row>
    <row r="47" spans="2:36" ht="13.5" customHeight="1" x14ac:dyDescent="0.15">
      <c r="B47" s="478"/>
      <c r="C47" s="479"/>
      <c r="D47" s="721" t="s">
        <v>67</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826" t="str">
        <f>IF(SUM(AC38:AG46)=0,"",ROUND(SUM(AC38:AG46),-INT(LOG(ABS(SUM(AC38:AG46))))-1+3))</f>
        <v/>
      </c>
      <c r="AD47" s="827"/>
      <c r="AE47" s="827"/>
      <c r="AF47" s="827"/>
      <c r="AG47" s="828"/>
      <c r="AH47" s="736" t="s">
        <v>498</v>
      </c>
      <c r="AI47" s="737"/>
      <c r="AJ47" s="738"/>
    </row>
    <row r="48" spans="2:36" ht="13.5" customHeight="1" thickBot="1" x14ac:dyDescent="0.2">
      <c r="B48" s="478"/>
      <c r="C48" s="479"/>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829"/>
      <c r="AD48" s="830"/>
      <c r="AE48" s="830"/>
      <c r="AF48" s="830"/>
      <c r="AG48" s="831"/>
      <c r="AH48" s="739"/>
      <c r="AI48" s="740"/>
      <c r="AJ48" s="741"/>
    </row>
    <row r="49" spans="1:36" ht="13.5" customHeight="1" x14ac:dyDescent="0.15">
      <c r="B49" s="529" t="s">
        <v>68</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604" t="s">
        <v>497</v>
      </c>
      <c r="AI49" s="605"/>
      <c r="AJ49" s="606"/>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7"/>
      <c r="AI50" s="608"/>
      <c r="AJ50" s="60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224</v>
      </c>
      <c r="C52" s="1">
        <v>1</v>
      </c>
      <c r="D52" s="378" t="s">
        <v>280</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226</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487</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228</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IF(計画提出書!N47="","",計画提出書!N47+1)</f>
        <v>2024</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IF(計画提出書!N47="","",計画提出書!N47+2)</f>
        <v>2025</v>
      </c>
      <c r="Q67" s="402"/>
      <c r="R67" s="22" t="s">
        <v>4</v>
      </c>
      <c r="S67" s="402">
        <f>IF(計画提出書!N47="","",3)</f>
        <v>3</v>
      </c>
      <c r="T67" s="402"/>
      <c r="U67" s="22" t="s">
        <v>5</v>
      </c>
      <c r="V67" s="402">
        <f>IF(計画提出書!N47="","",31)</f>
        <v>31</v>
      </c>
      <c r="W67" s="402"/>
      <c r="X67" s="22" t="s">
        <v>6</v>
      </c>
    </row>
    <row r="68" spans="1:36" ht="13.5" customHeight="1" x14ac:dyDescent="0.15">
      <c r="A68" s="9"/>
      <c r="B68" s="1247" t="s">
        <v>243</v>
      </c>
      <c r="C68" s="1248"/>
      <c r="D68" s="1248"/>
      <c r="E68" s="1248"/>
      <c r="F68" s="1248"/>
      <c r="G68" s="1248"/>
      <c r="H68" s="1248"/>
      <c r="I68" s="1249"/>
      <c r="J68" s="1253" t="str">
        <f>IF(D14="","",D14&amp;"年度の排出量")</f>
        <v>2024年度の排出量</v>
      </c>
      <c r="K68" s="1254"/>
      <c r="L68" s="1254"/>
      <c r="M68" s="1254"/>
      <c r="N68" s="1254"/>
      <c r="O68" s="1254"/>
      <c r="P68" s="1254"/>
      <c r="Q68" s="1254"/>
      <c r="R68" s="1254"/>
      <c r="S68" s="1257" t="s">
        <v>402</v>
      </c>
      <c r="T68" s="1258"/>
      <c r="U68" s="1258"/>
      <c r="V68" s="1258"/>
      <c r="W68" s="1258"/>
      <c r="X68" s="1258"/>
      <c r="Y68" s="1258"/>
      <c r="Z68" s="1259"/>
      <c r="AA68" s="1235" t="s">
        <v>99</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248</v>
      </c>
      <c r="K70" s="1242"/>
      <c r="L70" s="1242"/>
      <c r="M70" s="1242"/>
      <c r="N70" s="1242"/>
      <c r="O70" s="1242"/>
      <c r="P70" s="1242"/>
      <c r="Q70" s="1242"/>
      <c r="R70" s="1243"/>
      <c r="S70" s="427" t="s">
        <v>249</v>
      </c>
      <c r="T70" s="428"/>
      <c r="U70" s="428"/>
      <c r="V70" s="428"/>
      <c r="W70" s="428"/>
      <c r="X70" s="428"/>
      <c r="Y70" s="428"/>
      <c r="Z70" s="1244"/>
      <c r="AA70" s="1245" t="s">
        <v>252</v>
      </c>
      <c r="AB70" s="1242"/>
      <c r="AC70" s="1242"/>
      <c r="AD70" s="1242"/>
      <c r="AE70" s="1242"/>
      <c r="AF70" s="1242"/>
      <c r="AG70" s="1242"/>
      <c r="AH70" s="1242"/>
      <c r="AI70" s="1242"/>
      <c r="AJ70" s="1246"/>
    </row>
    <row r="71" spans="1:36" ht="13.5" customHeight="1" x14ac:dyDescent="0.15">
      <c r="B71" s="1263" t="s">
        <v>77</v>
      </c>
      <c r="C71" s="1264"/>
      <c r="D71" s="1264"/>
      <c r="E71" s="1264"/>
      <c r="F71" s="1264"/>
      <c r="G71" s="1264"/>
      <c r="H71" s="1264"/>
      <c r="I71" s="1265"/>
      <c r="J71" s="792"/>
      <c r="K71" s="793"/>
      <c r="L71" s="793"/>
      <c r="M71" s="793"/>
      <c r="N71" s="793"/>
      <c r="O71" s="793"/>
      <c r="P71" s="794"/>
      <c r="Q71" s="767" t="s">
        <v>236</v>
      </c>
      <c r="R71" s="768"/>
      <c r="S71" s="795">
        <f>'（別紙２）二酸化炭素排出量計算シート【計画用】'!S71</f>
        <v>1</v>
      </c>
      <c r="T71" s="796"/>
      <c r="U71" s="796"/>
      <c r="V71" s="796"/>
      <c r="W71" s="796"/>
      <c r="X71" s="796"/>
      <c r="Y71" s="796"/>
      <c r="Z71" s="796"/>
      <c r="AA71" s="601" t="str">
        <f>IF(SUM(J71)=0,"",ROUND(J71*S71,-INT(LOG(ABS(J71*S71)))-1+3))</f>
        <v/>
      </c>
      <c r="AB71" s="602"/>
      <c r="AC71" s="602"/>
      <c r="AD71" s="602"/>
      <c r="AE71" s="602"/>
      <c r="AF71" s="602"/>
      <c r="AG71" s="603"/>
      <c r="AH71" s="1226" t="s">
        <v>483</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49"/>
      <c r="AB72" s="550"/>
      <c r="AC72" s="550"/>
      <c r="AD72" s="550"/>
      <c r="AE72" s="550"/>
      <c r="AF72" s="550"/>
      <c r="AG72" s="551"/>
      <c r="AH72" s="745"/>
      <c r="AI72" s="746"/>
      <c r="AJ72" s="747"/>
    </row>
    <row r="73" spans="1:36" ht="13.5" customHeight="1" x14ac:dyDescent="0.15">
      <c r="B73" s="1263" t="s">
        <v>76</v>
      </c>
      <c r="C73" s="1264"/>
      <c r="D73" s="1264"/>
      <c r="E73" s="1264"/>
      <c r="F73" s="1264"/>
      <c r="G73" s="1264"/>
      <c r="H73" s="1264"/>
      <c r="I73" s="1265"/>
      <c r="J73" s="792"/>
      <c r="K73" s="793"/>
      <c r="L73" s="793"/>
      <c r="M73" s="793"/>
      <c r="N73" s="793"/>
      <c r="O73" s="793"/>
      <c r="P73" s="794"/>
      <c r="Q73" s="767" t="s">
        <v>236</v>
      </c>
      <c r="R73" s="768"/>
      <c r="S73" s="795">
        <f>'（別紙２）二酸化炭素排出量計算シート【計画用】'!S73</f>
        <v>25</v>
      </c>
      <c r="T73" s="796"/>
      <c r="U73" s="796"/>
      <c r="V73" s="796"/>
      <c r="W73" s="796"/>
      <c r="X73" s="796"/>
      <c r="Y73" s="796"/>
      <c r="Z73" s="796"/>
      <c r="AA73" s="601" t="str">
        <f>IF(SUM(J73)=0,"",ROUND(J73*S73,-INT(LOG(ABS(J73*S73)))-1+3))</f>
        <v/>
      </c>
      <c r="AB73" s="602"/>
      <c r="AC73" s="602"/>
      <c r="AD73" s="602"/>
      <c r="AE73" s="602"/>
      <c r="AF73" s="602"/>
      <c r="AG73" s="603"/>
      <c r="AH73" s="1226" t="s">
        <v>483</v>
      </c>
      <c r="AI73" s="1227"/>
      <c r="AJ73" s="1228"/>
    </row>
    <row r="74" spans="1:36" ht="13.5" customHeight="1" thickBot="1" x14ac:dyDescent="0.2">
      <c r="B74" s="1223"/>
      <c r="C74" s="1224"/>
      <c r="D74" s="1224"/>
      <c r="E74" s="1224"/>
      <c r="F74" s="1224"/>
      <c r="G74" s="1224"/>
      <c r="H74" s="1224"/>
      <c r="I74" s="1225"/>
      <c r="J74" s="590"/>
      <c r="K74" s="591"/>
      <c r="L74" s="591"/>
      <c r="M74" s="591"/>
      <c r="N74" s="591"/>
      <c r="O74" s="591"/>
      <c r="P74" s="592"/>
      <c r="Q74" s="811"/>
      <c r="R74" s="812"/>
      <c r="S74" s="535"/>
      <c r="T74" s="536"/>
      <c r="U74" s="536"/>
      <c r="V74" s="536"/>
      <c r="W74" s="536"/>
      <c r="X74" s="536"/>
      <c r="Y74" s="536"/>
      <c r="Z74" s="536"/>
      <c r="AA74" s="549"/>
      <c r="AB74" s="550"/>
      <c r="AC74" s="550"/>
      <c r="AD74" s="550"/>
      <c r="AE74" s="550"/>
      <c r="AF74" s="550"/>
      <c r="AG74" s="551"/>
      <c r="AH74" s="745"/>
      <c r="AI74" s="746"/>
      <c r="AJ74" s="747"/>
    </row>
    <row r="75" spans="1:36" ht="13.5" customHeight="1" x14ac:dyDescent="0.15">
      <c r="B75" s="1263" t="s">
        <v>78</v>
      </c>
      <c r="C75" s="1264"/>
      <c r="D75" s="1264"/>
      <c r="E75" s="1264"/>
      <c r="F75" s="1264"/>
      <c r="G75" s="1264"/>
      <c r="H75" s="1264"/>
      <c r="I75" s="1265"/>
      <c r="J75" s="792"/>
      <c r="K75" s="793"/>
      <c r="L75" s="793"/>
      <c r="M75" s="793"/>
      <c r="N75" s="793"/>
      <c r="O75" s="793"/>
      <c r="P75" s="794"/>
      <c r="Q75" s="767" t="s">
        <v>236</v>
      </c>
      <c r="R75" s="768"/>
      <c r="S75" s="795">
        <f>'（別紙２）二酸化炭素排出量計算シート【計画用】'!S75</f>
        <v>298</v>
      </c>
      <c r="T75" s="796"/>
      <c r="U75" s="796"/>
      <c r="V75" s="796"/>
      <c r="W75" s="796"/>
      <c r="X75" s="796"/>
      <c r="Y75" s="796"/>
      <c r="Z75" s="1269"/>
      <c r="AA75" s="601" t="str">
        <f>IF(SUM(J75)=0,"",ROUND(J75*S75,-INT(LOG(ABS(J75*S75)))-1+3))</f>
        <v/>
      </c>
      <c r="AB75" s="602"/>
      <c r="AC75" s="602"/>
      <c r="AD75" s="602"/>
      <c r="AE75" s="602"/>
      <c r="AF75" s="602"/>
      <c r="AG75" s="603"/>
      <c r="AH75" s="1226" t="s">
        <v>483</v>
      </c>
      <c r="AI75" s="1227"/>
      <c r="AJ75" s="1228"/>
    </row>
    <row r="76" spans="1:36" ht="13.5" customHeight="1" thickBot="1" x14ac:dyDescent="0.2">
      <c r="B76" s="1223"/>
      <c r="C76" s="1224"/>
      <c r="D76" s="1224"/>
      <c r="E76" s="1224"/>
      <c r="F76" s="1224"/>
      <c r="G76" s="1224"/>
      <c r="H76" s="1224"/>
      <c r="I76" s="1225"/>
      <c r="J76" s="590"/>
      <c r="K76" s="591"/>
      <c r="L76" s="591"/>
      <c r="M76" s="591"/>
      <c r="N76" s="591"/>
      <c r="O76" s="591"/>
      <c r="P76" s="592"/>
      <c r="Q76" s="811"/>
      <c r="R76" s="812"/>
      <c r="S76" s="599"/>
      <c r="T76" s="600"/>
      <c r="U76" s="600"/>
      <c r="V76" s="600"/>
      <c r="W76" s="600"/>
      <c r="X76" s="600"/>
      <c r="Y76" s="600"/>
      <c r="Z76" s="1270"/>
      <c r="AA76" s="549"/>
      <c r="AB76" s="550"/>
      <c r="AC76" s="550"/>
      <c r="AD76" s="550"/>
      <c r="AE76" s="550"/>
      <c r="AF76" s="550"/>
      <c r="AG76" s="551"/>
      <c r="AH76" s="745"/>
      <c r="AI76" s="746"/>
      <c r="AJ76" s="747"/>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228</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IF(計画提出書!N47="","",計画提出書!N47+1)</f>
        <v>2024</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IF(計画提出書!N47="","",計画提出書!N47+1)</f>
        <v>2024</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243</v>
      </c>
      <c r="C80" s="1248"/>
      <c r="D80" s="1248"/>
      <c r="E80" s="1248"/>
      <c r="F80" s="1248"/>
      <c r="G80" s="1248"/>
      <c r="H80" s="1248"/>
      <c r="I80" s="1249"/>
      <c r="J80" s="1253" t="str">
        <f>IF(D14="","",D14&amp;"年の排出量")</f>
        <v>2024年の排出量</v>
      </c>
      <c r="K80" s="1254"/>
      <c r="L80" s="1254"/>
      <c r="M80" s="1254"/>
      <c r="N80" s="1254"/>
      <c r="O80" s="1254"/>
      <c r="P80" s="1254"/>
      <c r="Q80" s="1254"/>
      <c r="R80" s="1254"/>
      <c r="S80" s="1257" t="s">
        <v>402</v>
      </c>
      <c r="T80" s="1258"/>
      <c r="U80" s="1258"/>
      <c r="V80" s="1258"/>
      <c r="W80" s="1258"/>
      <c r="X80" s="1258"/>
      <c r="Y80" s="1258"/>
      <c r="Z80" s="1259"/>
      <c r="AA80" s="1235" t="s">
        <v>99</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248</v>
      </c>
      <c r="K82" s="1242"/>
      <c r="L82" s="1242"/>
      <c r="M82" s="1242"/>
      <c r="N82" s="1242"/>
      <c r="O82" s="1242"/>
      <c r="P82" s="1242"/>
      <c r="Q82" s="1242"/>
      <c r="R82" s="1243"/>
      <c r="S82" s="427" t="s">
        <v>249</v>
      </c>
      <c r="T82" s="428"/>
      <c r="U82" s="428"/>
      <c r="V82" s="428"/>
      <c r="W82" s="428"/>
      <c r="X82" s="428"/>
      <c r="Y82" s="428"/>
      <c r="Z82" s="1244"/>
      <c r="AA82" s="1245" t="s">
        <v>252</v>
      </c>
      <c r="AB82" s="1242"/>
      <c r="AC82" s="1242"/>
      <c r="AD82" s="1242"/>
      <c r="AE82" s="1242"/>
      <c r="AF82" s="1242"/>
      <c r="AG82" s="1242"/>
      <c r="AH82" s="1242"/>
      <c r="AI82" s="1242"/>
      <c r="AJ82" s="1246"/>
    </row>
    <row r="83" spans="2:36" ht="13.5" customHeight="1" x14ac:dyDescent="0.15">
      <c r="B83" s="613" t="s">
        <v>350</v>
      </c>
      <c r="C83" s="614"/>
      <c r="D83" s="761" t="s">
        <v>80</v>
      </c>
      <c r="E83" s="762"/>
      <c r="F83" s="762"/>
      <c r="G83" s="762"/>
      <c r="H83" s="762"/>
      <c r="I83" s="763"/>
      <c r="J83" s="764"/>
      <c r="K83" s="765"/>
      <c r="L83" s="765"/>
      <c r="M83" s="765"/>
      <c r="N83" s="765"/>
      <c r="O83" s="765"/>
      <c r="P83" s="766"/>
      <c r="Q83" s="767" t="s">
        <v>236</v>
      </c>
      <c r="R83" s="768"/>
      <c r="S83" s="795">
        <f>'（別紙２）二酸化炭素排出量計算シート【計画用】'!S83</f>
        <v>14800</v>
      </c>
      <c r="T83" s="796"/>
      <c r="U83" s="796"/>
      <c r="V83" s="796"/>
      <c r="W83" s="796"/>
      <c r="X83" s="796"/>
      <c r="Y83" s="796"/>
      <c r="Z83" s="1269"/>
      <c r="AA83" s="751" t="str">
        <f t="shared" ref="AA83:AA101" si="0">IF(J83="","",J83*S83)</f>
        <v/>
      </c>
      <c r="AB83" s="752"/>
      <c r="AC83" s="752"/>
      <c r="AD83" s="752"/>
      <c r="AE83" s="752"/>
      <c r="AF83" s="752"/>
      <c r="AG83" s="753"/>
      <c r="AH83" s="731" t="s">
        <v>502</v>
      </c>
      <c r="AI83" s="732"/>
      <c r="AJ83" s="735"/>
    </row>
    <row r="84" spans="2:36" ht="13.5" customHeight="1" x14ac:dyDescent="0.15">
      <c r="B84" s="615"/>
      <c r="C84" s="616"/>
      <c r="D84" s="619" t="s">
        <v>81</v>
      </c>
      <c r="E84" s="620"/>
      <c r="F84" s="620"/>
      <c r="G84" s="620"/>
      <c r="H84" s="620"/>
      <c r="I84" s="621"/>
      <c r="J84" s="247"/>
      <c r="K84" s="248"/>
      <c r="L84" s="248"/>
      <c r="M84" s="248"/>
      <c r="N84" s="248"/>
      <c r="O84" s="248"/>
      <c r="P84" s="349"/>
      <c r="Q84" s="544" t="s">
        <v>236</v>
      </c>
      <c r="R84" s="545"/>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484</v>
      </c>
      <c r="AI84" s="542"/>
      <c r="AJ84" s="543"/>
    </row>
    <row r="85" spans="2:36" ht="13.5" customHeight="1" x14ac:dyDescent="0.15">
      <c r="B85" s="615"/>
      <c r="C85" s="616"/>
      <c r="D85" s="619" t="s">
        <v>82</v>
      </c>
      <c r="E85" s="620"/>
      <c r="F85" s="620"/>
      <c r="G85" s="620"/>
      <c r="H85" s="620"/>
      <c r="I85" s="621"/>
      <c r="J85" s="247"/>
      <c r="K85" s="248"/>
      <c r="L85" s="248"/>
      <c r="M85" s="248"/>
      <c r="N85" s="248"/>
      <c r="O85" s="248"/>
      <c r="P85" s="349"/>
      <c r="Q85" s="544" t="s">
        <v>236</v>
      </c>
      <c r="R85" s="545"/>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484</v>
      </c>
      <c r="AI85" s="542"/>
      <c r="AJ85" s="543"/>
    </row>
    <row r="86" spans="2:36" ht="13.5" customHeight="1" x14ac:dyDescent="0.15">
      <c r="B86" s="615"/>
      <c r="C86" s="616"/>
      <c r="D86" s="619" t="s">
        <v>83</v>
      </c>
      <c r="E86" s="620"/>
      <c r="F86" s="620"/>
      <c r="G86" s="620"/>
      <c r="H86" s="620"/>
      <c r="I86" s="621"/>
      <c r="J86" s="247"/>
      <c r="K86" s="248"/>
      <c r="L86" s="248"/>
      <c r="M86" s="248"/>
      <c r="N86" s="248"/>
      <c r="O86" s="248"/>
      <c r="P86" s="349"/>
      <c r="Q86" s="544" t="s">
        <v>236</v>
      </c>
      <c r="R86" s="545"/>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484</v>
      </c>
      <c r="AI86" s="542"/>
      <c r="AJ86" s="543"/>
    </row>
    <row r="87" spans="2:36" ht="13.5" customHeight="1" x14ac:dyDescent="0.15">
      <c r="B87" s="615"/>
      <c r="C87" s="616"/>
      <c r="D87" s="619" t="s">
        <v>84</v>
      </c>
      <c r="E87" s="620"/>
      <c r="F87" s="620"/>
      <c r="G87" s="620"/>
      <c r="H87" s="620"/>
      <c r="I87" s="621"/>
      <c r="J87" s="247"/>
      <c r="K87" s="248"/>
      <c r="L87" s="248"/>
      <c r="M87" s="248"/>
      <c r="N87" s="248"/>
      <c r="O87" s="248"/>
      <c r="P87" s="349"/>
      <c r="Q87" s="544" t="s">
        <v>236</v>
      </c>
      <c r="R87" s="545"/>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484</v>
      </c>
      <c r="AI87" s="542"/>
      <c r="AJ87" s="543"/>
    </row>
    <row r="88" spans="2:36" ht="13.5" customHeight="1" x14ac:dyDescent="0.15">
      <c r="B88" s="615"/>
      <c r="C88" s="616"/>
      <c r="D88" s="619" t="s">
        <v>85</v>
      </c>
      <c r="E88" s="620"/>
      <c r="F88" s="620"/>
      <c r="G88" s="620"/>
      <c r="H88" s="620"/>
      <c r="I88" s="621"/>
      <c r="J88" s="247"/>
      <c r="K88" s="248"/>
      <c r="L88" s="248"/>
      <c r="M88" s="248"/>
      <c r="N88" s="248"/>
      <c r="O88" s="248"/>
      <c r="P88" s="349"/>
      <c r="Q88" s="544" t="s">
        <v>236</v>
      </c>
      <c r="R88" s="545"/>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484</v>
      </c>
      <c r="AI88" s="542"/>
      <c r="AJ88" s="543"/>
    </row>
    <row r="89" spans="2:36" ht="13.5" customHeight="1" x14ac:dyDescent="0.15">
      <c r="B89" s="615"/>
      <c r="C89" s="616"/>
      <c r="D89" s="619" t="s">
        <v>86</v>
      </c>
      <c r="E89" s="620"/>
      <c r="F89" s="620"/>
      <c r="G89" s="620"/>
      <c r="H89" s="620"/>
      <c r="I89" s="621"/>
      <c r="J89" s="247"/>
      <c r="K89" s="248"/>
      <c r="L89" s="248"/>
      <c r="M89" s="248"/>
      <c r="N89" s="248"/>
      <c r="O89" s="248"/>
      <c r="P89" s="349"/>
      <c r="Q89" s="544" t="s">
        <v>236</v>
      </c>
      <c r="R89" s="545"/>
      <c r="S89" s="1229">
        <f>'（別紙２）二酸化炭素排出量計算シート【計画用】'!S89</f>
        <v>353</v>
      </c>
      <c r="T89" s="1230"/>
      <c r="U89" s="1230"/>
      <c r="V89" s="1230"/>
      <c r="W89" s="1230"/>
      <c r="X89" s="1230"/>
      <c r="Y89" s="1230"/>
      <c r="Z89" s="1231"/>
      <c r="AA89" s="538" t="str">
        <f t="shared" si="0"/>
        <v/>
      </c>
      <c r="AB89" s="539"/>
      <c r="AC89" s="539"/>
      <c r="AD89" s="539"/>
      <c r="AE89" s="539"/>
      <c r="AF89" s="539"/>
      <c r="AG89" s="540"/>
      <c r="AH89" s="541" t="s">
        <v>484</v>
      </c>
      <c r="AI89" s="542"/>
      <c r="AJ89" s="543"/>
    </row>
    <row r="90" spans="2:36" ht="13.5" customHeight="1" x14ac:dyDescent="0.15">
      <c r="B90" s="615"/>
      <c r="C90" s="616"/>
      <c r="D90" s="619" t="s">
        <v>87</v>
      </c>
      <c r="E90" s="620"/>
      <c r="F90" s="620"/>
      <c r="G90" s="620"/>
      <c r="H90" s="620"/>
      <c r="I90" s="621"/>
      <c r="J90" s="247"/>
      <c r="K90" s="248"/>
      <c r="L90" s="248"/>
      <c r="M90" s="248"/>
      <c r="N90" s="248"/>
      <c r="O90" s="248"/>
      <c r="P90" s="349"/>
      <c r="Q90" s="544" t="s">
        <v>236</v>
      </c>
      <c r="R90" s="545"/>
      <c r="S90" s="1229">
        <f>'（別紙２）二酸化炭素排出量計算シート【計画用】'!S90</f>
        <v>4470</v>
      </c>
      <c r="T90" s="1230"/>
      <c r="U90" s="1230"/>
      <c r="V90" s="1230"/>
      <c r="W90" s="1230"/>
      <c r="X90" s="1230"/>
      <c r="Y90" s="1230"/>
      <c r="Z90" s="1231"/>
      <c r="AA90" s="538" t="str">
        <f t="shared" si="0"/>
        <v/>
      </c>
      <c r="AB90" s="539"/>
      <c r="AC90" s="539"/>
      <c r="AD90" s="539"/>
      <c r="AE90" s="539"/>
      <c r="AF90" s="539"/>
      <c r="AG90" s="540"/>
      <c r="AH90" s="541" t="s">
        <v>484</v>
      </c>
      <c r="AI90" s="542"/>
      <c r="AJ90" s="543"/>
    </row>
    <row r="91" spans="2:36" ht="13.5" customHeight="1" x14ac:dyDescent="0.15">
      <c r="B91" s="615"/>
      <c r="C91" s="616"/>
      <c r="D91" s="619" t="s">
        <v>455</v>
      </c>
      <c r="E91" s="620"/>
      <c r="F91" s="620"/>
      <c r="G91" s="620"/>
      <c r="H91" s="620"/>
      <c r="I91" s="621"/>
      <c r="J91" s="247"/>
      <c r="K91" s="248"/>
      <c r="L91" s="248"/>
      <c r="M91" s="248"/>
      <c r="N91" s="248"/>
      <c r="O91" s="248"/>
      <c r="P91" s="349"/>
      <c r="Q91" s="544" t="s">
        <v>236</v>
      </c>
      <c r="R91" s="545"/>
      <c r="S91" s="1229">
        <f>'（別紙２）二酸化炭素排出量計算シート【計画用】'!S91</f>
        <v>53</v>
      </c>
      <c r="T91" s="1230"/>
      <c r="U91" s="1230"/>
      <c r="V91" s="1230"/>
      <c r="W91" s="1230"/>
      <c r="X91" s="1230"/>
      <c r="Y91" s="1230"/>
      <c r="Z91" s="1231"/>
      <c r="AA91" s="538" t="str">
        <f>IF(J91="","",J91*S91)</f>
        <v/>
      </c>
      <c r="AB91" s="539"/>
      <c r="AC91" s="539"/>
      <c r="AD91" s="539"/>
      <c r="AE91" s="539"/>
      <c r="AF91" s="539"/>
      <c r="AG91" s="540"/>
      <c r="AH91" s="541" t="s">
        <v>484</v>
      </c>
      <c r="AI91" s="542"/>
      <c r="AJ91" s="543"/>
    </row>
    <row r="92" spans="2:36" ht="13.5" customHeight="1" x14ac:dyDescent="0.15">
      <c r="B92" s="615"/>
      <c r="C92" s="616"/>
      <c r="D92" s="619" t="s">
        <v>88</v>
      </c>
      <c r="E92" s="620"/>
      <c r="F92" s="620"/>
      <c r="G92" s="620"/>
      <c r="H92" s="620"/>
      <c r="I92" s="621"/>
      <c r="J92" s="247"/>
      <c r="K92" s="248"/>
      <c r="L92" s="248"/>
      <c r="M92" s="248"/>
      <c r="N92" s="248"/>
      <c r="O92" s="248"/>
      <c r="P92" s="349"/>
      <c r="Q92" s="544" t="s">
        <v>236</v>
      </c>
      <c r="R92" s="545"/>
      <c r="S92" s="1229">
        <f>'（別紙２）二酸化炭素排出量計算シート【計画用】'!S92</f>
        <v>124</v>
      </c>
      <c r="T92" s="1230"/>
      <c r="U92" s="1230"/>
      <c r="V92" s="1230"/>
      <c r="W92" s="1230"/>
      <c r="X92" s="1230"/>
      <c r="Y92" s="1230"/>
      <c r="Z92" s="1231"/>
      <c r="AA92" s="538" t="str">
        <f t="shared" si="0"/>
        <v/>
      </c>
      <c r="AB92" s="539"/>
      <c r="AC92" s="539"/>
      <c r="AD92" s="539"/>
      <c r="AE92" s="539"/>
      <c r="AF92" s="539"/>
      <c r="AG92" s="540"/>
      <c r="AH92" s="541" t="s">
        <v>484</v>
      </c>
      <c r="AI92" s="542"/>
      <c r="AJ92" s="543"/>
    </row>
    <row r="93" spans="2:36" ht="13.5" customHeight="1" x14ac:dyDescent="0.15">
      <c r="B93" s="615"/>
      <c r="C93" s="616"/>
      <c r="D93" s="619" t="s">
        <v>456</v>
      </c>
      <c r="E93" s="620"/>
      <c r="F93" s="620"/>
      <c r="G93" s="620"/>
      <c r="H93" s="620"/>
      <c r="I93" s="621"/>
      <c r="J93" s="247"/>
      <c r="K93" s="248"/>
      <c r="L93" s="248"/>
      <c r="M93" s="248"/>
      <c r="N93" s="248"/>
      <c r="O93" s="248"/>
      <c r="P93" s="349"/>
      <c r="Q93" s="544" t="s">
        <v>236</v>
      </c>
      <c r="R93" s="545"/>
      <c r="S93" s="1229">
        <f>'（別紙２）二酸化炭素排出量計算シート【計画用】'!S93</f>
        <v>12</v>
      </c>
      <c r="T93" s="1230"/>
      <c r="U93" s="1230"/>
      <c r="V93" s="1230"/>
      <c r="W93" s="1230"/>
      <c r="X93" s="1230"/>
      <c r="Y93" s="1230"/>
      <c r="Z93" s="1231"/>
      <c r="AA93" s="538" t="str">
        <f>IF(J93="","",J93*S93)</f>
        <v/>
      </c>
      <c r="AB93" s="539"/>
      <c r="AC93" s="539"/>
      <c r="AD93" s="539"/>
      <c r="AE93" s="539"/>
      <c r="AF93" s="539"/>
      <c r="AG93" s="540"/>
      <c r="AH93" s="541" t="s">
        <v>484</v>
      </c>
      <c r="AI93" s="542"/>
      <c r="AJ93" s="543"/>
    </row>
    <row r="94" spans="2:36" ht="13.5" customHeight="1" x14ac:dyDescent="0.15">
      <c r="B94" s="615"/>
      <c r="C94" s="616"/>
      <c r="D94" s="619" t="s">
        <v>89</v>
      </c>
      <c r="E94" s="620"/>
      <c r="F94" s="620"/>
      <c r="G94" s="620"/>
      <c r="H94" s="620"/>
      <c r="I94" s="621"/>
      <c r="J94" s="247"/>
      <c r="K94" s="248"/>
      <c r="L94" s="248"/>
      <c r="M94" s="248"/>
      <c r="N94" s="248"/>
      <c r="O94" s="248"/>
      <c r="P94" s="349"/>
      <c r="Q94" s="544" t="s">
        <v>236</v>
      </c>
      <c r="R94" s="545"/>
      <c r="S94" s="1229">
        <f>'（別紙２）二酸化炭素排出量計算シート【計画用】'!S94</f>
        <v>3220</v>
      </c>
      <c r="T94" s="1230"/>
      <c r="U94" s="1230"/>
      <c r="V94" s="1230"/>
      <c r="W94" s="1230"/>
      <c r="X94" s="1230"/>
      <c r="Y94" s="1230"/>
      <c r="Z94" s="1231"/>
      <c r="AA94" s="538" t="str">
        <f t="shared" si="0"/>
        <v/>
      </c>
      <c r="AB94" s="539"/>
      <c r="AC94" s="539"/>
      <c r="AD94" s="539"/>
      <c r="AE94" s="539"/>
      <c r="AF94" s="539"/>
      <c r="AG94" s="540"/>
      <c r="AH94" s="541" t="s">
        <v>484</v>
      </c>
      <c r="AI94" s="542"/>
      <c r="AJ94" s="543"/>
    </row>
    <row r="95" spans="2:36" ht="13.5" customHeight="1" x14ac:dyDescent="0.15">
      <c r="B95" s="615"/>
      <c r="C95" s="616"/>
      <c r="D95" s="619" t="s">
        <v>101</v>
      </c>
      <c r="E95" s="620"/>
      <c r="F95" s="620"/>
      <c r="G95" s="620"/>
      <c r="H95" s="620"/>
      <c r="I95" s="621"/>
      <c r="J95" s="247"/>
      <c r="K95" s="248"/>
      <c r="L95" s="248"/>
      <c r="M95" s="248"/>
      <c r="N95" s="248"/>
      <c r="O95" s="248"/>
      <c r="P95" s="349"/>
      <c r="Q95" s="544" t="s">
        <v>236</v>
      </c>
      <c r="R95" s="545"/>
      <c r="S95" s="1229">
        <f>'（別紙２）二酸化炭素排出量計算シート【計画用】'!S95</f>
        <v>9810</v>
      </c>
      <c r="T95" s="1230"/>
      <c r="U95" s="1230"/>
      <c r="V95" s="1230"/>
      <c r="W95" s="1230"/>
      <c r="X95" s="1230"/>
      <c r="Y95" s="1230"/>
      <c r="Z95" s="1231"/>
      <c r="AA95" s="538" t="str">
        <f t="shared" si="0"/>
        <v/>
      </c>
      <c r="AB95" s="539"/>
      <c r="AC95" s="539"/>
      <c r="AD95" s="539"/>
      <c r="AE95" s="539"/>
      <c r="AF95" s="539"/>
      <c r="AG95" s="540"/>
      <c r="AH95" s="541" t="s">
        <v>484</v>
      </c>
      <c r="AI95" s="542"/>
      <c r="AJ95" s="543"/>
    </row>
    <row r="96" spans="2:36" ht="13.5" customHeight="1" x14ac:dyDescent="0.15">
      <c r="B96" s="615"/>
      <c r="C96" s="616"/>
      <c r="D96" s="619" t="s">
        <v>457</v>
      </c>
      <c r="E96" s="620"/>
      <c r="F96" s="620"/>
      <c r="G96" s="620"/>
      <c r="H96" s="620"/>
      <c r="I96" s="621"/>
      <c r="J96" s="247"/>
      <c r="K96" s="248"/>
      <c r="L96" s="248"/>
      <c r="M96" s="248"/>
      <c r="N96" s="248"/>
      <c r="O96" s="248"/>
      <c r="P96" s="349"/>
      <c r="Q96" s="544" t="s">
        <v>236</v>
      </c>
      <c r="R96" s="545"/>
      <c r="S96" s="1229">
        <f>'（別紙２）二酸化炭素排出量計算シート【計画用】'!S96</f>
        <v>1370</v>
      </c>
      <c r="T96" s="1230"/>
      <c r="U96" s="1230"/>
      <c r="V96" s="1230"/>
      <c r="W96" s="1230"/>
      <c r="X96" s="1230"/>
      <c r="Y96" s="1230"/>
      <c r="Z96" s="1231"/>
      <c r="AA96" s="538" t="str">
        <f>IF(J96="","",J96*S96)</f>
        <v/>
      </c>
      <c r="AB96" s="539"/>
      <c r="AC96" s="539"/>
      <c r="AD96" s="539"/>
      <c r="AE96" s="539"/>
      <c r="AF96" s="539"/>
      <c r="AG96" s="540"/>
      <c r="AH96" s="541" t="s">
        <v>484</v>
      </c>
      <c r="AI96" s="542"/>
      <c r="AJ96" s="543"/>
    </row>
    <row r="97" spans="2:36" ht="13.5" customHeight="1" x14ac:dyDescent="0.15">
      <c r="B97" s="615"/>
      <c r="C97" s="616"/>
      <c r="D97" s="619" t="s">
        <v>458</v>
      </c>
      <c r="E97" s="781"/>
      <c r="F97" s="781"/>
      <c r="G97" s="781"/>
      <c r="H97" s="781"/>
      <c r="I97" s="782"/>
      <c r="J97" s="247"/>
      <c r="K97" s="248"/>
      <c r="L97" s="248"/>
      <c r="M97" s="248"/>
      <c r="N97" s="248"/>
      <c r="O97" s="248"/>
      <c r="P97" s="349"/>
      <c r="Q97" s="544" t="s">
        <v>236</v>
      </c>
      <c r="R97" s="545"/>
      <c r="S97" s="1229">
        <f>'（別紙２）二酸化炭素排出量計算シート【計画用】'!S99</f>
        <v>1300</v>
      </c>
      <c r="T97" s="1230"/>
      <c r="U97" s="1230"/>
      <c r="V97" s="1230"/>
      <c r="W97" s="1230"/>
      <c r="X97" s="1230"/>
      <c r="Y97" s="1230"/>
      <c r="Z97" s="1231"/>
      <c r="AA97" s="538" t="str">
        <f>IF(J97="","",J97*S97)</f>
        <v/>
      </c>
      <c r="AB97" s="539"/>
      <c r="AC97" s="539"/>
      <c r="AD97" s="539"/>
      <c r="AE97" s="539"/>
      <c r="AF97" s="539"/>
      <c r="AG97" s="540"/>
      <c r="AH97" s="541" t="s">
        <v>484</v>
      </c>
      <c r="AI97" s="542"/>
      <c r="AJ97" s="543"/>
    </row>
    <row r="98" spans="2:36" ht="13.5" customHeight="1" x14ac:dyDescent="0.15">
      <c r="B98" s="615"/>
      <c r="C98" s="616"/>
      <c r="D98" s="619" t="s">
        <v>90</v>
      </c>
      <c r="E98" s="620"/>
      <c r="F98" s="620"/>
      <c r="G98" s="620"/>
      <c r="H98" s="620"/>
      <c r="I98" s="621"/>
      <c r="J98" s="247"/>
      <c r="K98" s="248"/>
      <c r="L98" s="248"/>
      <c r="M98" s="248"/>
      <c r="N98" s="248"/>
      <c r="O98" s="248"/>
      <c r="P98" s="349"/>
      <c r="Q98" s="544" t="s">
        <v>236</v>
      </c>
      <c r="R98" s="545"/>
      <c r="S98" s="1229">
        <f>'（別紙２）二酸化炭素排出量計算シート【計画用】'!S98</f>
        <v>693</v>
      </c>
      <c r="T98" s="1230"/>
      <c r="U98" s="1230"/>
      <c r="V98" s="1230"/>
      <c r="W98" s="1230"/>
      <c r="X98" s="1230"/>
      <c r="Y98" s="1230"/>
      <c r="Z98" s="1231"/>
      <c r="AA98" s="538" t="str">
        <f t="shared" si="0"/>
        <v/>
      </c>
      <c r="AB98" s="539"/>
      <c r="AC98" s="539"/>
      <c r="AD98" s="539"/>
      <c r="AE98" s="539"/>
      <c r="AF98" s="539"/>
      <c r="AG98" s="540"/>
      <c r="AH98" s="541" t="s">
        <v>484</v>
      </c>
      <c r="AI98" s="542"/>
      <c r="AJ98" s="543"/>
    </row>
    <row r="99" spans="2:36" ht="13.5" customHeight="1" x14ac:dyDescent="0.15">
      <c r="B99" s="615"/>
      <c r="C99" s="616"/>
      <c r="D99" s="619" t="s">
        <v>459</v>
      </c>
      <c r="E99" s="620"/>
      <c r="F99" s="620"/>
      <c r="G99" s="620"/>
      <c r="H99" s="620"/>
      <c r="I99" s="621"/>
      <c r="J99" s="247"/>
      <c r="K99" s="248"/>
      <c r="L99" s="248"/>
      <c r="M99" s="248"/>
      <c r="N99" s="248"/>
      <c r="O99" s="248"/>
      <c r="P99" s="349"/>
      <c r="Q99" s="544" t="s">
        <v>236</v>
      </c>
      <c r="R99" s="545"/>
      <c r="S99" s="1229">
        <f>'（別紙２）二酸化炭素排出量計算シート【計画用】'!S99</f>
        <v>1300</v>
      </c>
      <c r="T99" s="1230"/>
      <c r="U99" s="1230"/>
      <c r="V99" s="1230"/>
      <c r="W99" s="1230"/>
      <c r="X99" s="1230"/>
      <c r="Y99" s="1230"/>
      <c r="Z99" s="1231"/>
      <c r="AA99" s="538" t="str">
        <f>IF(J99="","",J99*S99)</f>
        <v/>
      </c>
      <c r="AB99" s="539"/>
      <c r="AC99" s="539"/>
      <c r="AD99" s="539"/>
      <c r="AE99" s="539"/>
      <c r="AF99" s="539"/>
      <c r="AG99" s="540"/>
      <c r="AH99" s="541" t="s">
        <v>484</v>
      </c>
      <c r="AI99" s="542"/>
      <c r="AJ99" s="543"/>
    </row>
    <row r="100" spans="2:36" ht="13.5" customHeight="1" x14ac:dyDescent="0.15">
      <c r="B100" s="615"/>
      <c r="C100" s="616"/>
      <c r="D100" s="619" t="s">
        <v>460</v>
      </c>
      <c r="E100" s="620"/>
      <c r="F100" s="620"/>
      <c r="G100" s="620"/>
      <c r="H100" s="620"/>
      <c r="I100" s="621"/>
      <c r="J100" s="247"/>
      <c r="K100" s="248"/>
      <c r="L100" s="248"/>
      <c r="M100" s="248"/>
      <c r="N100" s="248"/>
      <c r="O100" s="248"/>
      <c r="P100" s="349"/>
      <c r="Q100" s="544" t="s">
        <v>236</v>
      </c>
      <c r="R100" s="545"/>
      <c r="S100" s="1229">
        <f>'（別紙２）二酸化炭素排出量計算シート【計画用】'!S100</f>
        <v>794</v>
      </c>
      <c r="T100" s="1230"/>
      <c r="U100" s="1230"/>
      <c r="V100" s="1230"/>
      <c r="W100" s="1230"/>
      <c r="X100" s="1230"/>
      <c r="Y100" s="1230"/>
      <c r="Z100" s="1231"/>
      <c r="AA100" s="538" t="str">
        <f>IF(J100="","",J100*S100)</f>
        <v/>
      </c>
      <c r="AB100" s="539"/>
      <c r="AC100" s="539"/>
      <c r="AD100" s="539"/>
      <c r="AE100" s="539"/>
      <c r="AF100" s="539"/>
      <c r="AG100" s="540"/>
      <c r="AH100" s="541" t="s">
        <v>484</v>
      </c>
      <c r="AI100" s="542"/>
      <c r="AJ100" s="543"/>
    </row>
    <row r="101" spans="2:36" ht="13.5" customHeight="1" x14ac:dyDescent="0.15">
      <c r="B101" s="615"/>
      <c r="C101" s="616"/>
      <c r="D101" s="780" t="s">
        <v>221</v>
      </c>
      <c r="E101" s="781"/>
      <c r="F101" s="781"/>
      <c r="G101" s="781"/>
      <c r="H101" s="781"/>
      <c r="I101" s="782"/>
      <c r="J101" s="247"/>
      <c r="K101" s="248"/>
      <c r="L101" s="248"/>
      <c r="M101" s="248"/>
      <c r="N101" s="248"/>
      <c r="O101" s="248"/>
      <c r="P101" s="349"/>
      <c r="Q101" s="544" t="s">
        <v>236</v>
      </c>
      <c r="R101" s="545"/>
      <c r="S101" s="1229">
        <f>'（別紙２）二酸化炭素排出量計算シート【計画用】'!S101</f>
        <v>1640</v>
      </c>
      <c r="T101" s="1230"/>
      <c r="U101" s="1230"/>
      <c r="V101" s="1230"/>
      <c r="W101" s="1230"/>
      <c r="X101" s="1230"/>
      <c r="Y101" s="1230"/>
      <c r="Z101" s="1231"/>
      <c r="AA101" s="538" t="str">
        <f t="shared" si="0"/>
        <v/>
      </c>
      <c r="AB101" s="539"/>
      <c r="AC101" s="539"/>
      <c r="AD101" s="539"/>
      <c r="AE101" s="539"/>
      <c r="AF101" s="539"/>
      <c r="AG101" s="540"/>
      <c r="AH101" s="541" t="s">
        <v>484</v>
      </c>
      <c r="AI101" s="542"/>
      <c r="AJ101" s="543"/>
    </row>
    <row r="102" spans="2:36" ht="13.5" customHeight="1" x14ac:dyDescent="0.15">
      <c r="B102" s="615"/>
      <c r="C102" s="616"/>
      <c r="D102" s="757" t="s">
        <v>67</v>
      </c>
      <c r="E102" s="758"/>
      <c r="F102" s="758"/>
      <c r="G102" s="758"/>
      <c r="H102" s="758"/>
      <c r="I102" s="758"/>
      <c r="J102" s="758"/>
      <c r="K102" s="758"/>
      <c r="L102" s="758"/>
      <c r="M102" s="758"/>
      <c r="N102" s="758"/>
      <c r="O102" s="758"/>
      <c r="P102" s="758"/>
      <c r="Q102" s="758"/>
      <c r="R102" s="758"/>
      <c r="S102" s="758"/>
      <c r="T102" s="758"/>
      <c r="U102" s="758"/>
      <c r="V102" s="758"/>
      <c r="W102" s="758"/>
      <c r="X102" s="758"/>
      <c r="Y102" s="758"/>
      <c r="Z102" s="758"/>
      <c r="AA102" s="546" t="str">
        <f>IF(SUM(AA83:AG101)=0,"",ROUND(SUM(AA83:AG101),-INT(LOG(ABS(SUM(AA83:AG101))))-1+3))</f>
        <v/>
      </c>
      <c r="AB102" s="547"/>
      <c r="AC102" s="547"/>
      <c r="AD102" s="547"/>
      <c r="AE102" s="547"/>
      <c r="AF102" s="547"/>
      <c r="AG102" s="548"/>
      <c r="AH102" s="772" t="s">
        <v>483</v>
      </c>
      <c r="AI102" s="773"/>
      <c r="AJ102" s="774"/>
    </row>
    <row r="103" spans="2:36" ht="13.5" customHeight="1" thickBot="1" x14ac:dyDescent="0.2">
      <c r="B103" s="617"/>
      <c r="C103" s="618"/>
      <c r="D103" s="759"/>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549"/>
      <c r="AB103" s="550"/>
      <c r="AC103" s="550"/>
      <c r="AD103" s="550"/>
      <c r="AE103" s="550"/>
      <c r="AF103" s="550"/>
      <c r="AG103" s="551"/>
      <c r="AH103" s="745"/>
      <c r="AI103" s="746"/>
      <c r="AJ103" s="747"/>
    </row>
    <row r="104" spans="2:36" ht="13.5" customHeight="1" x14ac:dyDescent="0.15">
      <c r="B104" s="613" t="s">
        <v>351</v>
      </c>
      <c r="C104" s="614"/>
      <c r="D104" s="761" t="s">
        <v>91</v>
      </c>
      <c r="E104" s="762"/>
      <c r="F104" s="762"/>
      <c r="G104" s="762"/>
      <c r="H104" s="762"/>
      <c r="I104" s="763"/>
      <c r="J104" s="764"/>
      <c r="K104" s="765"/>
      <c r="L104" s="765"/>
      <c r="M104" s="765"/>
      <c r="N104" s="765"/>
      <c r="O104" s="765"/>
      <c r="P104" s="766"/>
      <c r="Q104" s="778" t="s">
        <v>236</v>
      </c>
      <c r="R104" s="779"/>
      <c r="S104" s="795">
        <f>'（別紙２）二酸化炭素排出量計算シート【計画用】'!S104</f>
        <v>7390</v>
      </c>
      <c r="T104" s="796"/>
      <c r="U104" s="796"/>
      <c r="V104" s="796"/>
      <c r="W104" s="796"/>
      <c r="X104" s="796"/>
      <c r="Y104" s="796"/>
      <c r="Z104" s="1269"/>
      <c r="AA104" s="751" t="str">
        <f t="shared" ref="AA104:AA111" si="1">IF(J104="","",J104*S104)</f>
        <v/>
      </c>
      <c r="AB104" s="752"/>
      <c r="AC104" s="752"/>
      <c r="AD104" s="752"/>
      <c r="AE104" s="752"/>
      <c r="AF104" s="752"/>
      <c r="AG104" s="753"/>
      <c r="AH104" s="731" t="s">
        <v>484</v>
      </c>
      <c r="AI104" s="732"/>
      <c r="AJ104" s="735"/>
    </row>
    <row r="105" spans="2:36" ht="13.5" customHeight="1" x14ac:dyDescent="0.15">
      <c r="B105" s="615"/>
      <c r="C105" s="616"/>
      <c r="D105" s="619" t="s">
        <v>92</v>
      </c>
      <c r="E105" s="620"/>
      <c r="F105" s="620"/>
      <c r="G105" s="620"/>
      <c r="H105" s="620"/>
      <c r="I105" s="621"/>
      <c r="J105" s="247"/>
      <c r="K105" s="248"/>
      <c r="L105" s="248"/>
      <c r="M105" s="248"/>
      <c r="N105" s="248"/>
      <c r="O105" s="248"/>
      <c r="P105" s="349"/>
      <c r="Q105" s="533" t="s">
        <v>236</v>
      </c>
      <c r="R105" s="534"/>
      <c r="S105" s="1229">
        <f>'（別紙２）二酸化炭素排出量計算シート【計画用】'!S105</f>
        <v>12200</v>
      </c>
      <c r="T105" s="1230"/>
      <c r="U105" s="1230"/>
      <c r="V105" s="1230"/>
      <c r="W105" s="1230"/>
      <c r="X105" s="1230"/>
      <c r="Y105" s="1230"/>
      <c r="Z105" s="1231"/>
      <c r="AA105" s="538" t="str">
        <f t="shared" si="1"/>
        <v/>
      </c>
      <c r="AB105" s="539"/>
      <c r="AC105" s="539"/>
      <c r="AD105" s="539"/>
      <c r="AE105" s="539"/>
      <c r="AF105" s="539"/>
      <c r="AG105" s="540"/>
      <c r="AH105" s="541" t="s">
        <v>484</v>
      </c>
      <c r="AI105" s="542"/>
      <c r="AJ105" s="543"/>
    </row>
    <row r="106" spans="2:36" ht="13.5" customHeight="1" x14ac:dyDescent="0.15">
      <c r="B106" s="615"/>
      <c r="C106" s="616"/>
      <c r="D106" s="619" t="s">
        <v>93</v>
      </c>
      <c r="E106" s="620"/>
      <c r="F106" s="620"/>
      <c r="G106" s="620"/>
      <c r="H106" s="620"/>
      <c r="I106" s="621"/>
      <c r="J106" s="247"/>
      <c r="K106" s="248"/>
      <c r="L106" s="248"/>
      <c r="M106" s="248"/>
      <c r="N106" s="248"/>
      <c r="O106" s="248"/>
      <c r="P106" s="349"/>
      <c r="Q106" s="533" t="s">
        <v>236</v>
      </c>
      <c r="R106" s="534"/>
      <c r="S106" s="1229">
        <f>'（別紙２）二酸化炭素排出量計算シート【計画用】'!S106</f>
        <v>8830</v>
      </c>
      <c r="T106" s="1230"/>
      <c r="U106" s="1230"/>
      <c r="V106" s="1230"/>
      <c r="W106" s="1230"/>
      <c r="X106" s="1230"/>
      <c r="Y106" s="1230"/>
      <c r="Z106" s="1231"/>
      <c r="AA106" s="538" t="str">
        <f t="shared" si="1"/>
        <v/>
      </c>
      <c r="AB106" s="539"/>
      <c r="AC106" s="539"/>
      <c r="AD106" s="539"/>
      <c r="AE106" s="539"/>
      <c r="AF106" s="539"/>
      <c r="AG106" s="540"/>
      <c r="AH106" s="541" t="s">
        <v>484</v>
      </c>
      <c r="AI106" s="542"/>
      <c r="AJ106" s="543"/>
    </row>
    <row r="107" spans="2:36" ht="13.5" customHeight="1" x14ac:dyDescent="0.15">
      <c r="B107" s="615"/>
      <c r="C107" s="616"/>
      <c r="D107" s="775" t="s">
        <v>461</v>
      </c>
      <c r="E107" s="776"/>
      <c r="F107" s="776"/>
      <c r="G107" s="776"/>
      <c r="H107" s="776"/>
      <c r="I107" s="777"/>
      <c r="J107" s="247"/>
      <c r="K107" s="248"/>
      <c r="L107" s="248"/>
      <c r="M107" s="248"/>
      <c r="N107" s="248"/>
      <c r="O107" s="248"/>
      <c r="P107" s="349"/>
      <c r="Q107" s="533" t="s">
        <v>236</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484</v>
      </c>
      <c r="AI107" s="542"/>
      <c r="AJ107" s="543"/>
    </row>
    <row r="108" spans="2:36" ht="13.5" customHeight="1" x14ac:dyDescent="0.15">
      <c r="B108" s="615"/>
      <c r="C108" s="616"/>
      <c r="D108" s="619" t="s">
        <v>94</v>
      </c>
      <c r="E108" s="620"/>
      <c r="F108" s="620"/>
      <c r="G108" s="620"/>
      <c r="H108" s="620"/>
      <c r="I108" s="621"/>
      <c r="J108" s="247"/>
      <c r="K108" s="248"/>
      <c r="L108" s="248"/>
      <c r="M108" s="248"/>
      <c r="N108" s="248"/>
      <c r="O108" s="248"/>
      <c r="P108" s="349"/>
      <c r="Q108" s="533" t="s">
        <v>236</v>
      </c>
      <c r="R108" s="534"/>
      <c r="S108" s="1229">
        <f>'（別紙２）二酸化炭素排出量計算シート【計画用】'!S108</f>
        <v>8860</v>
      </c>
      <c r="T108" s="1230"/>
      <c r="U108" s="1230"/>
      <c r="V108" s="1230"/>
      <c r="W108" s="1230"/>
      <c r="X108" s="1230"/>
      <c r="Y108" s="1230"/>
      <c r="Z108" s="1231"/>
      <c r="AA108" s="538" t="str">
        <f t="shared" si="1"/>
        <v/>
      </c>
      <c r="AB108" s="539"/>
      <c r="AC108" s="539"/>
      <c r="AD108" s="539"/>
      <c r="AE108" s="539"/>
      <c r="AF108" s="539"/>
      <c r="AG108" s="540"/>
      <c r="AH108" s="541" t="s">
        <v>484</v>
      </c>
      <c r="AI108" s="542"/>
      <c r="AJ108" s="543"/>
    </row>
    <row r="109" spans="2:36" ht="13.5" customHeight="1" x14ac:dyDescent="0.15">
      <c r="B109" s="615"/>
      <c r="C109" s="616"/>
      <c r="D109" s="619" t="s">
        <v>95</v>
      </c>
      <c r="E109" s="620"/>
      <c r="F109" s="620"/>
      <c r="G109" s="620"/>
      <c r="H109" s="620"/>
      <c r="I109" s="621"/>
      <c r="J109" s="247"/>
      <c r="K109" s="248"/>
      <c r="L109" s="248"/>
      <c r="M109" s="248"/>
      <c r="N109" s="248"/>
      <c r="O109" s="248"/>
      <c r="P109" s="349"/>
      <c r="Q109" s="533" t="s">
        <v>236</v>
      </c>
      <c r="R109" s="534"/>
      <c r="S109" s="1229">
        <f>'（別紙２）二酸化炭素排出量計算シート【計画用】'!S109</f>
        <v>10300</v>
      </c>
      <c r="T109" s="1230"/>
      <c r="U109" s="1230"/>
      <c r="V109" s="1230"/>
      <c r="W109" s="1230"/>
      <c r="X109" s="1230"/>
      <c r="Y109" s="1230"/>
      <c r="Z109" s="1231"/>
      <c r="AA109" s="538" t="str">
        <f t="shared" si="1"/>
        <v/>
      </c>
      <c r="AB109" s="539"/>
      <c r="AC109" s="539"/>
      <c r="AD109" s="539"/>
      <c r="AE109" s="539"/>
      <c r="AF109" s="539"/>
      <c r="AG109" s="540"/>
      <c r="AH109" s="541" t="s">
        <v>484</v>
      </c>
      <c r="AI109" s="542"/>
      <c r="AJ109" s="543"/>
    </row>
    <row r="110" spans="2:36" ht="13.5" customHeight="1" x14ac:dyDescent="0.15">
      <c r="B110" s="615"/>
      <c r="C110" s="616"/>
      <c r="D110" s="619" t="s">
        <v>96</v>
      </c>
      <c r="E110" s="620"/>
      <c r="F110" s="620"/>
      <c r="G110" s="620"/>
      <c r="H110" s="620"/>
      <c r="I110" s="621"/>
      <c r="J110" s="247"/>
      <c r="K110" s="248"/>
      <c r="L110" s="248"/>
      <c r="M110" s="248"/>
      <c r="N110" s="248"/>
      <c r="O110" s="248"/>
      <c r="P110" s="349"/>
      <c r="Q110" s="533" t="s">
        <v>236</v>
      </c>
      <c r="R110" s="534"/>
      <c r="S110" s="1229">
        <f>'（別紙２）二酸化炭素排出量計算シート【計画用】'!S110</f>
        <v>9160</v>
      </c>
      <c r="T110" s="1230"/>
      <c r="U110" s="1230"/>
      <c r="V110" s="1230"/>
      <c r="W110" s="1230"/>
      <c r="X110" s="1230"/>
      <c r="Y110" s="1230"/>
      <c r="Z110" s="1231"/>
      <c r="AA110" s="538" t="str">
        <f t="shared" si="1"/>
        <v/>
      </c>
      <c r="AB110" s="539"/>
      <c r="AC110" s="539"/>
      <c r="AD110" s="539"/>
      <c r="AE110" s="539"/>
      <c r="AF110" s="539"/>
      <c r="AG110" s="540"/>
      <c r="AH110" s="541" t="s">
        <v>484</v>
      </c>
      <c r="AI110" s="542"/>
      <c r="AJ110" s="543"/>
    </row>
    <row r="111" spans="2:36" ht="13.5" customHeight="1" x14ac:dyDescent="0.15">
      <c r="B111" s="615"/>
      <c r="C111" s="616"/>
      <c r="D111" s="619" t="s">
        <v>97</v>
      </c>
      <c r="E111" s="620"/>
      <c r="F111" s="620"/>
      <c r="G111" s="620"/>
      <c r="H111" s="620"/>
      <c r="I111" s="621"/>
      <c r="J111" s="247"/>
      <c r="K111" s="248"/>
      <c r="L111" s="248"/>
      <c r="M111" s="248"/>
      <c r="N111" s="248"/>
      <c r="O111" s="248"/>
      <c r="P111" s="349"/>
      <c r="Q111" s="533" t="s">
        <v>236</v>
      </c>
      <c r="R111" s="534"/>
      <c r="S111" s="1229">
        <f>'（別紙２）二酸化炭素排出量計算シート【計画用】'!S111</f>
        <v>9300</v>
      </c>
      <c r="T111" s="1230"/>
      <c r="U111" s="1230"/>
      <c r="V111" s="1230"/>
      <c r="W111" s="1230"/>
      <c r="X111" s="1230"/>
      <c r="Y111" s="1230"/>
      <c r="Z111" s="1231"/>
      <c r="AA111" s="538" t="str">
        <f t="shared" si="1"/>
        <v/>
      </c>
      <c r="AB111" s="539"/>
      <c r="AC111" s="539"/>
      <c r="AD111" s="539"/>
      <c r="AE111" s="539"/>
      <c r="AF111" s="539"/>
      <c r="AG111" s="540"/>
      <c r="AH111" s="541" t="s">
        <v>484</v>
      </c>
      <c r="AI111" s="542"/>
      <c r="AJ111" s="543"/>
    </row>
    <row r="112" spans="2:36" ht="13.5" customHeight="1" x14ac:dyDescent="0.15">
      <c r="B112" s="615"/>
      <c r="C112" s="616"/>
      <c r="D112" s="619" t="s">
        <v>462</v>
      </c>
      <c r="E112" s="620"/>
      <c r="F112" s="620"/>
      <c r="G112" s="620"/>
      <c r="H112" s="620"/>
      <c r="I112" s="621"/>
      <c r="J112" s="247"/>
      <c r="K112" s="248"/>
      <c r="L112" s="248"/>
      <c r="M112" s="248"/>
      <c r="N112" s="248"/>
      <c r="O112" s="248"/>
      <c r="P112" s="349"/>
      <c r="Q112" s="533" t="s">
        <v>236</v>
      </c>
      <c r="R112" s="534"/>
      <c r="S112" s="1229">
        <f>'（別紙２）二酸化炭素排出量計算シート【計画用】'!S112</f>
        <v>7500</v>
      </c>
      <c r="T112" s="1230"/>
      <c r="U112" s="1230"/>
      <c r="V112" s="1230"/>
      <c r="W112" s="1230"/>
      <c r="X112" s="1230"/>
      <c r="Y112" s="1230"/>
      <c r="Z112" s="1231"/>
      <c r="AA112" s="538" t="str">
        <f>IF(J112="","",J112*S112)</f>
        <v/>
      </c>
      <c r="AB112" s="539"/>
      <c r="AC112" s="539"/>
      <c r="AD112" s="539"/>
      <c r="AE112" s="539"/>
      <c r="AF112" s="539"/>
      <c r="AG112" s="540"/>
      <c r="AH112" s="541" t="s">
        <v>484</v>
      </c>
      <c r="AI112" s="542"/>
      <c r="AJ112" s="543"/>
    </row>
    <row r="113" spans="1:36" ht="13.5" customHeight="1" x14ac:dyDescent="0.15">
      <c r="B113" s="615"/>
      <c r="C113" s="616"/>
      <c r="D113" s="757" t="s">
        <v>67</v>
      </c>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69" t="str">
        <f>IF(SUM(AA104:AG111)=0,"",ROUND(SUM(AA104:AG111),-INT(LOG(ABS(SUM(AA104:AG111))))-1+3))</f>
        <v/>
      </c>
      <c r="AB113" s="770"/>
      <c r="AC113" s="770"/>
      <c r="AD113" s="770"/>
      <c r="AE113" s="770"/>
      <c r="AF113" s="770"/>
      <c r="AG113" s="771"/>
      <c r="AH113" s="772" t="s">
        <v>483</v>
      </c>
      <c r="AI113" s="773"/>
      <c r="AJ113" s="774"/>
    </row>
    <row r="114" spans="1:36" ht="13.5" customHeight="1" thickBot="1" x14ac:dyDescent="0.2">
      <c r="B114" s="617"/>
      <c r="C114" s="618"/>
      <c r="D114" s="759"/>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549"/>
      <c r="AB114" s="550"/>
      <c r="AC114" s="550"/>
      <c r="AD114" s="550"/>
      <c r="AE114" s="550"/>
      <c r="AF114" s="550"/>
      <c r="AG114" s="551"/>
      <c r="AH114" s="745"/>
      <c r="AI114" s="746"/>
      <c r="AJ114" s="747"/>
    </row>
    <row r="115" spans="1:36" ht="13.5" customHeight="1" x14ac:dyDescent="0.15">
      <c r="B115" s="1220" t="s">
        <v>79</v>
      </c>
      <c r="C115" s="1221"/>
      <c r="D115" s="1221"/>
      <c r="E115" s="1221"/>
      <c r="F115" s="1221"/>
      <c r="G115" s="1221"/>
      <c r="H115" s="1221"/>
      <c r="I115" s="1222"/>
      <c r="J115" s="251"/>
      <c r="K115" s="252"/>
      <c r="L115" s="252"/>
      <c r="M115" s="252"/>
      <c r="N115" s="252"/>
      <c r="O115" s="252"/>
      <c r="P115" s="351"/>
      <c r="Q115" s="593" t="s">
        <v>236</v>
      </c>
      <c r="R115" s="594"/>
      <c r="S115" s="597">
        <f>'（別紙２）二酸化炭素排出量計算シート【計画用】'!S115</f>
        <v>22800</v>
      </c>
      <c r="T115" s="598"/>
      <c r="U115" s="598"/>
      <c r="V115" s="598"/>
      <c r="W115" s="598"/>
      <c r="X115" s="598"/>
      <c r="Y115" s="598"/>
      <c r="Z115" s="598"/>
      <c r="AA115" s="601" t="str">
        <f>IF(SUM(J115)=0,"",ROUND(J115*S115,-INT(LOG(ABS(J115*S115)))-1+3))</f>
        <v/>
      </c>
      <c r="AB115" s="602"/>
      <c r="AC115" s="602"/>
      <c r="AD115" s="602"/>
      <c r="AE115" s="602"/>
      <c r="AF115" s="602"/>
      <c r="AG115" s="603"/>
      <c r="AH115" s="1226" t="s">
        <v>483</v>
      </c>
      <c r="AI115" s="1227"/>
      <c r="AJ115" s="1228"/>
    </row>
    <row r="116" spans="1:36" ht="13.5" customHeight="1" thickBot="1" x14ac:dyDescent="0.2">
      <c r="B116" s="1223"/>
      <c r="C116" s="1224"/>
      <c r="D116" s="1224"/>
      <c r="E116" s="1224"/>
      <c r="F116" s="1224"/>
      <c r="G116" s="1224"/>
      <c r="H116" s="1224"/>
      <c r="I116" s="1225"/>
      <c r="J116" s="590"/>
      <c r="K116" s="591"/>
      <c r="L116" s="591"/>
      <c r="M116" s="591"/>
      <c r="N116" s="591"/>
      <c r="O116" s="591"/>
      <c r="P116" s="592"/>
      <c r="Q116" s="595"/>
      <c r="R116" s="596"/>
      <c r="S116" s="599"/>
      <c r="T116" s="600"/>
      <c r="U116" s="600"/>
      <c r="V116" s="600"/>
      <c r="W116" s="600"/>
      <c r="X116" s="600"/>
      <c r="Y116" s="600"/>
      <c r="Z116" s="600"/>
      <c r="AA116" s="549"/>
      <c r="AB116" s="550"/>
      <c r="AC116" s="550"/>
      <c r="AD116" s="550"/>
      <c r="AE116" s="550"/>
      <c r="AF116" s="550"/>
      <c r="AG116" s="551"/>
      <c r="AH116" s="745"/>
      <c r="AI116" s="746"/>
      <c r="AJ116" s="747"/>
    </row>
    <row r="117" spans="1:36" ht="13.5" customHeight="1" x14ac:dyDescent="0.15">
      <c r="B117" s="1220" t="s">
        <v>436</v>
      </c>
      <c r="C117" s="1221"/>
      <c r="D117" s="1221"/>
      <c r="E117" s="1221"/>
      <c r="F117" s="1221"/>
      <c r="G117" s="1221"/>
      <c r="H117" s="1221"/>
      <c r="I117" s="1222"/>
      <c r="J117" s="251"/>
      <c r="K117" s="252"/>
      <c r="L117" s="252"/>
      <c r="M117" s="252"/>
      <c r="N117" s="252"/>
      <c r="O117" s="252"/>
      <c r="P117" s="351"/>
      <c r="Q117" s="593" t="s">
        <v>236</v>
      </c>
      <c r="R117" s="594"/>
      <c r="S117" s="597">
        <f>'（別紙２）二酸化炭素排出量計算シート【計画用】'!S117</f>
        <v>17200</v>
      </c>
      <c r="T117" s="598"/>
      <c r="U117" s="598"/>
      <c r="V117" s="598"/>
      <c r="W117" s="598"/>
      <c r="X117" s="598"/>
      <c r="Y117" s="598"/>
      <c r="Z117" s="598"/>
      <c r="AA117" s="601" t="str">
        <f>IF(SUM(J117)=0,"",ROUND(J117*S117,-INT(LOG(ABS(J117*S117)))-1+3))</f>
        <v/>
      </c>
      <c r="AB117" s="602"/>
      <c r="AC117" s="602"/>
      <c r="AD117" s="602"/>
      <c r="AE117" s="602"/>
      <c r="AF117" s="602"/>
      <c r="AG117" s="603"/>
      <c r="AH117" s="1226" t="s">
        <v>483</v>
      </c>
      <c r="AI117" s="1227"/>
      <c r="AJ117" s="1228"/>
    </row>
    <row r="118" spans="1:36" ht="13.5" customHeight="1" thickBot="1" x14ac:dyDescent="0.2">
      <c r="B118" s="1223"/>
      <c r="C118" s="1224"/>
      <c r="D118" s="1224"/>
      <c r="E118" s="1224"/>
      <c r="F118" s="1224"/>
      <c r="G118" s="1224"/>
      <c r="H118" s="1224"/>
      <c r="I118" s="1225"/>
      <c r="J118" s="590"/>
      <c r="K118" s="591"/>
      <c r="L118" s="591"/>
      <c r="M118" s="591"/>
      <c r="N118" s="591"/>
      <c r="O118" s="591"/>
      <c r="P118" s="592"/>
      <c r="Q118" s="595"/>
      <c r="R118" s="596"/>
      <c r="S118" s="599"/>
      <c r="T118" s="600"/>
      <c r="U118" s="600"/>
      <c r="V118" s="600"/>
      <c r="W118" s="600"/>
      <c r="X118" s="600"/>
      <c r="Y118" s="600"/>
      <c r="Z118" s="600"/>
      <c r="AA118" s="549"/>
      <c r="AB118" s="550"/>
      <c r="AC118" s="550"/>
      <c r="AD118" s="550"/>
      <c r="AE118" s="550"/>
      <c r="AF118" s="550"/>
      <c r="AG118" s="551"/>
      <c r="AH118" s="745"/>
      <c r="AI118" s="746"/>
      <c r="AJ118" s="747"/>
    </row>
    <row r="119" spans="1:36" ht="13.5" customHeight="1" x14ac:dyDescent="0.15"/>
    <row r="120" spans="1:36" ht="13.5" customHeight="1" x14ac:dyDescent="0.15">
      <c r="B120" s="1" t="s">
        <v>224</v>
      </c>
      <c r="C120" s="1">
        <v>1</v>
      </c>
      <c r="D120" s="378" t="s">
        <v>501</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472</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403</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O34:T35"/>
    <mergeCell ref="U34:X35"/>
    <mergeCell ref="Y34:AB35"/>
    <mergeCell ref="U43:X43"/>
    <mergeCell ref="U44:X44"/>
    <mergeCell ref="O43:Q44"/>
    <mergeCell ref="R43:T44"/>
    <mergeCell ref="Y43:AB44"/>
    <mergeCell ref="O45:Q46"/>
    <mergeCell ref="R45:T46"/>
    <mergeCell ref="D45:G46"/>
    <mergeCell ref="AC45:AG46"/>
    <mergeCell ref="AH45:AJ46"/>
    <mergeCell ref="AH49:AJ50"/>
    <mergeCell ref="D47:AB48"/>
    <mergeCell ref="AC47:AG48"/>
    <mergeCell ref="AH47:AJ48"/>
    <mergeCell ref="B38:C48"/>
    <mergeCell ref="D38:G40"/>
    <mergeCell ref="D41:G42"/>
    <mergeCell ref="Y38:AB40"/>
    <mergeCell ref="H38:K40"/>
    <mergeCell ref="L38:N40"/>
    <mergeCell ref="O38:Q40"/>
    <mergeCell ref="U46:X46"/>
    <mergeCell ref="U42:X42"/>
    <mergeCell ref="U41:X41"/>
    <mergeCell ref="U40:X40"/>
    <mergeCell ref="U38:X39"/>
    <mergeCell ref="AC43:AG44"/>
    <mergeCell ref="O41:Q42"/>
    <mergeCell ref="H41:K42"/>
    <mergeCell ref="L41:N42"/>
    <mergeCell ref="Y45:AB46"/>
    <mergeCell ref="D110:I110"/>
    <mergeCell ref="S110:Z110"/>
    <mergeCell ref="D120:AJ121"/>
    <mergeCell ref="D122:AJ124"/>
    <mergeCell ref="D113:Z114"/>
    <mergeCell ref="AA113:AG114"/>
    <mergeCell ref="AH113:AJ114"/>
    <mergeCell ref="B115:I116"/>
    <mergeCell ref="J115:P116"/>
    <mergeCell ref="Q115:R116"/>
    <mergeCell ref="S115:Z116"/>
    <mergeCell ref="AA115:AG116"/>
    <mergeCell ref="AH115:AJ116"/>
    <mergeCell ref="AA117:AG118"/>
    <mergeCell ref="AH117:AJ118"/>
    <mergeCell ref="D111:I111"/>
    <mergeCell ref="J111:P111"/>
    <mergeCell ref="Q111:R111"/>
    <mergeCell ref="S111:Z111"/>
    <mergeCell ref="AA111:AG111"/>
    <mergeCell ref="AH111:AJ111"/>
    <mergeCell ref="AA110:AG110"/>
    <mergeCell ref="AH110:AJ110"/>
    <mergeCell ref="Q110:R110"/>
    <mergeCell ref="J104:P104"/>
    <mergeCell ref="Q104:R104"/>
    <mergeCell ref="Q105:R105"/>
    <mergeCell ref="S105:Z105"/>
    <mergeCell ref="AA108:AG108"/>
    <mergeCell ref="AH108:AJ108"/>
    <mergeCell ref="D106:I106"/>
    <mergeCell ref="J106:P106"/>
    <mergeCell ref="Q106:R106"/>
    <mergeCell ref="S106:Z106"/>
    <mergeCell ref="AA106:AG106"/>
    <mergeCell ref="AH106:AJ106"/>
    <mergeCell ref="D108:I108"/>
    <mergeCell ref="AA105:AG105"/>
    <mergeCell ref="AH105:AJ105"/>
    <mergeCell ref="J108:P108"/>
    <mergeCell ref="Q108:R108"/>
    <mergeCell ref="AH107:AJ107"/>
    <mergeCell ref="S108:Z108"/>
    <mergeCell ref="Q95:R95"/>
    <mergeCell ref="S95:Z95"/>
    <mergeCell ref="AA101:AG101"/>
    <mergeCell ref="AH101:AJ101"/>
    <mergeCell ref="AA98:AG98"/>
    <mergeCell ref="AH98:AJ98"/>
    <mergeCell ref="AA95:AG95"/>
    <mergeCell ref="AH95:AJ95"/>
    <mergeCell ref="Q96:R96"/>
    <mergeCell ref="S96:Z96"/>
    <mergeCell ref="AA96:AG96"/>
    <mergeCell ref="AH96:AJ96"/>
    <mergeCell ref="Q101:R101"/>
    <mergeCell ref="S101:Z101"/>
    <mergeCell ref="Q98:R98"/>
    <mergeCell ref="S98:Z98"/>
    <mergeCell ref="D90:I90"/>
    <mergeCell ref="J90:P90"/>
    <mergeCell ref="Q90:R90"/>
    <mergeCell ref="S90:Z90"/>
    <mergeCell ref="Q89:R89"/>
    <mergeCell ref="S89:Z89"/>
    <mergeCell ref="D89:I89"/>
    <mergeCell ref="J89:P89"/>
    <mergeCell ref="Q87:R87"/>
    <mergeCell ref="D88:I88"/>
    <mergeCell ref="J88:P88"/>
    <mergeCell ref="Q88:R88"/>
    <mergeCell ref="AA90:AG90"/>
    <mergeCell ref="AH90:AJ90"/>
    <mergeCell ref="S87:Z87"/>
    <mergeCell ref="AA89:AG89"/>
    <mergeCell ref="AH89:AJ89"/>
    <mergeCell ref="AA87:AG87"/>
    <mergeCell ref="AH87:AJ87"/>
    <mergeCell ref="S88:Z88"/>
    <mergeCell ref="AA88:AG88"/>
    <mergeCell ref="AH88:AJ88"/>
    <mergeCell ref="D86:I86"/>
    <mergeCell ref="J86:P86"/>
    <mergeCell ref="Q86:R86"/>
    <mergeCell ref="S86:Z86"/>
    <mergeCell ref="AA86:AG86"/>
    <mergeCell ref="AH86:AJ86"/>
    <mergeCell ref="D87:I87"/>
    <mergeCell ref="J87:P87"/>
    <mergeCell ref="AA85:AG85"/>
    <mergeCell ref="AH85:AJ85"/>
    <mergeCell ref="S85:Z85"/>
    <mergeCell ref="D83:I83"/>
    <mergeCell ref="J83:P83"/>
    <mergeCell ref="Q83:R83"/>
    <mergeCell ref="D85:I85"/>
    <mergeCell ref="J85:P85"/>
    <mergeCell ref="Q85:R85"/>
    <mergeCell ref="D84:I84"/>
    <mergeCell ref="AA83:AG83"/>
    <mergeCell ref="AA80:AJ81"/>
    <mergeCell ref="J82:R82"/>
    <mergeCell ref="S82:Z82"/>
    <mergeCell ref="AA82:AJ82"/>
    <mergeCell ref="S83:Z83"/>
    <mergeCell ref="AH83:AJ83"/>
    <mergeCell ref="J84:P84"/>
    <mergeCell ref="Q84:R84"/>
    <mergeCell ref="S84:Z84"/>
    <mergeCell ref="AA84:AG84"/>
    <mergeCell ref="AH84:AJ84"/>
    <mergeCell ref="B80:I82"/>
    <mergeCell ref="J80:R81"/>
    <mergeCell ref="S80:Z81"/>
    <mergeCell ref="B78:F78"/>
    <mergeCell ref="B79:C79"/>
    <mergeCell ref="D79:E79"/>
    <mergeCell ref="G79:H79"/>
    <mergeCell ref="J79:K79"/>
    <mergeCell ref="N79:O79"/>
    <mergeCell ref="P79:Q79"/>
    <mergeCell ref="S79:T79"/>
    <mergeCell ref="V79:W79"/>
    <mergeCell ref="AA75:AG76"/>
    <mergeCell ref="AH75:AJ76"/>
    <mergeCell ref="B73:I74"/>
    <mergeCell ref="J73:P74"/>
    <mergeCell ref="Q73:R74"/>
    <mergeCell ref="S73:Z74"/>
    <mergeCell ref="AA73:AG74"/>
    <mergeCell ref="AH73:AJ74"/>
    <mergeCell ref="B75:I76"/>
    <mergeCell ref="J75:P76"/>
    <mergeCell ref="Q75:R76"/>
    <mergeCell ref="S75:Z76"/>
    <mergeCell ref="B64:Z65"/>
    <mergeCell ref="D52:AJ52"/>
    <mergeCell ref="D53:AJ53"/>
    <mergeCell ref="B71:I72"/>
    <mergeCell ref="J71:P72"/>
    <mergeCell ref="Q71:R72"/>
    <mergeCell ref="S71:Z72"/>
    <mergeCell ref="AA71:AG72"/>
    <mergeCell ref="AH71:AJ72"/>
    <mergeCell ref="S67:T67"/>
    <mergeCell ref="V67:W67"/>
    <mergeCell ref="AA68:AJ69"/>
    <mergeCell ref="J70:R70"/>
    <mergeCell ref="S70:Z70"/>
    <mergeCell ref="AA70:AJ70"/>
    <mergeCell ref="B68:I70"/>
    <mergeCell ref="J68:R69"/>
    <mergeCell ref="S68:Z69"/>
    <mergeCell ref="F32:G33"/>
    <mergeCell ref="F30:G31"/>
    <mergeCell ref="U32:X33"/>
    <mergeCell ref="U27:X27"/>
    <mergeCell ref="O26:Q27"/>
    <mergeCell ref="H43:K44"/>
    <mergeCell ref="Y41:AB42"/>
    <mergeCell ref="AH36:AJ37"/>
    <mergeCell ref="AC38:AG40"/>
    <mergeCell ref="AH38:AJ40"/>
    <mergeCell ref="AC41:AG42"/>
    <mergeCell ref="AH41:AJ42"/>
    <mergeCell ref="D34:G35"/>
    <mergeCell ref="AC34:AG35"/>
    <mergeCell ref="AH34:AJ35"/>
    <mergeCell ref="H34:K35"/>
    <mergeCell ref="L34:N35"/>
    <mergeCell ref="AC36:AG37"/>
    <mergeCell ref="R38:T40"/>
    <mergeCell ref="R41:T42"/>
    <mergeCell ref="L43:N44"/>
    <mergeCell ref="AH43:AJ44"/>
    <mergeCell ref="R26:T27"/>
    <mergeCell ref="O28:Q29"/>
    <mergeCell ref="AH20:AJ21"/>
    <mergeCell ref="H18:K19"/>
    <mergeCell ref="R18:T19"/>
    <mergeCell ref="AC18:AG19"/>
    <mergeCell ref="R20:T21"/>
    <mergeCell ref="AC32:AG33"/>
    <mergeCell ref="AH32:AJ33"/>
    <mergeCell ref="AH26:AJ27"/>
    <mergeCell ref="D28:G29"/>
    <mergeCell ref="AC28:AG29"/>
    <mergeCell ref="AH28:AJ29"/>
    <mergeCell ref="D26:G27"/>
    <mergeCell ref="L26:N27"/>
    <mergeCell ref="AC30:AG31"/>
    <mergeCell ref="AH30:AJ31"/>
    <mergeCell ref="AC26:AG27"/>
    <mergeCell ref="Y26:AB27"/>
    <mergeCell ref="U30:X31"/>
    <mergeCell ref="Y30:AB31"/>
    <mergeCell ref="Y32:AB33"/>
    <mergeCell ref="H32:K33"/>
    <mergeCell ref="L32:N33"/>
    <mergeCell ref="O32:T33"/>
    <mergeCell ref="D30:E33"/>
    <mergeCell ref="AC24:AG25"/>
    <mergeCell ref="AH24:AJ25"/>
    <mergeCell ref="D22:G23"/>
    <mergeCell ref="H22:K23"/>
    <mergeCell ref="L22:N23"/>
    <mergeCell ref="O22:Q23"/>
    <mergeCell ref="R22:T23"/>
    <mergeCell ref="AC22:AG23"/>
    <mergeCell ref="U24:X24"/>
    <mergeCell ref="U25:X25"/>
    <mergeCell ref="AH18:AJ19"/>
    <mergeCell ref="H17:N17"/>
    <mergeCell ref="O17:T17"/>
    <mergeCell ref="L18:N19"/>
    <mergeCell ref="O18:Q19"/>
    <mergeCell ref="B18:C37"/>
    <mergeCell ref="D18:G19"/>
    <mergeCell ref="D36:AB37"/>
    <mergeCell ref="Y18:AB19"/>
    <mergeCell ref="H20:K21"/>
    <mergeCell ref="L20:N21"/>
    <mergeCell ref="H26:K27"/>
    <mergeCell ref="O20:Q21"/>
    <mergeCell ref="H30:K31"/>
    <mergeCell ref="L30:N31"/>
    <mergeCell ref="O30:T31"/>
    <mergeCell ref="Y22:AB23"/>
    <mergeCell ref="U23:X23"/>
    <mergeCell ref="U18:X18"/>
    <mergeCell ref="U19:X19"/>
    <mergeCell ref="U22:X22"/>
    <mergeCell ref="D20:G21"/>
    <mergeCell ref="AC20:AG21"/>
    <mergeCell ref="AH22:AJ23"/>
    <mergeCell ref="N14:O14"/>
    <mergeCell ref="P14:Q14"/>
    <mergeCell ref="S14:T14"/>
    <mergeCell ref="V14:W14"/>
    <mergeCell ref="B15:G17"/>
    <mergeCell ref="Y24:AB25"/>
    <mergeCell ref="U21:X21"/>
    <mergeCell ref="H28:K29"/>
    <mergeCell ref="L28:N29"/>
    <mergeCell ref="Y28:AB29"/>
    <mergeCell ref="H24:K25"/>
    <mergeCell ref="L24:N25"/>
    <mergeCell ref="O24:Q25"/>
    <mergeCell ref="R24:T25"/>
    <mergeCell ref="U26:X26"/>
    <mergeCell ref="Y20:AB21"/>
    <mergeCell ref="U20:X20"/>
    <mergeCell ref="D24:G25"/>
    <mergeCell ref="R28:T29"/>
    <mergeCell ref="U28:X28"/>
    <mergeCell ref="U29:X29"/>
    <mergeCell ref="AH94:AJ94"/>
    <mergeCell ref="N6:X6"/>
    <mergeCell ref="B8:F8"/>
    <mergeCell ref="B9:C9"/>
    <mergeCell ref="D9:E9"/>
    <mergeCell ref="G9:H9"/>
    <mergeCell ref="J9:K9"/>
    <mergeCell ref="N9:O9"/>
    <mergeCell ref="P9:Q9"/>
    <mergeCell ref="S9:T9"/>
    <mergeCell ref="V9:W9"/>
    <mergeCell ref="AC15:AJ16"/>
    <mergeCell ref="H15:N16"/>
    <mergeCell ref="O15:AB15"/>
    <mergeCell ref="O16:T16"/>
    <mergeCell ref="U16:AB16"/>
    <mergeCell ref="U17:AB17"/>
    <mergeCell ref="AC17:AJ17"/>
    <mergeCell ref="B11:R12"/>
    <mergeCell ref="B13:F13"/>
    <mergeCell ref="B14:C14"/>
    <mergeCell ref="D14:E14"/>
    <mergeCell ref="G14:H14"/>
    <mergeCell ref="J14:K14"/>
    <mergeCell ref="D43:G44"/>
    <mergeCell ref="AH97:AJ97"/>
    <mergeCell ref="AH99:AJ99"/>
    <mergeCell ref="D100:I100"/>
    <mergeCell ref="J100:P100"/>
    <mergeCell ref="Q100:R100"/>
    <mergeCell ref="S100:Z100"/>
    <mergeCell ref="AA100:AG100"/>
    <mergeCell ref="AH100:AJ100"/>
    <mergeCell ref="AA91:AG91"/>
    <mergeCell ref="AH91:AJ91"/>
    <mergeCell ref="D93:I93"/>
    <mergeCell ref="J93:P93"/>
    <mergeCell ref="Q93:R93"/>
    <mergeCell ref="S93:Z93"/>
    <mergeCell ref="AA93:AG93"/>
    <mergeCell ref="AH93:AJ93"/>
    <mergeCell ref="D96:I96"/>
    <mergeCell ref="J96:P96"/>
    <mergeCell ref="AA92:AG92"/>
    <mergeCell ref="AH92:AJ92"/>
    <mergeCell ref="D95:I95"/>
    <mergeCell ref="J95:P95"/>
    <mergeCell ref="D92:I92"/>
    <mergeCell ref="Q117:R118"/>
    <mergeCell ref="S117:Z118"/>
    <mergeCell ref="H45:K46"/>
    <mergeCell ref="L45:N46"/>
    <mergeCell ref="U45:X45"/>
    <mergeCell ref="J92:P92"/>
    <mergeCell ref="Q92:R92"/>
    <mergeCell ref="S92:Z92"/>
    <mergeCell ref="D94:I94"/>
    <mergeCell ref="J94:P94"/>
    <mergeCell ref="Q94:R94"/>
    <mergeCell ref="S94:Z94"/>
    <mergeCell ref="B66:F66"/>
    <mergeCell ref="B67:C67"/>
    <mergeCell ref="D67:E67"/>
    <mergeCell ref="G67:H67"/>
    <mergeCell ref="J67:K67"/>
    <mergeCell ref="N67:O67"/>
    <mergeCell ref="P67:Q67"/>
    <mergeCell ref="B49:AB50"/>
    <mergeCell ref="S97:Z97"/>
    <mergeCell ref="AA97:AG97"/>
    <mergeCell ref="AA94:AG94"/>
    <mergeCell ref="AC49:AG50"/>
    <mergeCell ref="Q91:R91"/>
    <mergeCell ref="S91:Z91"/>
    <mergeCell ref="D125:AJ126"/>
    <mergeCell ref="D101:I101"/>
    <mergeCell ref="J101:P101"/>
    <mergeCell ref="D98:I98"/>
    <mergeCell ref="J98:P98"/>
    <mergeCell ref="D99:I99"/>
    <mergeCell ref="J99:P99"/>
    <mergeCell ref="D102:Z103"/>
    <mergeCell ref="AA102:AG103"/>
    <mergeCell ref="AH102:AJ103"/>
    <mergeCell ref="S104:Z104"/>
    <mergeCell ref="AA104:AG104"/>
    <mergeCell ref="AH104:AJ104"/>
    <mergeCell ref="D105:I105"/>
    <mergeCell ref="J105:P105"/>
    <mergeCell ref="D104:I104"/>
    <mergeCell ref="AH112:AJ112"/>
    <mergeCell ref="J110:P110"/>
    <mergeCell ref="D109:I109"/>
    <mergeCell ref="J109:P109"/>
    <mergeCell ref="B117:I118"/>
    <mergeCell ref="J117:P118"/>
    <mergeCell ref="Q109:R109"/>
    <mergeCell ref="S109:Z109"/>
    <mergeCell ref="AA109:AG109"/>
    <mergeCell ref="AH109:AJ109"/>
    <mergeCell ref="B83:C103"/>
    <mergeCell ref="D107:I107"/>
    <mergeCell ref="J107:P107"/>
    <mergeCell ref="Q107:R107"/>
    <mergeCell ref="S107:Z107"/>
    <mergeCell ref="AA107:AG107"/>
    <mergeCell ref="B104:C114"/>
    <mergeCell ref="Q99:R99"/>
    <mergeCell ref="S99:Z99"/>
    <mergeCell ref="AA99:AG99"/>
    <mergeCell ref="D112:I112"/>
    <mergeCell ref="J112:P112"/>
    <mergeCell ref="Q112:R112"/>
    <mergeCell ref="S112:Z112"/>
    <mergeCell ref="AA112:AG112"/>
    <mergeCell ref="D97:I97"/>
    <mergeCell ref="J97:P97"/>
    <mergeCell ref="Q97:R97"/>
    <mergeCell ref="D91:I91"/>
    <mergeCell ref="J91:P91"/>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6600FF"/>
  </sheetPr>
  <dimension ref="B7:AY72"/>
  <sheetViews>
    <sheetView showGridLines="0" view="pageBreakPreview" zoomScale="115" zoomScaleNormal="100" zoomScaleSheetLayoutView="115" workbookViewId="0">
      <pane xSplit="1" ySplit="6" topLeftCell="B7" activePane="bottomRight" state="frozen"/>
      <selection activeCell="D49" sqref="D49:AJ50"/>
      <selection pane="topRight" activeCell="D49" sqref="D49:AJ50"/>
      <selection pane="bottomLeft" activeCell="D49" sqref="D49:AJ50"/>
      <selection pane="bottomRight" activeCell="BL33" sqref="BL33"/>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244" t="s">
        <v>344</v>
      </c>
      <c r="C7" s="244"/>
      <c r="D7" s="244"/>
    </row>
    <row r="8" spans="2:35" ht="13.5" customHeight="1" x14ac:dyDescent="0.15">
      <c r="M8" s="1034" t="s">
        <v>1</v>
      </c>
      <c r="N8" s="1034"/>
      <c r="O8" s="1034"/>
      <c r="P8" s="1034"/>
      <c r="Q8" s="1034"/>
      <c r="R8" s="1034"/>
      <c r="S8" s="1034"/>
      <c r="T8" s="1034"/>
      <c r="U8" s="244" t="s">
        <v>289</v>
      </c>
      <c r="V8" s="244"/>
      <c r="W8" s="244"/>
      <c r="X8" s="244"/>
      <c r="Y8" s="244"/>
    </row>
    <row r="9" spans="2:35" ht="13.5" customHeight="1" x14ac:dyDescent="0.15">
      <c r="M9" s="1034" t="s">
        <v>290</v>
      </c>
      <c r="N9" s="1034"/>
      <c r="O9" s="1034"/>
      <c r="P9" s="1034"/>
      <c r="Q9" s="1034"/>
      <c r="R9" s="1034"/>
      <c r="S9" s="1034"/>
      <c r="T9" s="1034"/>
      <c r="U9" s="244"/>
      <c r="V9" s="244"/>
      <c r="W9" s="244"/>
      <c r="X9" s="244"/>
      <c r="Y9" s="244"/>
    </row>
    <row r="10" spans="2:35" x14ac:dyDescent="0.15">
      <c r="Y10" s="245"/>
      <c r="Z10" s="1039"/>
      <c r="AA10" s="1009">
        <f>IF(計画提出書!N47="","",計画提出書!N47+3)</f>
        <v>2026</v>
      </c>
      <c r="AB10" s="1010"/>
      <c r="AC10" s="244" t="s">
        <v>4</v>
      </c>
      <c r="AD10" s="98"/>
      <c r="AE10" s="99"/>
      <c r="AF10" s="244" t="s">
        <v>5</v>
      </c>
      <c r="AG10" s="98"/>
      <c r="AH10" s="99"/>
      <c r="AI10" s="244" t="s">
        <v>6</v>
      </c>
    </row>
    <row r="11" spans="2:35" ht="13.5" customHeight="1" x14ac:dyDescent="0.15">
      <c r="Y11" s="245"/>
      <c r="Z11" s="1039"/>
      <c r="AA11" s="1011"/>
      <c r="AB11" s="1012"/>
      <c r="AC11" s="244"/>
      <c r="AD11" s="98"/>
      <c r="AE11" s="99"/>
      <c r="AF11" s="244"/>
      <c r="AG11" s="98"/>
      <c r="AH11" s="99"/>
      <c r="AI11" s="244"/>
    </row>
    <row r="12" spans="2:35" ht="13.5" customHeight="1" x14ac:dyDescent="0.15">
      <c r="D12" s="431" t="s">
        <v>434</v>
      </c>
      <c r="E12" s="431"/>
      <c r="F12" s="431"/>
      <c r="G12" s="431"/>
      <c r="H12" s="431"/>
      <c r="I12" s="431"/>
      <c r="J12" s="431"/>
      <c r="K12" s="431"/>
    </row>
    <row r="13" spans="2:35" ht="16.5" customHeight="1" x14ac:dyDescent="0.15">
      <c r="N13" s="244" t="s">
        <v>8</v>
      </c>
      <c r="O13" s="244"/>
      <c r="P13" s="244"/>
      <c r="Q13" s="244" t="s">
        <v>231</v>
      </c>
      <c r="R13" s="244"/>
      <c r="S13" s="244"/>
      <c r="T13" s="244"/>
      <c r="U13" s="2" t="s">
        <v>7</v>
      </c>
      <c r="V13" s="1024" t="str">
        <f>IF(報告提出書【2年目】!V13="","",報告提出書【2年目】!V13)</f>
        <v/>
      </c>
      <c r="W13" s="1024"/>
      <c r="X13" s="1024"/>
      <c r="Y13" s="1024"/>
      <c r="Z13" s="1024"/>
      <c r="AA13" s="1024"/>
      <c r="AB13" s="1024"/>
      <c r="AC13" s="1024"/>
      <c r="AD13" s="1024"/>
      <c r="AE13" s="1024"/>
      <c r="AF13" s="1024"/>
      <c r="AG13" s="1024"/>
      <c r="AH13" s="1024"/>
      <c r="AI13" s="1025"/>
    </row>
    <row r="14" spans="2:35" x14ac:dyDescent="0.15">
      <c r="N14" s="244"/>
      <c r="O14" s="244"/>
      <c r="P14" s="244"/>
      <c r="Q14" s="244"/>
      <c r="R14" s="244"/>
      <c r="S14" s="244"/>
      <c r="T14" s="244"/>
      <c r="U14" s="1026" t="str">
        <f>IF(報告提出書【2年目】!U14="","",報告提出書【2年目】!U14)</f>
        <v/>
      </c>
      <c r="V14" s="1027"/>
      <c r="W14" s="1027"/>
      <c r="X14" s="1027"/>
      <c r="Y14" s="1027"/>
      <c r="Z14" s="1027"/>
      <c r="AA14" s="1027"/>
      <c r="AB14" s="1027"/>
      <c r="AC14" s="1027"/>
      <c r="AD14" s="1027"/>
      <c r="AE14" s="1027"/>
      <c r="AF14" s="1027"/>
      <c r="AG14" s="1027"/>
      <c r="AH14" s="1027"/>
      <c r="AI14" s="1028"/>
    </row>
    <row r="15" spans="2:35" x14ac:dyDescent="0.15">
      <c r="N15" s="244"/>
      <c r="O15" s="244"/>
      <c r="P15" s="244"/>
      <c r="Q15" s="244"/>
      <c r="R15" s="244"/>
      <c r="S15" s="244"/>
      <c r="T15" s="244"/>
      <c r="U15" s="1029"/>
      <c r="V15" s="1030"/>
      <c r="W15" s="1030"/>
      <c r="X15" s="1030"/>
      <c r="Y15" s="1030"/>
      <c r="Z15" s="1030"/>
      <c r="AA15" s="1030"/>
      <c r="AB15" s="1030"/>
      <c r="AC15" s="1030"/>
      <c r="AD15" s="1030"/>
      <c r="AE15" s="1030"/>
      <c r="AF15" s="1030"/>
      <c r="AG15" s="1030"/>
      <c r="AH15" s="1030"/>
      <c r="AI15" s="1031"/>
    </row>
    <row r="16" spans="2:35" x14ac:dyDescent="0.15">
      <c r="Q16" s="244" t="s">
        <v>230</v>
      </c>
      <c r="R16" s="244"/>
      <c r="S16" s="244"/>
      <c r="T16" s="1039"/>
      <c r="U16" s="1035" t="str">
        <f>IF(報告提出書【2年目】!U16="","",報告提出書【2年目】!U16)</f>
        <v/>
      </c>
      <c r="V16" s="1024"/>
      <c r="W16" s="1024"/>
      <c r="X16" s="1024"/>
      <c r="Y16" s="1024"/>
      <c r="Z16" s="1024"/>
      <c r="AA16" s="1024"/>
      <c r="AB16" s="1024"/>
      <c r="AC16" s="1024"/>
      <c r="AD16" s="1024"/>
      <c r="AE16" s="1024"/>
      <c r="AF16" s="1024"/>
      <c r="AG16" s="1024"/>
      <c r="AH16" s="1024"/>
      <c r="AI16" s="1025"/>
    </row>
    <row r="17" spans="3:51" x14ac:dyDescent="0.15">
      <c r="Q17" s="244"/>
      <c r="R17" s="244"/>
      <c r="S17" s="244"/>
      <c r="T17" s="1039"/>
      <c r="U17" s="1036"/>
      <c r="V17" s="1037"/>
      <c r="W17" s="1037"/>
      <c r="X17" s="1037"/>
      <c r="Y17" s="1037"/>
      <c r="Z17" s="1037"/>
      <c r="AA17" s="1037"/>
      <c r="AB17" s="1037"/>
      <c r="AC17" s="1037"/>
      <c r="AD17" s="1037"/>
      <c r="AE17" s="1037"/>
      <c r="AF17" s="1037"/>
      <c r="AG17" s="1037"/>
      <c r="AH17" s="1037"/>
      <c r="AI17" s="1038"/>
    </row>
    <row r="18" spans="3:51" x14ac:dyDescent="0.15">
      <c r="Q18" s="244" t="s">
        <v>229</v>
      </c>
      <c r="R18" s="244"/>
      <c r="S18" s="244"/>
      <c r="T18" s="244"/>
      <c r="U18" s="1036" t="str">
        <f>IF(報告提出書【2年目】!U18="","",報告提出書【2年目】!U18)</f>
        <v/>
      </c>
      <c r="V18" s="1037"/>
      <c r="W18" s="1037"/>
      <c r="X18" s="1037"/>
      <c r="Y18" s="1037"/>
      <c r="Z18" s="1037"/>
      <c r="AA18" s="1037"/>
      <c r="AB18" s="1037"/>
      <c r="AC18" s="1037"/>
      <c r="AD18" s="1037"/>
      <c r="AE18" s="1037"/>
      <c r="AF18" s="1037"/>
      <c r="AG18" s="1037"/>
      <c r="AH18" s="1037"/>
      <c r="AI18" s="1038"/>
    </row>
    <row r="19" spans="3:51" x14ac:dyDescent="0.15">
      <c r="Q19" s="244"/>
      <c r="R19" s="244"/>
      <c r="S19" s="244"/>
      <c r="T19" s="244"/>
      <c r="U19" s="1049"/>
      <c r="V19" s="1050"/>
      <c r="W19" s="1050"/>
      <c r="X19" s="1050"/>
      <c r="Y19" s="1050"/>
      <c r="Z19" s="1050"/>
      <c r="AA19" s="1050"/>
      <c r="AB19" s="1050"/>
      <c r="AC19" s="1050"/>
      <c r="AD19" s="1050"/>
      <c r="AE19" s="1050"/>
      <c r="AF19" s="1050"/>
      <c r="AG19" s="1050"/>
      <c r="AH19" s="1050"/>
      <c r="AI19" s="1051"/>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291</v>
      </c>
      <c r="D22" s="431"/>
      <c r="E22" s="431"/>
      <c r="F22" s="431"/>
      <c r="G22" s="431"/>
      <c r="H22" s="431"/>
      <c r="I22" s="431"/>
      <c r="J22" s="431"/>
      <c r="K22" s="431"/>
      <c r="L22" s="431"/>
      <c r="M22" s="431"/>
      <c r="N22" s="431"/>
      <c r="O22" s="431"/>
      <c r="P22" s="431"/>
      <c r="Q22" s="244" t="s">
        <v>292</v>
      </c>
      <c r="R22" s="244"/>
      <c r="S22" s="244"/>
      <c r="T22" s="244"/>
      <c r="U22" s="244"/>
      <c r="V22" s="244"/>
      <c r="W22" s="1048" t="s">
        <v>294</v>
      </c>
      <c r="X22" s="1048"/>
      <c r="Y22" s="1048"/>
      <c r="Z22" s="1048"/>
      <c r="AA22" s="1048"/>
      <c r="AB22" s="1034" t="s">
        <v>1</v>
      </c>
      <c r="AC22" s="1034"/>
      <c r="AD22" s="1034"/>
      <c r="AE22" s="1034"/>
      <c r="AF22" s="1034"/>
      <c r="AG22" s="1034"/>
      <c r="AH22" s="1034"/>
      <c r="AI22" s="1034"/>
    </row>
    <row r="23" spans="3:51" ht="13.5" customHeight="1" x14ac:dyDescent="0.15">
      <c r="C23" s="431"/>
      <c r="D23" s="431"/>
      <c r="E23" s="431"/>
      <c r="F23" s="431"/>
      <c r="G23" s="431"/>
      <c r="H23" s="431"/>
      <c r="I23" s="431"/>
      <c r="J23" s="431"/>
      <c r="K23" s="431"/>
      <c r="L23" s="431"/>
      <c r="M23" s="431"/>
      <c r="N23" s="431"/>
      <c r="O23" s="431"/>
      <c r="P23" s="431"/>
      <c r="Q23" s="244" t="s">
        <v>293</v>
      </c>
      <c r="R23" s="244"/>
      <c r="S23" s="244"/>
      <c r="T23" s="244"/>
      <c r="U23" s="244"/>
      <c r="V23" s="244"/>
      <c r="W23" s="1048"/>
      <c r="X23" s="1048"/>
      <c r="Y23" s="1048"/>
      <c r="Z23" s="1048"/>
      <c r="AA23" s="1048"/>
      <c r="AB23" s="1034" t="s">
        <v>290</v>
      </c>
      <c r="AC23" s="1034"/>
      <c r="AD23" s="1034"/>
      <c r="AE23" s="1034"/>
      <c r="AF23" s="1034"/>
      <c r="AG23" s="1034"/>
      <c r="AH23" s="1034"/>
      <c r="AI23" s="1034"/>
    </row>
    <row r="24" spans="3:51" ht="13.5" customHeight="1" x14ac:dyDescent="0.15">
      <c r="C24" s="431" t="s">
        <v>295</v>
      </c>
      <c r="D24" s="431"/>
      <c r="E24" s="431"/>
      <c r="F24" s="431"/>
      <c r="G24" s="431"/>
      <c r="H24" s="431"/>
      <c r="I24" s="431"/>
      <c r="J24" s="431"/>
      <c r="K24" s="431"/>
    </row>
    <row r="25" spans="3:51" ht="13.5" customHeight="1" x14ac:dyDescent="0.15">
      <c r="C25" s="1040"/>
      <c r="D25" s="1040"/>
      <c r="E25" s="1040"/>
      <c r="F25" s="1040"/>
      <c r="G25" s="1040"/>
      <c r="H25" s="1040"/>
      <c r="I25" s="1040"/>
      <c r="J25" s="1040"/>
      <c r="K25" s="1040"/>
      <c r="L25" s="11"/>
      <c r="M25" s="11"/>
      <c r="N25" s="11"/>
      <c r="O25" s="11"/>
      <c r="P25" s="11"/>
      <c r="Q25" s="11"/>
      <c r="R25" s="11"/>
      <c r="S25" s="11"/>
      <c r="T25" s="11"/>
      <c r="U25" s="11"/>
    </row>
    <row r="26" spans="3:51" ht="13.5" customHeight="1" x14ac:dyDescent="0.15">
      <c r="C26" s="326" t="s">
        <v>296</v>
      </c>
      <c r="D26" s="327"/>
      <c r="E26" s="327"/>
      <c r="F26" s="327"/>
      <c r="G26" s="327"/>
      <c r="H26" s="327"/>
      <c r="I26" s="327"/>
      <c r="J26" s="327"/>
      <c r="K26" s="328"/>
      <c r="L26" s="535"/>
      <c r="M26" s="536"/>
      <c r="N26" s="1013">
        <f>IF(計画提出書!N47="","",計画提出書!N47+2)</f>
        <v>2025</v>
      </c>
      <c r="O26" s="1013"/>
      <c r="P26" s="536" t="s">
        <v>297</v>
      </c>
      <c r="Q26" s="1013">
        <f>IF(計画提出書!N47="","",4)</f>
        <v>4</v>
      </c>
      <c r="R26" s="1013"/>
      <c r="S26" s="536" t="s">
        <v>298</v>
      </c>
      <c r="T26" s="1013">
        <f>IF(計画提出書!N47="","",1)</f>
        <v>1</v>
      </c>
      <c r="U26" s="1013"/>
      <c r="V26" s="536" t="s">
        <v>299</v>
      </c>
      <c r="W26" s="536" t="s">
        <v>300</v>
      </c>
      <c r="X26" s="536"/>
      <c r="Y26" s="536"/>
      <c r="Z26" s="536"/>
      <c r="AA26" s="1013">
        <f>IF(計画提出書!N47="","",計画提出書!N47+3)</f>
        <v>2026</v>
      </c>
      <c r="AB26" s="1013"/>
      <c r="AC26" s="536" t="s">
        <v>297</v>
      </c>
      <c r="AD26" s="1013">
        <f>IF(計画提出書!N47="","",3)</f>
        <v>3</v>
      </c>
      <c r="AE26" s="1013"/>
      <c r="AF26" s="327" t="s">
        <v>298</v>
      </c>
      <c r="AG26" s="1022">
        <f>IF(計画提出書!N47="","",31)</f>
        <v>31</v>
      </c>
      <c r="AH26" s="1022"/>
      <c r="AI26" s="1032" t="s">
        <v>299</v>
      </c>
      <c r="AY26" s="5"/>
    </row>
    <row r="27" spans="3:51" ht="13.5" customHeight="1" x14ac:dyDescent="0.15">
      <c r="C27" s="329"/>
      <c r="D27" s="330"/>
      <c r="E27" s="330"/>
      <c r="F27" s="330"/>
      <c r="G27" s="330"/>
      <c r="H27" s="330"/>
      <c r="I27" s="330"/>
      <c r="J27" s="330"/>
      <c r="K27" s="331"/>
      <c r="L27" s="597"/>
      <c r="M27" s="598"/>
      <c r="N27" s="1014"/>
      <c r="O27" s="1014"/>
      <c r="P27" s="598"/>
      <c r="Q27" s="1014"/>
      <c r="R27" s="1014"/>
      <c r="S27" s="598"/>
      <c r="T27" s="1014"/>
      <c r="U27" s="1014"/>
      <c r="V27" s="598"/>
      <c r="W27" s="598"/>
      <c r="X27" s="598"/>
      <c r="Y27" s="598"/>
      <c r="Z27" s="598"/>
      <c r="AA27" s="1014"/>
      <c r="AB27" s="1014"/>
      <c r="AC27" s="598"/>
      <c r="AD27" s="1014"/>
      <c r="AE27" s="1014"/>
      <c r="AF27" s="330"/>
      <c r="AG27" s="1023"/>
      <c r="AH27" s="1023"/>
      <c r="AI27" s="1033"/>
      <c r="AY27" s="5"/>
    </row>
    <row r="28" spans="3:51" ht="13.5" customHeight="1" x14ac:dyDescent="0.15">
      <c r="C28" s="1081" t="s">
        <v>33</v>
      </c>
      <c r="D28" s="1081"/>
      <c r="E28" s="310" t="s">
        <v>12</v>
      </c>
      <c r="F28" s="310"/>
      <c r="G28" s="310"/>
      <c r="H28" s="310"/>
      <c r="I28" s="310"/>
      <c r="J28" s="310"/>
      <c r="K28" s="310"/>
      <c r="L28" s="1069" t="str">
        <f>IF(報告提出書【2年目】!L28="","",報告提出書【2年目】!L28)</f>
        <v/>
      </c>
      <c r="M28" s="1070"/>
      <c r="N28" s="1070"/>
      <c r="O28" s="1070"/>
      <c r="P28" s="1070"/>
      <c r="Q28" s="1070"/>
      <c r="R28" s="1120"/>
      <c r="S28" s="536" t="s">
        <v>34</v>
      </c>
      <c r="T28" s="1041" t="s">
        <v>47</v>
      </c>
      <c r="U28" s="1042"/>
      <c r="V28" s="1042"/>
      <c r="W28" s="1042"/>
      <c r="X28" s="1042"/>
      <c r="Y28" s="1042"/>
      <c r="Z28" s="1042"/>
      <c r="AA28" s="534"/>
      <c r="AB28" s="1123" t="str">
        <f>IF('（別紙１）原油換算シート【3年目報告用】'!AD42="","",'（別紙１）原油換算シート【3年目報告用】'!AD42)</f>
        <v/>
      </c>
      <c r="AC28" s="1124"/>
      <c r="AD28" s="1124"/>
      <c r="AE28" s="1124"/>
      <c r="AF28" s="1124"/>
      <c r="AG28" s="1124"/>
      <c r="AH28" s="1129" t="s">
        <v>37</v>
      </c>
      <c r="AI28" s="1032"/>
    </row>
    <row r="29" spans="3:51" ht="13.5" customHeight="1" x14ac:dyDescent="0.15">
      <c r="C29" s="1081"/>
      <c r="D29" s="1081"/>
      <c r="E29" s="310"/>
      <c r="F29" s="310"/>
      <c r="G29" s="310"/>
      <c r="H29" s="310"/>
      <c r="I29" s="310"/>
      <c r="J29" s="310"/>
      <c r="K29" s="310"/>
      <c r="L29" s="1088"/>
      <c r="M29" s="1121"/>
      <c r="N29" s="1121"/>
      <c r="O29" s="1121"/>
      <c r="P29" s="1121"/>
      <c r="Q29" s="1121"/>
      <c r="R29" s="1122"/>
      <c r="S29" s="598"/>
      <c r="T29" s="1043"/>
      <c r="U29" s="1044"/>
      <c r="V29" s="1044"/>
      <c r="W29" s="1044"/>
      <c r="X29" s="1044"/>
      <c r="Y29" s="1044"/>
      <c r="Z29" s="1044"/>
      <c r="AA29" s="1045"/>
      <c r="AB29" s="1125"/>
      <c r="AC29" s="1126"/>
      <c r="AD29" s="1126"/>
      <c r="AE29" s="1126"/>
      <c r="AF29" s="1126"/>
      <c r="AG29" s="1126"/>
      <c r="AH29" s="1074"/>
      <c r="AI29" s="1076"/>
    </row>
    <row r="30" spans="3:51" ht="13.5" customHeight="1" x14ac:dyDescent="0.15">
      <c r="C30" s="1081"/>
      <c r="D30" s="1081"/>
      <c r="E30" s="310" t="s">
        <v>13</v>
      </c>
      <c r="F30" s="310"/>
      <c r="G30" s="310"/>
      <c r="H30" s="310"/>
      <c r="I30" s="310"/>
      <c r="J30" s="310"/>
      <c r="K30" s="310"/>
      <c r="L30" s="1069" t="str">
        <f>IF(報告提出書【2年目】!L30="","",報告提出書【2年目】!L30)</f>
        <v/>
      </c>
      <c r="M30" s="1070"/>
      <c r="N30" s="1070"/>
      <c r="O30" s="1070"/>
      <c r="P30" s="1070"/>
      <c r="Q30" s="1070"/>
      <c r="R30" s="1120"/>
      <c r="S30" s="536" t="s">
        <v>35</v>
      </c>
      <c r="T30" s="1043"/>
      <c r="U30" s="1044"/>
      <c r="V30" s="1044"/>
      <c r="W30" s="1044"/>
      <c r="X30" s="1044"/>
      <c r="Y30" s="1044"/>
      <c r="Z30" s="1044"/>
      <c r="AA30" s="1045"/>
      <c r="AB30" s="1125"/>
      <c r="AC30" s="1126"/>
      <c r="AD30" s="1126"/>
      <c r="AE30" s="1126"/>
      <c r="AF30" s="1126"/>
      <c r="AG30" s="1126"/>
      <c r="AH30" s="1074"/>
      <c r="AI30" s="1076"/>
    </row>
    <row r="31" spans="3:51" ht="13.5" customHeight="1" x14ac:dyDescent="0.15">
      <c r="C31" s="1081"/>
      <c r="D31" s="1081"/>
      <c r="E31" s="310"/>
      <c r="F31" s="310"/>
      <c r="G31" s="310"/>
      <c r="H31" s="310"/>
      <c r="I31" s="310"/>
      <c r="J31" s="310"/>
      <c r="K31" s="310"/>
      <c r="L31" s="1088"/>
      <c r="M31" s="1121"/>
      <c r="N31" s="1121"/>
      <c r="O31" s="1121"/>
      <c r="P31" s="1121"/>
      <c r="Q31" s="1121"/>
      <c r="R31" s="1122"/>
      <c r="S31" s="598"/>
      <c r="T31" s="1046"/>
      <c r="U31" s="594"/>
      <c r="V31" s="594"/>
      <c r="W31" s="594"/>
      <c r="X31" s="594"/>
      <c r="Y31" s="594"/>
      <c r="Z31" s="594"/>
      <c r="AA31" s="1047"/>
      <c r="AB31" s="1127"/>
      <c r="AC31" s="1128"/>
      <c r="AD31" s="1128"/>
      <c r="AE31" s="1128"/>
      <c r="AF31" s="1128"/>
      <c r="AG31" s="1128"/>
      <c r="AH31" s="1130"/>
      <c r="AI31" s="1033"/>
    </row>
    <row r="32" spans="3:51" ht="13.5" customHeight="1" x14ac:dyDescent="0.15">
      <c r="C32" s="1081"/>
      <c r="D32" s="1081"/>
      <c r="E32" s="310" t="s">
        <v>14</v>
      </c>
      <c r="F32" s="310"/>
      <c r="G32" s="310"/>
      <c r="H32" s="310"/>
      <c r="I32" s="310"/>
      <c r="J32" s="310"/>
      <c r="K32" s="310"/>
      <c r="L32" s="1069" t="str">
        <f>IF(報告提出書【2年目】!L32="","",報告提出書【2年目】!L32)</f>
        <v/>
      </c>
      <c r="M32" s="1070"/>
      <c r="N32" s="1070"/>
      <c r="O32" s="1070"/>
      <c r="P32" s="1070"/>
      <c r="Q32" s="1073" t="s">
        <v>36</v>
      </c>
      <c r="R32" s="536"/>
      <c r="S32" s="1032"/>
      <c r="T32" s="1085" t="s">
        <v>15</v>
      </c>
      <c r="U32" s="1085"/>
      <c r="V32" s="1085"/>
      <c r="W32" s="1085"/>
      <c r="X32" s="1085"/>
      <c r="Y32" s="1085"/>
      <c r="Z32" s="1085"/>
      <c r="AA32" s="1085"/>
      <c r="AB32" s="1087" t="str">
        <f>IF(報告提出書【2年目】!AB32="","",報告提出書【2年目】!AB32)</f>
        <v/>
      </c>
      <c r="AC32" s="1087"/>
      <c r="AD32" s="1087"/>
      <c r="AE32" s="1087"/>
      <c r="AF32" s="1087"/>
      <c r="AG32" s="1088"/>
      <c r="AH32" s="1097" t="s">
        <v>38</v>
      </c>
      <c r="AI32" s="1085"/>
    </row>
    <row r="33" spans="3:36" ht="13.5" customHeight="1" x14ac:dyDescent="0.15">
      <c r="C33" s="1081"/>
      <c r="D33" s="1081"/>
      <c r="E33" s="311"/>
      <c r="F33" s="311"/>
      <c r="G33" s="311"/>
      <c r="H33" s="311"/>
      <c r="I33" s="311"/>
      <c r="J33" s="311"/>
      <c r="K33" s="311"/>
      <c r="L33" s="1071"/>
      <c r="M33" s="1072"/>
      <c r="N33" s="1072"/>
      <c r="O33" s="1072"/>
      <c r="P33" s="1072"/>
      <c r="Q33" s="1074"/>
      <c r="R33" s="1075"/>
      <c r="S33" s="1076"/>
      <c r="T33" s="1086"/>
      <c r="U33" s="1086"/>
      <c r="V33" s="1086"/>
      <c r="W33" s="1086"/>
      <c r="X33" s="1086"/>
      <c r="Y33" s="1086"/>
      <c r="Z33" s="1086"/>
      <c r="AA33" s="1086"/>
      <c r="AB33" s="1089"/>
      <c r="AC33" s="1089"/>
      <c r="AD33" s="1089"/>
      <c r="AE33" s="1089"/>
      <c r="AF33" s="1089"/>
      <c r="AG33" s="1069"/>
      <c r="AH33" s="1098"/>
      <c r="AI33" s="1086"/>
    </row>
    <row r="34" spans="3:36" ht="13.5" customHeight="1" x14ac:dyDescent="0.15">
      <c r="C34" s="1081"/>
      <c r="D34" s="1082"/>
      <c r="E34" s="334" t="s">
        <v>222</v>
      </c>
      <c r="F34" s="1052"/>
      <c r="G34" s="1052"/>
      <c r="H34" s="1052"/>
      <c r="I34" s="1052"/>
      <c r="J34" s="1052"/>
      <c r="K34" s="1053"/>
      <c r="L34" s="1019" t="s">
        <v>479</v>
      </c>
      <c r="M34" s="1067"/>
      <c r="N34" s="1067"/>
      <c r="O34" s="1067"/>
      <c r="P34" s="1067"/>
      <c r="Q34" s="1068"/>
      <c r="R34" s="1019" t="s">
        <v>75</v>
      </c>
      <c r="S34" s="1020"/>
      <c r="T34" s="1020"/>
      <c r="U34" s="1020"/>
      <c r="V34" s="1020"/>
      <c r="W34" s="1021"/>
      <c r="X34" s="1019" t="s">
        <v>480</v>
      </c>
      <c r="Y34" s="1020"/>
      <c r="Z34" s="1020"/>
      <c r="AA34" s="1020"/>
      <c r="AB34" s="1020"/>
      <c r="AC34" s="1021"/>
      <c r="AD34" s="1019" t="s">
        <v>45</v>
      </c>
      <c r="AE34" s="1020"/>
      <c r="AF34" s="1020"/>
      <c r="AG34" s="1020"/>
      <c r="AH34" s="1020"/>
      <c r="AI34" s="1021"/>
    </row>
    <row r="35" spans="3:36" ht="13.5" customHeight="1" x14ac:dyDescent="0.15">
      <c r="C35" s="1081"/>
      <c r="D35" s="1082"/>
      <c r="E35" s="1054"/>
      <c r="F35" s="1055"/>
      <c r="G35" s="1055"/>
      <c r="H35" s="1055"/>
      <c r="I35" s="1055"/>
      <c r="J35" s="1055"/>
      <c r="K35" s="1056"/>
      <c r="L35" s="1015" t="str">
        <f>IF('（別紙２）二酸化炭素排出量計算シート【3年目報告用】'!AC49="","",'（別紙２）二酸化炭素排出量計算シート【3年目報告用】'!AC49)</f>
        <v/>
      </c>
      <c r="M35" s="1016"/>
      <c r="N35" s="1016"/>
      <c r="O35" s="1016"/>
      <c r="P35" s="1063" t="s">
        <v>482</v>
      </c>
      <c r="Q35" s="1064"/>
      <c r="R35" s="1015" t="str">
        <f>IF('（別紙２）二酸化炭素排出量計算シート【3年目報告用】'!AA73="","",'（別紙２）二酸化炭素排出量計算シート【3年目報告用】'!AA73)</f>
        <v/>
      </c>
      <c r="S35" s="1016"/>
      <c r="T35" s="1016"/>
      <c r="U35" s="1016"/>
      <c r="V35" s="1063" t="s">
        <v>481</v>
      </c>
      <c r="W35" s="1064"/>
      <c r="X35" s="1015" t="str">
        <f>IF('（別紙２）二酸化炭素排出量計算シート【3年目報告用】'!AA75="","",'（別紙２）二酸化炭素排出量計算シート【3年目報告用】'!AA75)</f>
        <v/>
      </c>
      <c r="Y35" s="1016"/>
      <c r="Z35" s="1016"/>
      <c r="AA35" s="1016"/>
      <c r="AB35" s="1063" t="s">
        <v>474</v>
      </c>
      <c r="AC35" s="1064"/>
      <c r="AD35" s="1015" t="str">
        <f>IF('（別紙２）二酸化炭素排出量計算シート【3年目報告用】'!AA102="","",'（別紙２）二酸化炭素排出量計算シート【3年目報告用】'!AA102)</f>
        <v/>
      </c>
      <c r="AE35" s="1016"/>
      <c r="AF35" s="1016"/>
      <c r="AG35" s="1016"/>
      <c r="AH35" s="1063" t="s">
        <v>481</v>
      </c>
      <c r="AI35" s="1064"/>
    </row>
    <row r="36" spans="3:36" ht="13.5" customHeight="1" x14ac:dyDescent="0.15">
      <c r="C36" s="1081"/>
      <c r="D36" s="1082"/>
      <c r="E36" s="1054"/>
      <c r="F36" s="1055"/>
      <c r="G36" s="1055"/>
      <c r="H36" s="1055"/>
      <c r="I36" s="1055"/>
      <c r="J36" s="1055"/>
      <c r="K36" s="1056"/>
      <c r="L36" s="1017"/>
      <c r="M36" s="1018"/>
      <c r="N36" s="1018"/>
      <c r="O36" s="1018"/>
      <c r="P36" s="1065"/>
      <c r="Q36" s="1066"/>
      <c r="R36" s="1017"/>
      <c r="S36" s="1018"/>
      <c r="T36" s="1018"/>
      <c r="U36" s="1018"/>
      <c r="V36" s="1065"/>
      <c r="W36" s="1066"/>
      <c r="X36" s="1017"/>
      <c r="Y36" s="1018"/>
      <c r="Z36" s="1018"/>
      <c r="AA36" s="1018"/>
      <c r="AB36" s="1065"/>
      <c r="AC36" s="1066"/>
      <c r="AD36" s="1017"/>
      <c r="AE36" s="1018"/>
      <c r="AF36" s="1018"/>
      <c r="AG36" s="1018"/>
      <c r="AH36" s="1065"/>
      <c r="AI36" s="1066"/>
    </row>
    <row r="37" spans="3:36" ht="13.5" customHeight="1" x14ac:dyDescent="0.15">
      <c r="C37" s="1081"/>
      <c r="D37" s="1082"/>
      <c r="E37" s="1054"/>
      <c r="F37" s="1055"/>
      <c r="G37" s="1055"/>
      <c r="H37" s="1055"/>
      <c r="I37" s="1055"/>
      <c r="J37" s="1055"/>
      <c r="K37" s="1056"/>
      <c r="L37" s="1060" t="s">
        <v>478</v>
      </c>
      <c r="M37" s="1061"/>
      <c r="N37" s="1061"/>
      <c r="O37" s="1061"/>
      <c r="P37" s="1061"/>
      <c r="Q37" s="1062"/>
      <c r="R37" s="1019" t="s">
        <v>46</v>
      </c>
      <c r="S37" s="1020"/>
      <c r="T37" s="1020"/>
      <c r="U37" s="1020"/>
      <c r="V37" s="1020"/>
      <c r="W37" s="1021"/>
      <c r="X37" s="1019" t="s">
        <v>475</v>
      </c>
      <c r="Y37" s="1020"/>
      <c r="Z37" s="1020"/>
      <c r="AA37" s="1020"/>
      <c r="AB37" s="1020"/>
      <c r="AC37" s="1021"/>
      <c r="AD37" s="1019" t="s">
        <v>473</v>
      </c>
      <c r="AE37" s="1020"/>
      <c r="AF37" s="1020"/>
      <c r="AG37" s="1020"/>
      <c r="AH37" s="1020"/>
      <c r="AI37" s="1021"/>
    </row>
    <row r="38" spans="3:36" ht="13.5" customHeight="1" x14ac:dyDescent="0.15">
      <c r="C38" s="1081"/>
      <c r="D38" s="1082"/>
      <c r="E38" s="1054"/>
      <c r="F38" s="1055"/>
      <c r="G38" s="1055"/>
      <c r="H38" s="1055"/>
      <c r="I38" s="1055"/>
      <c r="J38" s="1055"/>
      <c r="K38" s="1056"/>
      <c r="L38" s="1015" t="str">
        <f>IF('（別紙２）二酸化炭素排出量計算シート【3年目報告用】'!AA71="","",'（別紙２）二酸化炭素排出量計算シート【3年目報告用】'!AA71)</f>
        <v/>
      </c>
      <c r="M38" s="1016"/>
      <c r="N38" s="1016"/>
      <c r="O38" s="1016"/>
      <c r="P38" s="1063" t="s">
        <v>477</v>
      </c>
      <c r="Q38" s="1064"/>
      <c r="R38" s="1015" t="str">
        <f>IF('（別紙２）二酸化炭素排出量計算シート【3年目報告用】'!AA113="","",'（別紙２）二酸化炭素排出量計算シート【3年目報告用】'!AA113)</f>
        <v/>
      </c>
      <c r="S38" s="1016"/>
      <c r="T38" s="1016"/>
      <c r="U38" s="1016"/>
      <c r="V38" s="1063" t="s">
        <v>477</v>
      </c>
      <c r="W38" s="1064"/>
      <c r="X38" s="1015" t="str">
        <f>IF('（別紙２）二酸化炭素排出量計算シート【3年目報告用】'!AA115="","",'（別紙２）二酸化炭素排出量計算シート【3年目報告用】'!AA115)</f>
        <v/>
      </c>
      <c r="Y38" s="1016"/>
      <c r="Z38" s="1016"/>
      <c r="AA38" s="1016"/>
      <c r="AB38" s="1063" t="s">
        <v>476</v>
      </c>
      <c r="AC38" s="1064"/>
      <c r="AD38" s="1015" t="str">
        <f>IF('（別紙２）二酸化炭素排出量計算シート【3年目報告用】'!AA117="","",'（別紙２）二酸化炭素排出量計算シート【3年目報告用】'!AA117)</f>
        <v/>
      </c>
      <c r="AE38" s="1016"/>
      <c r="AF38" s="1016"/>
      <c r="AG38" s="1016"/>
      <c r="AH38" s="1063" t="s">
        <v>474</v>
      </c>
      <c r="AI38" s="1064"/>
    </row>
    <row r="39" spans="3:36" ht="13.5" customHeight="1" x14ac:dyDescent="0.15">
      <c r="C39" s="1081"/>
      <c r="D39" s="1082"/>
      <c r="E39" s="1057"/>
      <c r="F39" s="1058"/>
      <c r="G39" s="1058"/>
      <c r="H39" s="1058"/>
      <c r="I39" s="1058"/>
      <c r="J39" s="1058"/>
      <c r="K39" s="1059"/>
      <c r="L39" s="1017"/>
      <c r="M39" s="1018"/>
      <c r="N39" s="1018"/>
      <c r="O39" s="1018"/>
      <c r="P39" s="1065"/>
      <c r="Q39" s="1066"/>
      <c r="R39" s="1017"/>
      <c r="S39" s="1018"/>
      <c r="T39" s="1018"/>
      <c r="U39" s="1018"/>
      <c r="V39" s="1065"/>
      <c r="W39" s="1066"/>
      <c r="X39" s="1017"/>
      <c r="Y39" s="1018"/>
      <c r="Z39" s="1018"/>
      <c r="AA39" s="1018"/>
      <c r="AB39" s="1065"/>
      <c r="AC39" s="1066"/>
      <c r="AD39" s="1017"/>
      <c r="AE39" s="1018"/>
      <c r="AF39" s="1018"/>
      <c r="AG39" s="1018"/>
      <c r="AH39" s="1065"/>
      <c r="AI39" s="1066"/>
    </row>
    <row r="40" spans="3:36" ht="16.5" customHeight="1" x14ac:dyDescent="0.15">
      <c r="C40" s="310" t="s">
        <v>301</v>
      </c>
      <c r="D40" s="310"/>
      <c r="E40" s="310"/>
      <c r="F40" s="310"/>
      <c r="G40" s="310"/>
      <c r="H40" s="310"/>
      <c r="I40" s="310"/>
      <c r="J40" s="310"/>
      <c r="K40" s="310"/>
      <c r="L40" s="310"/>
      <c r="M40" s="310"/>
      <c r="N40" s="1079" t="s">
        <v>20</v>
      </c>
      <c r="O40" s="953"/>
      <c r="P40" s="953"/>
      <c r="Q40" s="953"/>
      <c r="R40" s="953"/>
      <c r="S40" s="953"/>
      <c r="T40" s="953"/>
      <c r="U40" s="1090" t="str">
        <f>IF(報告提出書【2年目】!U40="","",報告提出書【2年目】!U40)</f>
        <v/>
      </c>
      <c r="V40" s="1091"/>
      <c r="W40" s="1091"/>
      <c r="X40" s="1091"/>
      <c r="Y40" s="1091"/>
      <c r="Z40" s="1091"/>
      <c r="AA40" s="1091"/>
      <c r="AB40" s="1091"/>
      <c r="AC40" s="1091"/>
      <c r="AD40" s="1091"/>
      <c r="AE40" s="1091"/>
      <c r="AF40" s="1091"/>
      <c r="AG40" s="1091"/>
      <c r="AH40" s="1091"/>
      <c r="AI40" s="1092"/>
      <c r="AJ40" s="11"/>
    </row>
    <row r="41" spans="3:36" ht="16.5" customHeight="1" x14ac:dyDescent="0.15">
      <c r="C41" s="310"/>
      <c r="D41" s="310"/>
      <c r="E41" s="310"/>
      <c r="F41" s="310"/>
      <c r="G41" s="310"/>
      <c r="H41" s="310"/>
      <c r="I41" s="310"/>
      <c r="J41" s="310"/>
      <c r="K41" s="310"/>
      <c r="L41" s="310"/>
      <c r="M41" s="310"/>
      <c r="N41" s="1093" t="s">
        <v>21</v>
      </c>
      <c r="O41" s="299"/>
      <c r="P41" s="299"/>
      <c r="Q41" s="299"/>
      <c r="R41" s="299"/>
      <c r="S41" s="299"/>
      <c r="T41" s="299"/>
      <c r="U41" s="1094" t="str">
        <f>IF(報告提出書【2年目】!U41="","",報告提出書【2年目】!U41)</f>
        <v/>
      </c>
      <c r="V41" s="1095"/>
      <c r="W41" s="1095"/>
      <c r="X41" s="1095"/>
      <c r="Y41" s="1095"/>
      <c r="Z41" s="1095"/>
      <c r="AA41" s="1095"/>
      <c r="AB41" s="1095"/>
      <c r="AC41" s="1095"/>
      <c r="AD41" s="1095"/>
      <c r="AE41" s="1095"/>
      <c r="AF41" s="1095"/>
      <c r="AG41" s="1095"/>
      <c r="AH41" s="1095"/>
      <c r="AI41" s="1096"/>
      <c r="AJ41" s="11"/>
    </row>
    <row r="42" spans="3:36" ht="16.5" customHeight="1" x14ac:dyDescent="0.15">
      <c r="C42" s="310"/>
      <c r="D42" s="310"/>
      <c r="E42" s="310"/>
      <c r="F42" s="310"/>
      <c r="G42" s="310"/>
      <c r="H42" s="310"/>
      <c r="I42" s="310"/>
      <c r="J42" s="310"/>
      <c r="K42" s="310"/>
      <c r="L42" s="310"/>
      <c r="M42" s="310"/>
      <c r="N42" s="1093" t="s">
        <v>22</v>
      </c>
      <c r="O42" s="299"/>
      <c r="P42" s="299"/>
      <c r="Q42" s="299"/>
      <c r="R42" s="299"/>
      <c r="S42" s="299"/>
      <c r="T42" s="299"/>
      <c r="U42" s="1026" t="str">
        <f>IF(報告提出書【2年目】!U42="","",報告提出書【2年目】!U42)</f>
        <v/>
      </c>
      <c r="V42" s="1027"/>
      <c r="W42" s="1027"/>
      <c r="X42" s="1027"/>
      <c r="Y42" s="1027"/>
      <c r="Z42" s="1027"/>
      <c r="AA42" s="1027"/>
      <c r="AB42" s="1028"/>
      <c r="AC42" s="1027" t="str">
        <f>IF(報告提出書【2年目】!AC42="","",報告提出書【2年目】!AC42)</f>
        <v/>
      </c>
      <c r="AD42" s="1027"/>
      <c r="AE42" s="1027"/>
      <c r="AF42" s="1027"/>
      <c r="AG42" s="1027"/>
      <c r="AH42" s="1027"/>
      <c r="AI42" s="1080"/>
      <c r="AJ42" s="11"/>
    </row>
    <row r="43" spans="3:36" ht="16.5" customHeight="1" x14ac:dyDescent="0.15">
      <c r="C43" s="310"/>
      <c r="D43" s="310"/>
      <c r="E43" s="310"/>
      <c r="F43" s="310"/>
      <c r="G43" s="310"/>
      <c r="H43" s="310"/>
      <c r="I43" s="310"/>
      <c r="J43" s="310"/>
      <c r="K43" s="310"/>
      <c r="L43" s="310"/>
      <c r="M43" s="310"/>
      <c r="N43" s="1083" t="s">
        <v>23</v>
      </c>
      <c r="O43" s="1084"/>
      <c r="P43" s="1084"/>
      <c r="Q43" s="1084"/>
      <c r="R43" s="1084"/>
      <c r="S43" s="1084"/>
      <c r="T43" s="1084"/>
      <c r="U43" s="1094" t="str">
        <f>IF(報告提出書【2年目】!U43="","",報告提出書【2年目】!U43)</f>
        <v/>
      </c>
      <c r="V43" s="1095"/>
      <c r="W43" s="1095"/>
      <c r="X43" s="1095"/>
      <c r="Y43" s="1095"/>
      <c r="Z43" s="1095"/>
      <c r="AA43" s="1095"/>
      <c r="AB43" s="1095"/>
      <c r="AC43" s="1095"/>
      <c r="AD43" s="1095"/>
      <c r="AE43" s="1095"/>
      <c r="AF43" s="1095"/>
      <c r="AG43" s="1095"/>
      <c r="AH43" s="1095"/>
      <c r="AI43" s="1096"/>
      <c r="AJ43" s="11"/>
    </row>
    <row r="44" spans="3:36" ht="13.5" customHeight="1" x14ac:dyDescent="0.15">
      <c r="C44" s="310" t="s">
        <v>302</v>
      </c>
      <c r="D44" s="310"/>
      <c r="E44" s="1100"/>
      <c r="F44" s="1100"/>
      <c r="G44" s="1100"/>
      <c r="H44" s="1100"/>
      <c r="I44" s="1100"/>
      <c r="J44" s="1100"/>
      <c r="K44" s="1100"/>
      <c r="L44" s="1100"/>
      <c r="M44" s="1100"/>
      <c r="N44" s="1079" t="s">
        <v>17</v>
      </c>
      <c r="O44" s="953"/>
      <c r="P44" s="953"/>
      <c r="Q44" s="953"/>
      <c r="R44" s="953"/>
      <c r="S44" s="953"/>
      <c r="T44" s="953"/>
      <c r="U44" s="953"/>
      <c r="V44" s="953"/>
      <c r="W44" s="953"/>
      <c r="X44" s="953"/>
      <c r="Y44" s="953"/>
      <c r="Z44" s="953"/>
      <c r="AA44" s="953"/>
      <c r="AB44" s="1077"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01"/>
      <c r="O45" s="1040"/>
      <c r="P45" s="1040"/>
      <c r="Q45" s="1040"/>
      <c r="R45" s="1040"/>
      <c r="S45" s="1040"/>
      <c r="T45" s="1040"/>
      <c r="U45" s="1040"/>
      <c r="V45" s="1040"/>
      <c r="W45" s="1040"/>
      <c r="X45" s="1040"/>
      <c r="Y45" s="1040"/>
      <c r="Z45" s="1040"/>
      <c r="AA45" s="1040"/>
      <c r="AB45" s="1078"/>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79" t="s">
        <v>18</v>
      </c>
      <c r="O46" s="953"/>
      <c r="P46" s="953"/>
      <c r="Q46" s="953"/>
      <c r="R46" s="953"/>
      <c r="S46" s="953"/>
      <c r="T46" s="953"/>
      <c r="U46" s="953"/>
      <c r="V46" s="953"/>
      <c r="W46" s="953"/>
      <c r="X46" s="953"/>
      <c r="Y46" s="953"/>
      <c r="Z46" s="953"/>
      <c r="AA46" s="953"/>
      <c r="AB46" s="1077"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93"/>
      <c r="O47" s="299"/>
      <c r="P47" s="299"/>
      <c r="Q47" s="299"/>
      <c r="R47" s="299"/>
      <c r="S47" s="299"/>
      <c r="T47" s="299"/>
      <c r="U47" s="299"/>
      <c r="V47" s="299"/>
      <c r="W47" s="299"/>
      <c r="X47" s="299"/>
      <c r="Y47" s="299"/>
      <c r="Z47" s="299"/>
      <c r="AA47" s="299"/>
      <c r="AB47" s="1078"/>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114"/>
      <c r="O48" s="842"/>
      <c r="P48" s="1112">
        <f>IF(計画提出書!N47="","",計画提出書!N47)</f>
        <v>2023</v>
      </c>
      <c r="Q48" s="1112"/>
      <c r="R48" s="842" t="s">
        <v>4</v>
      </c>
      <c r="S48" s="1112">
        <f>IF(計画提出書!S47="","",計画提出書!S47)</f>
        <v>4</v>
      </c>
      <c r="T48" s="1112"/>
      <c r="U48" s="842" t="s">
        <v>5</v>
      </c>
      <c r="V48" s="1112">
        <f>IF(計画提出書!V47="","",計画提出書!V47)</f>
        <v>1</v>
      </c>
      <c r="W48" s="1112"/>
      <c r="X48" s="842" t="s">
        <v>514</v>
      </c>
      <c r="Y48" s="842"/>
      <c r="Z48" s="842"/>
      <c r="AA48" s="1112">
        <f>IF(計画提出書!AA47="","",計画提出書!AA47)</f>
        <v>2026</v>
      </c>
      <c r="AB48" s="1112"/>
      <c r="AC48" s="842" t="s">
        <v>4</v>
      </c>
      <c r="AD48" s="1112">
        <f>IF(計画提出書!AD47="","",計画提出書!AD47)</f>
        <v>3</v>
      </c>
      <c r="AE48" s="1112"/>
      <c r="AF48" s="842" t="s">
        <v>5</v>
      </c>
      <c r="AG48" s="1112">
        <f>IF(計画提出書!AG47="","",計画提出書!AG47)</f>
        <v>31</v>
      </c>
      <c r="AH48" s="1112"/>
      <c r="AI48" s="1116" t="s">
        <v>6</v>
      </c>
    </row>
    <row r="49" spans="3:51" ht="13.5" customHeight="1" x14ac:dyDescent="0.15">
      <c r="C49" s="310"/>
      <c r="D49" s="310"/>
      <c r="E49" s="310"/>
      <c r="F49" s="310"/>
      <c r="G49" s="310"/>
      <c r="H49" s="310"/>
      <c r="I49" s="310"/>
      <c r="J49" s="310"/>
      <c r="K49" s="310"/>
      <c r="L49" s="310"/>
      <c r="M49" s="493"/>
      <c r="N49" s="1115"/>
      <c r="O49" s="631"/>
      <c r="P49" s="1113"/>
      <c r="Q49" s="1113"/>
      <c r="R49" s="631"/>
      <c r="S49" s="1113"/>
      <c r="T49" s="1113"/>
      <c r="U49" s="631"/>
      <c r="V49" s="1113"/>
      <c r="W49" s="1113"/>
      <c r="X49" s="631"/>
      <c r="Y49" s="631"/>
      <c r="Z49" s="631"/>
      <c r="AA49" s="1113"/>
      <c r="AB49" s="1113"/>
      <c r="AC49" s="631"/>
      <c r="AD49" s="1113"/>
      <c r="AE49" s="1113"/>
      <c r="AF49" s="631"/>
      <c r="AG49" s="1113"/>
      <c r="AH49" s="1113"/>
      <c r="AI49" s="632"/>
    </row>
    <row r="50" spans="3:51" ht="13.5" customHeight="1" x14ac:dyDescent="0.15">
      <c r="C50" s="1104" t="s">
        <v>1</v>
      </c>
      <c r="D50" s="1105"/>
      <c r="E50" s="1105"/>
      <c r="F50" s="1105"/>
      <c r="G50" s="1105"/>
      <c r="H50" s="1105"/>
      <c r="I50" s="1105"/>
      <c r="J50" s="953" t="s">
        <v>303</v>
      </c>
      <c r="K50" s="953"/>
      <c r="L50" s="953"/>
      <c r="M50" s="1117"/>
      <c r="N50" s="1093" t="s">
        <v>26</v>
      </c>
      <c r="O50" s="299"/>
      <c r="P50" s="299"/>
      <c r="Q50" s="299"/>
      <c r="R50" s="299"/>
      <c r="S50" s="299"/>
      <c r="T50" s="299"/>
      <c r="U50" s="299"/>
      <c r="V50" s="299"/>
      <c r="W50" s="299"/>
      <c r="X50" s="299"/>
      <c r="Y50" s="299"/>
      <c r="Z50" s="299"/>
      <c r="AA50" s="299"/>
      <c r="AB50" s="299"/>
      <c r="AC50" s="299"/>
      <c r="AD50" s="299"/>
      <c r="AE50" s="299"/>
      <c r="AF50" s="299"/>
      <c r="AG50" s="299"/>
      <c r="AH50" s="299"/>
      <c r="AI50" s="1119"/>
    </row>
    <row r="51" spans="3:51" ht="13.5" customHeight="1" x14ac:dyDescent="0.15">
      <c r="C51" s="1102" t="s">
        <v>290</v>
      </c>
      <c r="D51" s="1103"/>
      <c r="E51" s="1103"/>
      <c r="F51" s="1103"/>
      <c r="G51" s="1103"/>
      <c r="H51" s="1103"/>
      <c r="I51" s="1103"/>
      <c r="J51" s="1040"/>
      <c r="K51" s="1040"/>
      <c r="L51" s="1040"/>
      <c r="M51" s="1118"/>
      <c r="N51" s="1101"/>
      <c r="O51" s="1040"/>
      <c r="P51" s="1040"/>
      <c r="Q51" s="1040"/>
      <c r="R51" s="1040"/>
      <c r="S51" s="1040"/>
      <c r="T51" s="1040"/>
      <c r="U51" s="1040"/>
      <c r="V51" s="1040"/>
      <c r="W51" s="1040"/>
      <c r="X51" s="1040"/>
      <c r="Y51" s="1040"/>
      <c r="Z51" s="1040"/>
      <c r="AA51" s="1040"/>
      <c r="AB51" s="1040"/>
      <c r="AC51" s="1040"/>
      <c r="AD51" s="1040"/>
      <c r="AE51" s="1040"/>
      <c r="AF51" s="1040"/>
      <c r="AG51" s="1040"/>
      <c r="AH51" s="1040"/>
      <c r="AI51" s="1118"/>
    </row>
    <row r="52" spans="3:51" ht="13.5" customHeight="1" x14ac:dyDescent="0.15">
      <c r="C52" s="326" t="s">
        <v>304</v>
      </c>
      <c r="D52" s="327"/>
      <c r="E52" s="327"/>
      <c r="F52" s="327"/>
      <c r="G52" s="327"/>
      <c r="H52" s="327"/>
      <c r="I52" s="327"/>
      <c r="J52" s="327"/>
      <c r="K52" s="327"/>
      <c r="L52" s="327"/>
      <c r="M52" s="328"/>
      <c r="N52" s="1106"/>
      <c r="O52" s="1107"/>
      <c r="P52" s="1107"/>
      <c r="Q52" s="1107"/>
      <c r="R52" s="1107"/>
      <c r="S52" s="1107"/>
      <c r="T52" s="1107"/>
      <c r="U52" s="1107"/>
      <c r="V52" s="1107"/>
      <c r="W52" s="1107"/>
      <c r="X52" s="1107"/>
      <c r="Y52" s="1107"/>
      <c r="Z52" s="1107"/>
      <c r="AA52" s="1107"/>
      <c r="AB52" s="1107"/>
      <c r="AC52" s="1107"/>
      <c r="AD52" s="1107"/>
      <c r="AE52" s="1107"/>
      <c r="AF52" s="1107"/>
      <c r="AG52" s="1107"/>
      <c r="AH52" s="1107"/>
      <c r="AI52" s="1108"/>
    </row>
    <row r="53" spans="3:51" ht="13.5" customHeight="1" x14ac:dyDescent="0.15">
      <c r="C53" s="329"/>
      <c r="D53" s="330"/>
      <c r="E53" s="330"/>
      <c r="F53" s="330"/>
      <c r="G53" s="330"/>
      <c r="H53" s="330"/>
      <c r="I53" s="330"/>
      <c r="J53" s="330"/>
      <c r="K53" s="330"/>
      <c r="L53" s="330"/>
      <c r="M53" s="331"/>
      <c r="N53" s="1109"/>
      <c r="O53" s="1110"/>
      <c r="P53" s="1110"/>
      <c r="Q53" s="1110"/>
      <c r="R53" s="1110"/>
      <c r="S53" s="1110"/>
      <c r="T53" s="1110"/>
      <c r="U53" s="1110"/>
      <c r="V53" s="1110"/>
      <c r="W53" s="1110"/>
      <c r="X53" s="1110"/>
      <c r="Y53" s="1110"/>
      <c r="Z53" s="1110"/>
      <c r="AA53" s="1110"/>
      <c r="AB53" s="1110"/>
      <c r="AC53" s="1110"/>
      <c r="AD53" s="1110"/>
      <c r="AE53" s="1110"/>
      <c r="AF53" s="1110"/>
      <c r="AG53" s="1110"/>
      <c r="AH53" s="1110"/>
      <c r="AI53" s="1111"/>
    </row>
    <row r="55" spans="3:51" ht="13.5" customHeight="1" x14ac:dyDescent="0.15">
      <c r="C55" s="1" t="s">
        <v>28</v>
      </c>
      <c r="D55" s="1">
        <v>1</v>
      </c>
      <c r="E55" s="378" t="s">
        <v>309</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316</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401</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435</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317</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318</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099" t="s">
        <v>31</v>
      </c>
      <c r="D66" s="1099"/>
      <c r="E66" s="431" t="s">
        <v>319</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B7:D7"/>
    <mergeCell ref="M8:T8"/>
    <mergeCell ref="U8:Y9"/>
    <mergeCell ref="M9:T9"/>
    <mergeCell ref="AF10:AF11"/>
    <mergeCell ref="AG10:AH11"/>
    <mergeCell ref="AI10:AI11"/>
    <mergeCell ref="D12:K12"/>
    <mergeCell ref="Y10:Z11"/>
    <mergeCell ref="AA10:AB11"/>
    <mergeCell ref="AC10:AC11"/>
    <mergeCell ref="AD10:AE11"/>
    <mergeCell ref="N13:P15"/>
    <mergeCell ref="Q13:T15"/>
    <mergeCell ref="V13:AI13"/>
    <mergeCell ref="U14:AI15"/>
    <mergeCell ref="Q16:T17"/>
    <mergeCell ref="U16:AI17"/>
    <mergeCell ref="Q18:T19"/>
    <mergeCell ref="U18:AI19"/>
    <mergeCell ref="S20:AI20"/>
    <mergeCell ref="C22:P23"/>
    <mergeCell ref="Q22:V22"/>
    <mergeCell ref="W22:AA23"/>
    <mergeCell ref="AB22:AI22"/>
    <mergeCell ref="Q23:V23"/>
    <mergeCell ref="AB23:AI23"/>
    <mergeCell ref="C24:K25"/>
    <mergeCell ref="C26:K27"/>
    <mergeCell ref="L26:M27"/>
    <mergeCell ref="N26:O27"/>
    <mergeCell ref="P26:P27"/>
    <mergeCell ref="Q26:R27"/>
    <mergeCell ref="AC26:AC27"/>
    <mergeCell ref="AD26:AE27"/>
    <mergeCell ref="AF26:AF27"/>
    <mergeCell ref="AG26:AH27"/>
    <mergeCell ref="AI26:AI27"/>
    <mergeCell ref="C28:D39"/>
    <mergeCell ref="E28:K29"/>
    <mergeCell ref="L28:R29"/>
    <mergeCell ref="S28:S29"/>
    <mergeCell ref="T28:AA31"/>
    <mergeCell ref="S26:S27"/>
    <mergeCell ref="T26:U27"/>
    <mergeCell ref="V26:V27"/>
    <mergeCell ref="W26:X27"/>
    <mergeCell ref="Y26:Z27"/>
    <mergeCell ref="AA26:AB27"/>
    <mergeCell ref="AB28:AG31"/>
    <mergeCell ref="E34:K39"/>
    <mergeCell ref="L34:Q34"/>
    <mergeCell ref="R34:W34"/>
    <mergeCell ref="X34:AC34"/>
    <mergeCell ref="AD34:AI34"/>
    <mergeCell ref="L35:O36"/>
    <mergeCell ref="P35:Q36"/>
    <mergeCell ref="X35:AA36"/>
    <mergeCell ref="AB35:AC36"/>
    <mergeCell ref="V35:W36"/>
    <mergeCell ref="AH28:AI31"/>
    <mergeCell ref="E30:K31"/>
    <mergeCell ref="L30:R31"/>
    <mergeCell ref="S30:S31"/>
    <mergeCell ref="E32:K33"/>
    <mergeCell ref="L32:P33"/>
    <mergeCell ref="Q32:S33"/>
    <mergeCell ref="AH32:AI33"/>
    <mergeCell ref="T32:AA33"/>
    <mergeCell ref="AB32:AG33"/>
    <mergeCell ref="AD35:AG36"/>
    <mergeCell ref="AH35:AI36"/>
    <mergeCell ref="L37:Q37"/>
    <mergeCell ref="R37:W37"/>
    <mergeCell ref="X37:AC37"/>
    <mergeCell ref="L38:O39"/>
    <mergeCell ref="P38:Q39"/>
    <mergeCell ref="R35:U36"/>
    <mergeCell ref="R38:U39"/>
    <mergeCell ref="V38:W39"/>
    <mergeCell ref="X38:AA39"/>
    <mergeCell ref="AB38:AC39"/>
    <mergeCell ref="C44:M47"/>
    <mergeCell ref="N44:AA45"/>
    <mergeCell ref="AB44:AI45"/>
    <mergeCell ref="N46:AA47"/>
    <mergeCell ref="AB46:AI47"/>
    <mergeCell ref="C40:M43"/>
    <mergeCell ref="N42:T42"/>
    <mergeCell ref="U42:AB42"/>
    <mergeCell ref="AC42:AI42"/>
    <mergeCell ref="N41:T41"/>
    <mergeCell ref="U41:AI41"/>
    <mergeCell ref="N40:T40"/>
    <mergeCell ref="U40:AI40"/>
    <mergeCell ref="N50:AI51"/>
    <mergeCell ref="C51:I51"/>
    <mergeCell ref="V48:W49"/>
    <mergeCell ref="AA48:AB49"/>
    <mergeCell ref="AC48:AC49"/>
    <mergeCell ref="AD48:AE49"/>
    <mergeCell ref="C48:M49"/>
    <mergeCell ref="N48:O49"/>
    <mergeCell ref="P48:Q49"/>
    <mergeCell ref="E57:AI58"/>
    <mergeCell ref="E63:AI64"/>
    <mergeCell ref="E65:AI65"/>
    <mergeCell ref="C66:D66"/>
    <mergeCell ref="E66:AI66"/>
    <mergeCell ref="E59:AI60"/>
    <mergeCell ref="E61:AI62"/>
    <mergeCell ref="AD37:AI37"/>
    <mergeCell ref="AD38:AG39"/>
    <mergeCell ref="AH38:AI39"/>
    <mergeCell ref="C52:M53"/>
    <mergeCell ref="N52:AI53"/>
    <mergeCell ref="E55:AI56"/>
    <mergeCell ref="AF48:AF49"/>
    <mergeCell ref="AG48:AH49"/>
    <mergeCell ref="AI48:AI49"/>
    <mergeCell ref="C50:I50"/>
    <mergeCell ref="R48:R49"/>
    <mergeCell ref="S48:T49"/>
    <mergeCell ref="U48:U49"/>
    <mergeCell ref="X48:Z49"/>
    <mergeCell ref="N43:T43"/>
    <mergeCell ref="U43:AI43"/>
    <mergeCell ref="J50:M51"/>
  </mergeCells>
  <phoneticPr fontId="33"/>
  <dataValidations count="1">
    <dataValidation showInputMessage="1" sqref="V26:W26 AA26 AC26 Y26 S26:T26 L26 P26:Q26 N26 AI26" xr:uid="{00000000-0002-0000-0D00-000000000000}"/>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24"/>
  </sheetPr>
  <dimension ref="B6:AU134"/>
  <sheetViews>
    <sheetView showGridLines="0" view="pageBreakPreview" zoomScale="115" zoomScaleNormal="100" zoomScaleSheetLayoutView="115" workbookViewId="0">
      <pane xSplit="1" ySplit="5" topLeftCell="B6" activePane="bottomRight" state="frozen"/>
      <selection activeCell="D49" sqref="D49:AJ50"/>
      <selection pane="topRight" activeCell="D49" sqref="D49:AJ50"/>
      <selection pane="bottomLeft" activeCell="D49" sqref="D49:AJ50"/>
      <selection pane="bottomRight" activeCell="D8" sqref="D8"/>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332</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333</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323</v>
      </c>
      <c r="C11" s="299"/>
      <c r="D11" s="299"/>
      <c r="E11" s="299"/>
      <c r="F11" s="299"/>
      <c r="G11" s="299"/>
      <c r="H11" s="299"/>
      <c r="I11" s="299"/>
      <c r="J11" s="29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99" t="s">
        <v>227</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2023</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2026</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324</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IF(計画提出書!N47="","",計画提出書!N47+2)</f>
        <v>2025</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IF(計画提出書!N47="","",計画提出書!N47+3)</f>
        <v>2026</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282</v>
      </c>
      <c r="C17" s="327"/>
      <c r="D17" s="327"/>
      <c r="E17" s="327"/>
      <c r="F17" s="327"/>
      <c r="G17" s="327"/>
      <c r="H17" s="327"/>
      <c r="I17" s="328"/>
      <c r="J17" s="334" t="s">
        <v>246</v>
      </c>
      <c r="K17" s="334"/>
      <c r="L17" s="334"/>
      <c r="M17" s="334"/>
      <c r="N17" s="312" t="s">
        <v>100</v>
      </c>
      <c r="O17" s="313"/>
      <c r="P17" s="310" t="str">
        <f>IF(計画提出書!N47="","",計画提出書!N47&amp;"年度結果")</f>
        <v>2023年度結果</v>
      </c>
      <c r="Q17" s="310"/>
      <c r="R17" s="310"/>
      <c r="S17" s="310"/>
      <c r="T17" s="310"/>
      <c r="U17" s="310"/>
      <c r="V17" s="493"/>
      <c r="W17" s="310" t="str">
        <f>IF(計画提出書!N47="","",計画提出書!N47+1&amp;"年度結果")</f>
        <v>2024年度結果</v>
      </c>
      <c r="X17" s="310"/>
      <c r="Y17" s="310"/>
      <c r="Z17" s="310"/>
      <c r="AA17" s="310"/>
      <c r="AB17" s="310"/>
      <c r="AC17" s="493"/>
      <c r="AD17" s="852" t="str">
        <f>IF(計画提出書!N47="","",計画提出書!N47+2&amp;"年度結果")</f>
        <v>2025年度結果</v>
      </c>
      <c r="AE17" s="490"/>
      <c r="AF17" s="490"/>
      <c r="AG17" s="490"/>
      <c r="AH17" s="490"/>
      <c r="AI17" s="490"/>
      <c r="AJ17" s="1207"/>
    </row>
    <row r="18" spans="2:36" ht="13.5" customHeight="1" x14ac:dyDescent="0.15">
      <c r="B18" s="373"/>
      <c r="C18" s="245"/>
      <c r="D18" s="245"/>
      <c r="E18" s="245"/>
      <c r="F18" s="245"/>
      <c r="G18" s="245"/>
      <c r="H18" s="245"/>
      <c r="I18" s="374"/>
      <c r="J18" s="346"/>
      <c r="K18" s="346"/>
      <c r="L18" s="346"/>
      <c r="M18" s="346"/>
      <c r="N18" s="315"/>
      <c r="O18" s="316"/>
      <c r="P18" s="326" t="s">
        <v>326</v>
      </c>
      <c r="Q18" s="327"/>
      <c r="R18" s="327"/>
      <c r="S18" s="327"/>
      <c r="T18" s="312" t="s">
        <v>327</v>
      </c>
      <c r="U18" s="314"/>
      <c r="V18" s="1284" t="s">
        <v>328</v>
      </c>
      <c r="W18" s="326" t="s">
        <v>326</v>
      </c>
      <c r="X18" s="327"/>
      <c r="Y18" s="327"/>
      <c r="Z18" s="327"/>
      <c r="AA18" s="312" t="s">
        <v>327</v>
      </c>
      <c r="AB18" s="314"/>
      <c r="AC18" s="1284" t="s">
        <v>328</v>
      </c>
      <c r="AD18" s="1005" t="s">
        <v>326</v>
      </c>
      <c r="AE18" s="327"/>
      <c r="AF18" s="327"/>
      <c r="AG18" s="327"/>
      <c r="AH18" s="312" t="s">
        <v>327</v>
      </c>
      <c r="AI18" s="314"/>
      <c r="AJ18" s="1214" t="s">
        <v>328</v>
      </c>
    </row>
    <row r="19" spans="2:36" ht="13.5" customHeight="1" x14ac:dyDescent="0.15">
      <c r="B19" s="373"/>
      <c r="C19" s="245"/>
      <c r="D19" s="245"/>
      <c r="E19" s="245"/>
      <c r="F19" s="245"/>
      <c r="G19" s="245"/>
      <c r="H19" s="245"/>
      <c r="I19" s="374"/>
      <c r="J19" s="346"/>
      <c r="K19" s="346"/>
      <c r="L19" s="346"/>
      <c r="M19" s="346"/>
      <c r="N19" s="315"/>
      <c r="O19" s="316"/>
      <c r="P19" s="329"/>
      <c r="Q19" s="330"/>
      <c r="R19" s="330"/>
      <c r="S19" s="330"/>
      <c r="T19" s="318"/>
      <c r="U19" s="320"/>
      <c r="V19" s="1285"/>
      <c r="W19" s="329"/>
      <c r="X19" s="330"/>
      <c r="Y19" s="330"/>
      <c r="Z19" s="330"/>
      <c r="AA19" s="318"/>
      <c r="AB19" s="320"/>
      <c r="AC19" s="1285"/>
      <c r="AD19" s="1208"/>
      <c r="AE19" s="330"/>
      <c r="AF19" s="330"/>
      <c r="AG19" s="330"/>
      <c r="AH19" s="318"/>
      <c r="AI19" s="320"/>
      <c r="AJ19" s="1215"/>
    </row>
    <row r="20" spans="2:36" ht="13.5" customHeight="1" x14ac:dyDescent="0.15">
      <c r="B20" s="1166" t="str">
        <f>IF('（別添）報告書【2年目報告用】'!B20="","",'（別添）報告書【2年目報告用】'!B20)</f>
        <v/>
      </c>
      <c r="C20" s="1167"/>
      <c r="D20" s="1167"/>
      <c r="E20" s="1167"/>
      <c r="F20" s="1167"/>
      <c r="G20" s="1167"/>
      <c r="H20" s="1167"/>
      <c r="I20" s="1168"/>
      <c r="J20" s="1175" t="str">
        <f>IF('（別添）報告書【2年目報告用】'!J20="","",'（別添）報告書【2年目報告用】'!J20)</f>
        <v/>
      </c>
      <c r="K20" s="1176"/>
      <c r="L20" s="1176"/>
      <c r="M20" s="1176"/>
      <c r="N20" s="1286" t="str">
        <f>IF('（別添）報告書【2年目報告用】'!N20="","",'（別添）報告書【2年目報告用】'!N20)</f>
        <v/>
      </c>
      <c r="O20" s="1287"/>
      <c r="P20" s="1175" t="str">
        <f>IF('（別添）報告書【2年目報告用】'!P20="","",'（別添）報告書【2年目報告用】'!P20)</f>
        <v/>
      </c>
      <c r="Q20" s="1176"/>
      <c r="R20" s="1176"/>
      <c r="S20" s="1176"/>
      <c r="T20" s="1181" t="str">
        <f>IF(P20="","",IF(OR(COUNT($J20,P20)&lt;2,SUM($J20)=0),"-",100*(1-P20/$J20)))</f>
        <v/>
      </c>
      <c r="U20" s="1182"/>
      <c r="V20" s="1216" t="str">
        <f>IF(T20="","",IF(T20="-",IF(AND(SUM($J20)=0,SUM(P20)&gt;0),"×","-"),IF(T20&gt;=$N20,"○",IF(AND(T20&lt;$N20,T20&gt;=0),"△","×"))))</f>
        <v/>
      </c>
      <c r="W20" s="1175" t="str">
        <f>IF('（別添）報告書【2年目報告用】'!W20="","",'（別添）報告書【2年目報告用】'!W20)</f>
        <v/>
      </c>
      <c r="X20" s="1176"/>
      <c r="Y20" s="1176"/>
      <c r="Z20" s="1176"/>
      <c r="AA20" s="1181" t="str">
        <f>IF(W20="","",IF(OR(COUNT($J20,W20)&lt;2,SUM($J20)=0),"-",100*(1-W20/$J20)))</f>
        <v/>
      </c>
      <c r="AB20" s="1182"/>
      <c r="AC20" s="1216" t="str">
        <f>IF(AA20="","",IF(AA20="-",IF(AND(SUM($J20)=0,SUM(W20)&gt;0),"×","-"),IF(AA20&gt;=$N20,"○",IF(AND(AA20&lt;$N20,AA20&gt;=0),"△","×"))))</f>
        <v/>
      </c>
      <c r="AD20" s="1179"/>
      <c r="AE20" s="248"/>
      <c r="AF20" s="248"/>
      <c r="AG20" s="248"/>
      <c r="AH20" s="1181" t="str">
        <f>IF(AD20="","",IF(OR(COUNT($J20,AD20)&lt;2,SUM($J20)=0),"-",100*(1-AD20/$J20)))</f>
        <v/>
      </c>
      <c r="AI20" s="1182"/>
      <c r="AJ20" s="1209" t="str">
        <f>IF(AH20="","",IF(AH20="-",IF(AND(SUM($J20)=0,SUM(AD20)&gt;0),"×","-"),IF(AH20&gt;=$N20,"○",IF(AND(AH20&lt;$N20,AH20&gt;=0),"△","×"))))</f>
        <v/>
      </c>
    </row>
    <row r="21" spans="2:36" ht="13.5" customHeight="1" x14ac:dyDescent="0.15">
      <c r="B21" s="1169"/>
      <c r="C21" s="1170"/>
      <c r="D21" s="1170"/>
      <c r="E21" s="1170"/>
      <c r="F21" s="1170"/>
      <c r="G21" s="1170"/>
      <c r="H21" s="1170"/>
      <c r="I21" s="1171"/>
      <c r="J21" s="1177"/>
      <c r="K21" s="1178"/>
      <c r="L21" s="1178"/>
      <c r="M21" s="1178"/>
      <c r="N21" s="1288"/>
      <c r="O21" s="1289"/>
      <c r="P21" s="1177"/>
      <c r="Q21" s="1178"/>
      <c r="R21" s="1178"/>
      <c r="S21" s="1178"/>
      <c r="T21" s="1183"/>
      <c r="U21" s="1184"/>
      <c r="V21" s="1217"/>
      <c r="W21" s="1177"/>
      <c r="X21" s="1178"/>
      <c r="Y21" s="1178"/>
      <c r="Z21" s="1178"/>
      <c r="AA21" s="1183"/>
      <c r="AB21" s="1184"/>
      <c r="AC21" s="1217"/>
      <c r="AD21" s="1180"/>
      <c r="AE21" s="250"/>
      <c r="AF21" s="250"/>
      <c r="AG21" s="250"/>
      <c r="AH21" s="1183"/>
      <c r="AI21" s="1184"/>
      <c r="AJ21" s="1210"/>
    </row>
    <row r="22" spans="2:36" ht="13.5" customHeight="1" x14ac:dyDescent="0.15">
      <c r="B22" s="1172"/>
      <c r="C22" s="1173"/>
      <c r="D22" s="1173"/>
      <c r="E22" s="1173"/>
      <c r="F22" s="1173"/>
      <c r="G22" s="1173"/>
      <c r="H22" s="1173"/>
      <c r="I22" s="1174"/>
      <c r="J22" s="1195" t="str">
        <f>IF('（別添）報告書【2年目報告用】'!J22="","",'（別添）報告書【2年目報告用】'!J22)</f>
        <v/>
      </c>
      <c r="K22" s="1196"/>
      <c r="L22" s="1196"/>
      <c r="M22" s="1197"/>
      <c r="N22" s="1290" t="s">
        <v>325</v>
      </c>
      <c r="O22" s="1291"/>
      <c r="P22" s="1198" t="str">
        <f>IF(J22="","",J22)</f>
        <v/>
      </c>
      <c r="Q22" s="1199"/>
      <c r="R22" s="1199"/>
      <c r="S22" s="1204"/>
      <c r="T22" s="1290" t="s">
        <v>325</v>
      </c>
      <c r="U22" s="1291"/>
      <c r="V22" s="1300"/>
      <c r="W22" s="1198" t="str">
        <f>IF(J22="","",J22)</f>
        <v/>
      </c>
      <c r="X22" s="1199"/>
      <c r="Y22" s="1199"/>
      <c r="Z22" s="1204"/>
      <c r="AA22" s="1290" t="s">
        <v>430</v>
      </c>
      <c r="AB22" s="1291"/>
      <c r="AC22" s="1300"/>
      <c r="AD22" s="1206" t="str">
        <f>IF(J22="","",J22)</f>
        <v/>
      </c>
      <c r="AE22" s="1199"/>
      <c r="AF22" s="1199"/>
      <c r="AG22" s="1204"/>
      <c r="AH22" s="1290" t="s">
        <v>325</v>
      </c>
      <c r="AI22" s="1295"/>
      <c r="AJ22" s="1211"/>
    </row>
    <row r="23" spans="2:36" ht="13.5" customHeight="1" x14ac:dyDescent="0.15">
      <c r="B23" s="1166" t="str">
        <f>IF('（別添）報告書【2年目報告用】'!B23="","",'（別添）報告書【2年目報告用】'!B23)</f>
        <v/>
      </c>
      <c r="C23" s="1167"/>
      <c r="D23" s="1167"/>
      <c r="E23" s="1167"/>
      <c r="F23" s="1167"/>
      <c r="G23" s="1167"/>
      <c r="H23" s="1167"/>
      <c r="I23" s="1168"/>
      <c r="J23" s="1175" t="str">
        <f>IF('（別添）報告書【2年目報告用】'!J23="","",'（別添）報告書【2年目報告用】'!J23)</f>
        <v/>
      </c>
      <c r="K23" s="1176"/>
      <c r="L23" s="1176"/>
      <c r="M23" s="1176"/>
      <c r="N23" s="1286" t="str">
        <f>IF('（別添）報告書【2年目報告用】'!N23="","",'（別添）報告書【2年目報告用】'!N23)</f>
        <v/>
      </c>
      <c r="O23" s="1287"/>
      <c r="P23" s="1175" t="str">
        <f>IF('（別添）報告書【2年目報告用】'!P23="","",'（別添）報告書【2年目報告用】'!P23)</f>
        <v/>
      </c>
      <c r="Q23" s="1176"/>
      <c r="R23" s="1176"/>
      <c r="S23" s="1176"/>
      <c r="T23" s="1181" t="str">
        <f>IF(P23="","",IF(OR(COUNT($J23,P23)&lt;2,SUM($J23)=0),"-",100*(1-P23/$J23)))</f>
        <v/>
      </c>
      <c r="U23" s="1182"/>
      <c r="V23" s="1216" t="str">
        <f>IF(T23="","",IF(T23="-",IF(AND(SUM($J23)=0,SUM(P23)&gt;0),"×","-"),IF(T23&gt;=$N23,"○",IF(AND(T23&lt;$N23,T23&gt;=0),"△","×"))))</f>
        <v/>
      </c>
      <c r="W23" s="1175" t="str">
        <f>IF('（別添）報告書【2年目報告用】'!W23="","",'（別添）報告書【2年目報告用】'!W23)</f>
        <v/>
      </c>
      <c r="X23" s="1176"/>
      <c r="Y23" s="1176"/>
      <c r="Z23" s="1176"/>
      <c r="AA23" s="1181" t="str">
        <f>IF(W23="","",IF(OR(COUNT($J23,W23)&lt;2,SUM($J23)=0),"-",100*(1-W23/$J23)))</f>
        <v/>
      </c>
      <c r="AB23" s="1182"/>
      <c r="AC23" s="1216" t="str">
        <f>IF(AA23="","",IF(AA23="-",IF(AND(SUM($J23)=0,SUM(W23)&gt;0),"×","-"),IF(AA23&gt;=$N23,"○",IF(AND(AA23&lt;$N23,AA23&gt;=0),"△","×"))))</f>
        <v/>
      </c>
      <c r="AD23" s="1179"/>
      <c r="AE23" s="248"/>
      <c r="AF23" s="248"/>
      <c r="AG23" s="248"/>
      <c r="AH23" s="1181" t="str">
        <f>IF(AD23="","",IF(OR(COUNT($J23,AD23)&lt;2,SUM($J23)=0),"-",100*(1-AD23/$J23)))</f>
        <v/>
      </c>
      <c r="AI23" s="1182"/>
      <c r="AJ23" s="1209" t="str">
        <f>IF(AH23="","",IF(AH23="-",IF(AND(SUM($J23)=0,SUM(AD23)&gt;0),"×","-"),IF(AH23&gt;=$N23,"○",IF(AND(AH23&lt;$N23,AH23&gt;=0),"△","×"))))</f>
        <v/>
      </c>
    </row>
    <row r="24" spans="2:36" ht="13.5" customHeight="1" x14ac:dyDescent="0.15">
      <c r="B24" s="1169"/>
      <c r="C24" s="1170"/>
      <c r="D24" s="1170"/>
      <c r="E24" s="1170"/>
      <c r="F24" s="1170"/>
      <c r="G24" s="1170"/>
      <c r="H24" s="1170"/>
      <c r="I24" s="1171"/>
      <c r="J24" s="1177"/>
      <c r="K24" s="1178"/>
      <c r="L24" s="1178"/>
      <c r="M24" s="1178"/>
      <c r="N24" s="1288"/>
      <c r="O24" s="1289"/>
      <c r="P24" s="1177"/>
      <c r="Q24" s="1178"/>
      <c r="R24" s="1178"/>
      <c r="S24" s="1178"/>
      <c r="T24" s="1183"/>
      <c r="U24" s="1184"/>
      <c r="V24" s="1217"/>
      <c r="W24" s="1177"/>
      <c r="X24" s="1178"/>
      <c r="Y24" s="1178"/>
      <c r="Z24" s="1178"/>
      <c r="AA24" s="1183"/>
      <c r="AB24" s="1184"/>
      <c r="AC24" s="1217"/>
      <c r="AD24" s="1180"/>
      <c r="AE24" s="250"/>
      <c r="AF24" s="250"/>
      <c r="AG24" s="250"/>
      <c r="AH24" s="1183"/>
      <c r="AI24" s="1184"/>
      <c r="AJ24" s="1210"/>
    </row>
    <row r="25" spans="2:36" ht="13.5" customHeight="1" x14ac:dyDescent="0.15">
      <c r="B25" s="1172"/>
      <c r="C25" s="1173"/>
      <c r="D25" s="1173"/>
      <c r="E25" s="1173"/>
      <c r="F25" s="1173"/>
      <c r="G25" s="1173"/>
      <c r="H25" s="1173"/>
      <c r="I25" s="1174"/>
      <c r="J25" s="1195" t="str">
        <f>IF('（別添）報告書【2年目報告用】'!J25="","",'（別添）報告書【2年目報告用】'!J25)</f>
        <v/>
      </c>
      <c r="K25" s="1196"/>
      <c r="L25" s="1196"/>
      <c r="M25" s="1197"/>
      <c r="N25" s="1290" t="s">
        <v>325</v>
      </c>
      <c r="O25" s="1291"/>
      <c r="P25" s="1198" t="str">
        <f>IF(J25="","",J25)</f>
        <v/>
      </c>
      <c r="Q25" s="1199"/>
      <c r="R25" s="1199"/>
      <c r="S25" s="1204"/>
      <c r="T25" s="1290" t="s">
        <v>325</v>
      </c>
      <c r="U25" s="1291"/>
      <c r="V25" s="1300"/>
      <c r="W25" s="1198" t="str">
        <f>IF(J25="","",J25)</f>
        <v/>
      </c>
      <c r="X25" s="1199"/>
      <c r="Y25" s="1199"/>
      <c r="Z25" s="1204"/>
      <c r="AA25" s="1290" t="s">
        <v>430</v>
      </c>
      <c r="AB25" s="1291"/>
      <c r="AC25" s="1300"/>
      <c r="AD25" s="1206" t="str">
        <f>IF(J25="","",J25)</f>
        <v/>
      </c>
      <c r="AE25" s="1199"/>
      <c r="AF25" s="1199"/>
      <c r="AG25" s="1204"/>
      <c r="AH25" s="1290" t="s">
        <v>325</v>
      </c>
      <c r="AI25" s="1295"/>
      <c r="AJ25" s="1211"/>
    </row>
    <row r="26" spans="2:36" ht="13.5" customHeight="1" x14ac:dyDescent="0.15">
      <c r="B26" s="1166" t="str">
        <f>IF('（別添）報告書【2年目報告用】'!B26="","",'（別添）報告書【2年目報告用】'!B26)</f>
        <v/>
      </c>
      <c r="C26" s="1167"/>
      <c r="D26" s="1167"/>
      <c r="E26" s="1167"/>
      <c r="F26" s="1167"/>
      <c r="G26" s="1167"/>
      <c r="H26" s="1167"/>
      <c r="I26" s="1168"/>
      <c r="J26" s="1175" t="str">
        <f>IF('（別添）報告書【2年目報告用】'!J26="","",'（別添）報告書【2年目報告用】'!J26)</f>
        <v/>
      </c>
      <c r="K26" s="1176"/>
      <c r="L26" s="1176"/>
      <c r="M26" s="1176"/>
      <c r="N26" s="1286" t="str">
        <f>IF('（別添）報告書【2年目報告用】'!N26="","",'（別添）報告書【2年目報告用】'!N26)</f>
        <v/>
      </c>
      <c r="O26" s="1287"/>
      <c r="P26" s="1175" t="str">
        <f>IF('（別添）報告書【2年目報告用】'!P26="","",'（別添）報告書【2年目報告用】'!P26)</f>
        <v/>
      </c>
      <c r="Q26" s="1176"/>
      <c r="R26" s="1176"/>
      <c r="S26" s="1176"/>
      <c r="T26" s="1181" t="str">
        <f>IF(P26="","",IF(OR(COUNT($J26,P26)&lt;2,SUM($J26)=0),"-",100*(1-P26/$J26)))</f>
        <v/>
      </c>
      <c r="U26" s="1182"/>
      <c r="V26" s="1216" t="str">
        <f>IF(T26="","",IF(T26="-",IF(AND(SUM($J26)=0,SUM(P26)&gt;0),"×","-"),IF(T26&gt;=$N26,"○",IF(AND(T26&lt;$N26,T26&gt;=0),"△","×"))))</f>
        <v/>
      </c>
      <c r="W26" s="1175" t="str">
        <f>IF('（別添）報告書【2年目報告用】'!W26="","",'（別添）報告書【2年目報告用】'!W26)</f>
        <v/>
      </c>
      <c r="X26" s="1176"/>
      <c r="Y26" s="1176"/>
      <c r="Z26" s="1176"/>
      <c r="AA26" s="1181" t="str">
        <f>IF(W26="","",IF(OR(COUNT($J26,W26)&lt;2,SUM($J26)=0),"-",100*(1-W26/$J26)))</f>
        <v/>
      </c>
      <c r="AB26" s="1182"/>
      <c r="AC26" s="1216" t="str">
        <f>IF(AA26="","",IF(AA26="-",IF(AND(SUM($J26)=0,SUM(W26)&gt;0),"×","-"),IF(AA26&gt;=$N26,"○",IF(AND(AA26&lt;$N26,AA26&gt;=0),"△","×"))))</f>
        <v/>
      </c>
      <c r="AD26" s="1179"/>
      <c r="AE26" s="248"/>
      <c r="AF26" s="248"/>
      <c r="AG26" s="248"/>
      <c r="AH26" s="1181" t="str">
        <f>IF(AD26="","",IF(OR(COUNT($J26,AD26)&lt;2,SUM($J26)=0),"-",100*(1-AD26/$J26)))</f>
        <v/>
      </c>
      <c r="AI26" s="1182"/>
      <c r="AJ26" s="1209" t="str">
        <f>IF(AH26="","",IF(AH26="-",IF(AND(SUM($J26)=0,SUM(AD26)&gt;0),"×","-"),IF(AH26&gt;=$N26,"○",IF(AND(AH26&lt;$N26,AH26&gt;=0),"△","×"))))</f>
        <v/>
      </c>
    </row>
    <row r="27" spans="2:36" ht="13.5" customHeight="1" x14ac:dyDescent="0.15">
      <c r="B27" s="1169"/>
      <c r="C27" s="1170"/>
      <c r="D27" s="1170"/>
      <c r="E27" s="1170"/>
      <c r="F27" s="1170"/>
      <c r="G27" s="1170"/>
      <c r="H27" s="1170"/>
      <c r="I27" s="1171"/>
      <c r="J27" s="1177"/>
      <c r="K27" s="1178"/>
      <c r="L27" s="1178"/>
      <c r="M27" s="1178"/>
      <c r="N27" s="1288"/>
      <c r="O27" s="1289"/>
      <c r="P27" s="1177"/>
      <c r="Q27" s="1178"/>
      <c r="R27" s="1178"/>
      <c r="S27" s="1178"/>
      <c r="T27" s="1183"/>
      <c r="U27" s="1184"/>
      <c r="V27" s="1217"/>
      <c r="W27" s="1177"/>
      <c r="X27" s="1178"/>
      <c r="Y27" s="1178"/>
      <c r="Z27" s="1178"/>
      <c r="AA27" s="1183"/>
      <c r="AB27" s="1184"/>
      <c r="AC27" s="1217"/>
      <c r="AD27" s="1180"/>
      <c r="AE27" s="250"/>
      <c r="AF27" s="250"/>
      <c r="AG27" s="250"/>
      <c r="AH27" s="1183"/>
      <c r="AI27" s="1184"/>
      <c r="AJ27" s="1210"/>
    </row>
    <row r="28" spans="2:36" ht="13.5" customHeight="1" x14ac:dyDescent="0.15">
      <c r="B28" s="1172"/>
      <c r="C28" s="1173"/>
      <c r="D28" s="1173"/>
      <c r="E28" s="1173"/>
      <c r="F28" s="1173"/>
      <c r="G28" s="1173"/>
      <c r="H28" s="1173"/>
      <c r="I28" s="1174"/>
      <c r="J28" s="1195" t="str">
        <f>IF('（別添）報告書【2年目報告用】'!J28="","",'（別添）報告書【2年目報告用】'!J28)</f>
        <v/>
      </c>
      <c r="K28" s="1196"/>
      <c r="L28" s="1196"/>
      <c r="M28" s="1197"/>
      <c r="N28" s="1290" t="s">
        <v>325</v>
      </c>
      <c r="O28" s="1291"/>
      <c r="P28" s="1198" t="str">
        <f>IF(J28="","",J28)</f>
        <v/>
      </c>
      <c r="Q28" s="1199"/>
      <c r="R28" s="1199"/>
      <c r="S28" s="1204"/>
      <c r="T28" s="1290" t="s">
        <v>325</v>
      </c>
      <c r="U28" s="1291"/>
      <c r="V28" s="1300"/>
      <c r="W28" s="1198" t="str">
        <f>IF(J28="","",J28)</f>
        <v/>
      </c>
      <c r="X28" s="1199"/>
      <c r="Y28" s="1199"/>
      <c r="Z28" s="1204"/>
      <c r="AA28" s="1290" t="s">
        <v>430</v>
      </c>
      <c r="AB28" s="1291"/>
      <c r="AC28" s="1300"/>
      <c r="AD28" s="1206" t="str">
        <f>IF(J28="","",J28)</f>
        <v/>
      </c>
      <c r="AE28" s="1199"/>
      <c r="AF28" s="1199"/>
      <c r="AG28" s="1204"/>
      <c r="AH28" s="1290" t="s">
        <v>325</v>
      </c>
      <c r="AI28" s="1295"/>
      <c r="AJ28" s="1211"/>
    </row>
    <row r="29" spans="2:36" ht="13.5" customHeight="1" x14ac:dyDescent="0.15">
      <c r="B29" s="1166" t="str">
        <f>IF('（別添）報告書【2年目報告用】'!B29="","",'（別添）報告書【2年目報告用】'!B29)</f>
        <v/>
      </c>
      <c r="C29" s="1167"/>
      <c r="D29" s="1167"/>
      <c r="E29" s="1167"/>
      <c r="F29" s="1167"/>
      <c r="G29" s="1167"/>
      <c r="H29" s="1167"/>
      <c r="I29" s="1168"/>
      <c r="J29" s="1175" t="str">
        <f>IF('（別添）報告書【2年目報告用】'!J29="","",'（別添）報告書【2年目報告用】'!J29)</f>
        <v/>
      </c>
      <c r="K29" s="1176"/>
      <c r="L29" s="1176"/>
      <c r="M29" s="1176"/>
      <c r="N29" s="1286" t="str">
        <f>IF('（別添）報告書【2年目報告用】'!N29="","",'（別添）報告書【2年目報告用】'!N29)</f>
        <v/>
      </c>
      <c r="O29" s="1287"/>
      <c r="P29" s="1175" t="str">
        <f>IF('（別添）報告書【2年目報告用】'!P29="","",'（別添）報告書【2年目報告用】'!P29)</f>
        <v/>
      </c>
      <c r="Q29" s="1176"/>
      <c r="R29" s="1176"/>
      <c r="S29" s="1176"/>
      <c r="T29" s="1181" t="str">
        <f>IF(P29="","",IF(OR(COUNT($J29,P29)&lt;2,SUM($J29)=0),"-",100*(1-P29/$J29)))</f>
        <v/>
      </c>
      <c r="U29" s="1182"/>
      <c r="V29" s="1216" t="str">
        <f>IF(T29="","",IF(T29="-",IF(AND(SUM($J29)=0,SUM(P29)&gt;0),"×","-"),IF(T29&gt;=$N29,"○",IF(AND(T29&lt;$N29,T29&gt;=0),"△","×"))))</f>
        <v/>
      </c>
      <c r="W29" s="1175" t="str">
        <f>IF('（別添）報告書【2年目報告用】'!W29="","",'（別添）報告書【2年目報告用】'!W29)</f>
        <v/>
      </c>
      <c r="X29" s="1176"/>
      <c r="Y29" s="1176"/>
      <c r="Z29" s="1176"/>
      <c r="AA29" s="1181" t="str">
        <f>IF(W29="","",IF(OR(COUNT($J29,W29)&lt;2,SUM($J29)=0),"-",100*(1-W29/$J29)))</f>
        <v/>
      </c>
      <c r="AB29" s="1182"/>
      <c r="AC29" s="1216" t="str">
        <f>IF(AA29="","",IF(AA29="-",IF(AND(SUM($J29)=0,SUM(W29)&gt;0),"×","-"),IF(AA29&gt;=$N29,"○",IF(AND(AA29&lt;$N29,AA29&gt;=0),"△","×"))))</f>
        <v/>
      </c>
      <c r="AD29" s="1179"/>
      <c r="AE29" s="248"/>
      <c r="AF29" s="248"/>
      <c r="AG29" s="248"/>
      <c r="AH29" s="1181" t="str">
        <f>IF(AD29="","",IF(OR(COUNT($J29,AD29)&lt;2,SUM($J29)=0),"-",100*(1-AD29/$J29)))</f>
        <v/>
      </c>
      <c r="AI29" s="1182"/>
      <c r="AJ29" s="1209" t="str">
        <f>IF(AH29="","",IF(AH29="-",IF(AND(SUM($J29)=0,SUM(AD29)&gt;0),"×","-"),IF(AH29&gt;=$N29,"○",IF(AND(AH29&lt;$N29,AH29&gt;=0),"△","×"))))</f>
        <v/>
      </c>
    </row>
    <row r="30" spans="2:36" ht="13.5" customHeight="1" x14ac:dyDescent="0.15">
      <c r="B30" s="1169"/>
      <c r="C30" s="1170"/>
      <c r="D30" s="1170"/>
      <c r="E30" s="1170"/>
      <c r="F30" s="1170"/>
      <c r="G30" s="1170"/>
      <c r="H30" s="1170"/>
      <c r="I30" s="1171"/>
      <c r="J30" s="1177"/>
      <c r="K30" s="1178"/>
      <c r="L30" s="1178"/>
      <c r="M30" s="1178"/>
      <c r="N30" s="1288"/>
      <c r="O30" s="1289"/>
      <c r="P30" s="1177"/>
      <c r="Q30" s="1178"/>
      <c r="R30" s="1178"/>
      <c r="S30" s="1178"/>
      <c r="T30" s="1183"/>
      <c r="U30" s="1184"/>
      <c r="V30" s="1217"/>
      <c r="W30" s="1177"/>
      <c r="X30" s="1178"/>
      <c r="Y30" s="1178"/>
      <c r="Z30" s="1178"/>
      <c r="AA30" s="1183"/>
      <c r="AB30" s="1184"/>
      <c r="AC30" s="1217"/>
      <c r="AD30" s="1180"/>
      <c r="AE30" s="250"/>
      <c r="AF30" s="250"/>
      <c r="AG30" s="250"/>
      <c r="AH30" s="1183"/>
      <c r="AI30" s="1184"/>
      <c r="AJ30" s="1210"/>
    </row>
    <row r="31" spans="2:36" ht="13.5" customHeight="1" x14ac:dyDescent="0.15">
      <c r="B31" s="1172"/>
      <c r="C31" s="1173"/>
      <c r="D31" s="1173"/>
      <c r="E31" s="1173"/>
      <c r="F31" s="1173"/>
      <c r="G31" s="1173"/>
      <c r="H31" s="1173"/>
      <c r="I31" s="1174"/>
      <c r="J31" s="1195" t="str">
        <f>IF('（別添）報告書【2年目報告用】'!J31="","",'（別添）報告書【2年目報告用】'!J31)</f>
        <v/>
      </c>
      <c r="K31" s="1196"/>
      <c r="L31" s="1196"/>
      <c r="M31" s="1197"/>
      <c r="N31" s="1290" t="s">
        <v>325</v>
      </c>
      <c r="O31" s="1291"/>
      <c r="P31" s="1198" t="str">
        <f>IF(J31="","",J31)</f>
        <v/>
      </c>
      <c r="Q31" s="1199"/>
      <c r="R31" s="1199"/>
      <c r="S31" s="1204"/>
      <c r="T31" s="1290" t="s">
        <v>325</v>
      </c>
      <c r="U31" s="1291"/>
      <c r="V31" s="1300"/>
      <c r="W31" s="1198" t="str">
        <f>IF(J31="","",J31)</f>
        <v/>
      </c>
      <c r="X31" s="1199"/>
      <c r="Y31" s="1199"/>
      <c r="Z31" s="1204"/>
      <c r="AA31" s="1290" t="s">
        <v>430</v>
      </c>
      <c r="AB31" s="1291"/>
      <c r="AC31" s="1300"/>
      <c r="AD31" s="1206" t="str">
        <f>IF(J31="","",J31)</f>
        <v/>
      </c>
      <c r="AE31" s="1199"/>
      <c r="AF31" s="1199"/>
      <c r="AG31" s="1204"/>
      <c r="AH31" s="1290" t="s">
        <v>325</v>
      </c>
      <c r="AI31" s="1295"/>
      <c r="AJ31" s="1211"/>
    </row>
    <row r="32" spans="2:36" ht="13.5" customHeight="1" x14ac:dyDescent="0.15">
      <c r="B32" s="1166" t="str">
        <f>IF('（別添）報告書【2年目報告用】'!B32="","",'（別添）報告書【2年目報告用】'!B32)</f>
        <v/>
      </c>
      <c r="C32" s="1167"/>
      <c r="D32" s="1167"/>
      <c r="E32" s="1167"/>
      <c r="F32" s="1167"/>
      <c r="G32" s="1167"/>
      <c r="H32" s="1167"/>
      <c r="I32" s="1168"/>
      <c r="J32" s="1175" t="str">
        <f>IF('（別添）報告書【2年目報告用】'!J32="","",'（別添）報告書【2年目報告用】'!J32)</f>
        <v/>
      </c>
      <c r="K32" s="1176"/>
      <c r="L32" s="1176"/>
      <c r="M32" s="1176"/>
      <c r="N32" s="1286" t="str">
        <f>IF('（別添）報告書【2年目報告用】'!N32="","",'（別添）報告書【2年目報告用】'!N32)</f>
        <v/>
      </c>
      <c r="O32" s="1287"/>
      <c r="P32" s="1175" t="str">
        <f>IF('（別添）報告書【2年目報告用】'!P32="","",'（別添）報告書【2年目報告用】'!P32)</f>
        <v/>
      </c>
      <c r="Q32" s="1176"/>
      <c r="R32" s="1176"/>
      <c r="S32" s="1176"/>
      <c r="T32" s="1181" t="str">
        <f>IF(P32="","",IF(OR(COUNT($J32,P32)&lt;2,SUM($J32)=0),"-",100*(1-P32/$J32)))</f>
        <v/>
      </c>
      <c r="U32" s="1182"/>
      <c r="V32" s="1216" t="str">
        <f>IF(T32="","",IF(T32="-",IF(AND(SUM($J32)=0,SUM(P32)&gt;0),"×","-"),IF(T32&gt;=$N32,"○",IF(AND(T32&lt;$N32,T32&gt;=0),"△","×"))))</f>
        <v/>
      </c>
      <c r="W32" s="1175" t="str">
        <f>IF('（別添）報告書【2年目報告用】'!W32="","",'（別添）報告書【2年目報告用】'!W32)</f>
        <v/>
      </c>
      <c r="X32" s="1176"/>
      <c r="Y32" s="1176"/>
      <c r="Z32" s="1176"/>
      <c r="AA32" s="1181" t="str">
        <f>IF(W32="","",IF(OR(COUNT($J32,W32)&lt;2,SUM($J32)=0),"-",100*(1-W32/$J32)))</f>
        <v/>
      </c>
      <c r="AB32" s="1182"/>
      <c r="AC32" s="1216" t="str">
        <f>IF(AA32="","",IF(AA32="-",IF(AND(SUM($J32)=0,SUM(W32)&gt;0),"×","-"),IF(AA32&gt;=$N32,"○",IF(AND(AA32&lt;$N32,AA32&gt;=0),"△","×"))))</f>
        <v/>
      </c>
      <c r="AD32" s="1179"/>
      <c r="AE32" s="248"/>
      <c r="AF32" s="248"/>
      <c r="AG32" s="248"/>
      <c r="AH32" s="1181" t="str">
        <f>IF(AD32="","",IF(OR(COUNT($J32,AD32)&lt;2,SUM($J32)=0),"-",100*(1-AD32/$J32)))</f>
        <v/>
      </c>
      <c r="AI32" s="1182"/>
      <c r="AJ32" s="1209" t="str">
        <f>IF(AH32="","",IF(AH32="-",IF(AND(SUM($J32)=0,SUM(AD32)&gt;0),"×","-"),IF(AH32&gt;=$N32,"○",IF(AND(AH32&lt;$N32,AH32&gt;=0),"△","×"))))</f>
        <v/>
      </c>
    </row>
    <row r="33" spans="2:47" ht="13.5" customHeight="1" x14ac:dyDescent="0.15">
      <c r="B33" s="1169"/>
      <c r="C33" s="1170"/>
      <c r="D33" s="1170"/>
      <c r="E33" s="1170"/>
      <c r="F33" s="1170"/>
      <c r="G33" s="1170"/>
      <c r="H33" s="1170"/>
      <c r="I33" s="1171"/>
      <c r="J33" s="1177"/>
      <c r="K33" s="1178"/>
      <c r="L33" s="1178"/>
      <c r="M33" s="1178"/>
      <c r="N33" s="1288"/>
      <c r="O33" s="1289"/>
      <c r="P33" s="1177"/>
      <c r="Q33" s="1178"/>
      <c r="R33" s="1178"/>
      <c r="S33" s="1178"/>
      <c r="T33" s="1183"/>
      <c r="U33" s="1184"/>
      <c r="V33" s="1217"/>
      <c r="W33" s="1177"/>
      <c r="X33" s="1178"/>
      <c r="Y33" s="1178"/>
      <c r="Z33" s="1178"/>
      <c r="AA33" s="1183"/>
      <c r="AB33" s="1184"/>
      <c r="AC33" s="1217"/>
      <c r="AD33" s="1180"/>
      <c r="AE33" s="250"/>
      <c r="AF33" s="250"/>
      <c r="AG33" s="250"/>
      <c r="AH33" s="1183"/>
      <c r="AI33" s="1184"/>
      <c r="AJ33" s="1210"/>
    </row>
    <row r="34" spans="2:47" ht="13.5" customHeight="1" x14ac:dyDescent="0.15">
      <c r="B34" s="1172"/>
      <c r="C34" s="1173"/>
      <c r="D34" s="1173"/>
      <c r="E34" s="1173"/>
      <c r="F34" s="1173"/>
      <c r="G34" s="1173"/>
      <c r="H34" s="1173"/>
      <c r="I34" s="1174"/>
      <c r="J34" s="1195" t="str">
        <f>IF('（別添）報告書【2年目報告用】'!J34="","",'（別添）報告書【2年目報告用】'!J34)</f>
        <v/>
      </c>
      <c r="K34" s="1196"/>
      <c r="L34" s="1196"/>
      <c r="M34" s="1197"/>
      <c r="N34" s="1290" t="s">
        <v>325</v>
      </c>
      <c r="O34" s="1291"/>
      <c r="P34" s="1198" t="str">
        <f>IF(J34="","",J34)</f>
        <v/>
      </c>
      <c r="Q34" s="1199"/>
      <c r="R34" s="1199"/>
      <c r="S34" s="1204"/>
      <c r="T34" s="1290" t="s">
        <v>325</v>
      </c>
      <c r="U34" s="1291"/>
      <c r="V34" s="1300"/>
      <c r="W34" s="1198" t="str">
        <f>IF(J34="","",J34)</f>
        <v/>
      </c>
      <c r="X34" s="1199"/>
      <c r="Y34" s="1199"/>
      <c r="Z34" s="1204"/>
      <c r="AA34" s="1290" t="s">
        <v>430</v>
      </c>
      <c r="AB34" s="1291"/>
      <c r="AC34" s="1300"/>
      <c r="AD34" s="1206" t="str">
        <f>IF(J34="","",J34)</f>
        <v/>
      </c>
      <c r="AE34" s="1199"/>
      <c r="AF34" s="1199"/>
      <c r="AG34" s="1204"/>
      <c r="AH34" s="1290" t="s">
        <v>325</v>
      </c>
      <c r="AI34" s="1295"/>
      <c r="AJ34" s="1211"/>
    </row>
    <row r="35" spans="2:47" ht="13.5" customHeight="1" x14ac:dyDescent="0.15">
      <c r="B35" s="1166" t="str">
        <f>IF('（別添）報告書【2年目報告用】'!B35="","",'（別添）報告書【2年目報告用】'!B35)</f>
        <v/>
      </c>
      <c r="C35" s="1167"/>
      <c r="D35" s="1167"/>
      <c r="E35" s="1167"/>
      <c r="F35" s="1167"/>
      <c r="G35" s="1167"/>
      <c r="H35" s="1167"/>
      <c r="I35" s="1168"/>
      <c r="J35" s="1175" t="str">
        <f>IF('（別添）報告書【2年目報告用】'!J35="","",'（別添）報告書【2年目報告用】'!J35)</f>
        <v/>
      </c>
      <c r="K35" s="1176"/>
      <c r="L35" s="1176"/>
      <c r="M35" s="1176"/>
      <c r="N35" s="1286" t="str">
        <f>IF('（別添）報告書【2年目報告用】'!N35="","",'（別添）報告書【2年目報告用】'!N35)</f>
        <v/>
      </c>
      <c r="O35" s="1287"/>
      <c r="P35" s="1175" t="str">
        <f>IF('（別添）報告書【2年目報告用】'!P35="","",'（別添）報告書【2年目報告用】'!P35)</f>
        <v/>
      </c>
      <c r="Q35" s="1176"/>
      <c r="R35" s="1176"/>
      <c r="S35" s="1176"/>
      <c r="T35" s="1181" t="str">
        <f>IF(P35="","",IF(OR(COUNT($J35,P35)&lt;2,SUM($J35)=0),"-",100*(1-P35/$J35)))</f>
        <v/>
      </c>
      <c r="U35" s="1182"/>
      <c r="V35" s="1216" t="str">
        <f>IF(T35="","",IF(T35="-",IF(AND(SUM($J35)=0,SUM(P35)&gt;0),"×","-"),IF(T35&gt;=$N35,"○",IF(AND(T35&lt;$N35,T35&gt;=0),"△","×"))))</f>
        <v/>
      </c>
      <c r="W35" s="1175" t="str">
        <f>IF('（別添）報告書【2年目報告用】'!W35="","",'（別添）報告書【2年目報告用】'!W35)</f>
        <v/>
      </c>
      <c r="X35" s="1176"/>
      <c r="Y35" s="1176"/>
      <c r="Z35" s="1176"/>
      <c r="AA35" s="1181" t="str">
        <f>IF(W35="","",IF(OR(COUNT($J35,W35)&lt;2,SUM($J35)=0),"-",100*(1-W35/$J35)))</f>
        <v/>
      </c>
      <c r="AB35" s="1182"/>
      <c r="AC35" s="1216" t="str">
        <f>IF(AA35="","",IF(AA35="-",IF(AND(SUM($J35)=0,SUM(W35)&gt;0),"×","-"),IF(AA35&gt;=$N35,"○",IF(AND(AA35&lt;$N35,AA35&gt;=0),"△","×"))))</f>
        <v/>
      </c>
      <c r="AD35" s="1179"/>
      <c r="AE35" s="248"/>
      <c r="AF35" s="248"/>
      <c r="AG35" s="248"/>
      <c r="AH35" s="1181" t="str">
        <f>IF(AD35="","",IF(OR(COUNT($J35,AD35)&lt;2,SUM($J35)=0),"-",100*(1-AD35/$J35)))</f>
        <v/>
      </c>
      <c r="AI35" s="1182"/>
      <c r="AJ35" s="1209" t="str">
        <f>IF(AH35="","",IF(AH35="-",IF(AND(SUM($J35)=0,SUM(AD35)&gt;0),"×","-"),IF(AH35&gt;=$N35,"○",IF(AND(AH35&lt;$N35,AH35&gt;=0),"△","×"))))</f>
        <v/>
      </c>
    </row>
    <row r="36" spans="2:47" ht="13.5" customHeight="1" x14ac:dyDescent="0.15">
      <c r="B36" s="1169"/>
      <c r="C36" s="1170"/>
      <c r="D36" s="1170"/>
      <c r="E36" s="1170"/>
      <c r="F36" s="1170"/>
      <c r="G36" s="1170"/>
      <c r="H36" s="1170"/>
      <c r="I36" s="1171"/>
      <c r="J36" s="1177"/>
      <c r="K36" s="1178"/>
      <c r="L36" s="1178"/>
      <c r="M36" s="1178"/>
      <c r="N36" s="1288"/>
      <c r="O36" s="1289"/>
      <c r="P36" s="1177"/>
      <c r="Q36" s="1178"/>
      <c r="R36" s="1178"/>
      <c r="S36" s="1178"/>
      <c r="T36" s="1183"/>
      <c r="U36" s="1184"/>
      <c r="V36" s="1217"/>
      <c r="W36" s="1177"/>
      <c r="X36" s="1178"/>
      <c r="Y36" s="1178"/>
      <c r="Z36" s="1178"/>
      <c r="AA36" s="1183"/>
      <c r="AB36" s="1184"/>
      <c r="AC36" s="1217"/>
      <c r="AD36" s="1180"/>
      <c r="AE36" s="250"/>
      <c r="AF36" s="250"/>
      <c r="AG36" s="250"/>
      <c r="AH36" s="1183"/>
      <c r="AI36" s="1184"/>
      <c r="AJ36" s="1210"/>
    </row>
    <row r="37" spans="2:47" ht="13.5" customHeight="1" thickBot="1" x14ac:dyDescent="0.2">
      <c r="B37" s="1172"/>
      <c r="C37" s="1173"/>
      <c r="D37" s="1173"/>
      <c r="E37" s="1173"/>
      <c r="F37" s="1173"/>
      <c r="G37" s="1173"/>
      <c r="H37" s="1173"/>
      <c r="I37" s="1174"/>
      <c r="J37" s="1195" t="str">
        <f>IF('（別添）報告書【2年目報告用】'!J37="","",'（別添）報告書【2年目報告用】'!J37)</f>
        <v/>
      </c>
      <c r="K37" s="1196"/>
      <c r="L37" s="1196"/>
      <c r="M37" s="1197"/>
      <c r="N37" s="1290" t="s">
        <v>325</v>
      </c>
      <c r="O37" s="1291"/>
      <c r="P37" s="1198" t="str">
        <f>IF(J37="","",J37)</f>
        <v/>
      </c>
      <c r="Q37" s="1199"/>
      <c r="R37" s="1199"/>
      <c r="S37" s="1204"/>
      <c r="T37" s="1290" t="s">
        <v>325</v>
      </c>
      <c r="U37" s="1291"/>
      <c r="V37" s="1300"/>
      <c r="W37" s="1198" t="str">
        <f>IF(J37="","",J37)</f>
        <v/>
      </c>
      <c r="X37" s="1199"/>
      <c r="Y37" s="1199"/>
      <c r="Z37" s="1204"/>
      <c r="AA37" s="1290" t="s">
        <v>325</v>
      </c>
      <c r="AB37" s="1291"/>
      <c r="AC37" s="1300"/>
      <c r="AD37" s="1200" t="str">
        <f>IF(J37="","",J37)</f>
        <v/>
      </c>
      <c r="AE37" s="1201"/>
      <c r="AF37" s="1201"/>
      <c r="AG37" s="1203"/>
      <c r="AH37" s="1296" t="s">
        <v>325</v>
      </c>
      <c r="AI37" s="1297"/>
      <c r="AJ37" s="1298"/>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329</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330</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353</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347</v>
      </c>
      <c r="C48" s="327"/>
      <c r="D48" s="327"/>
      <c r="E48" s="327"/>
      <c r="F48" s="327"/>
      <c r="G48" s="327"/>
      <c r="H48" s="327"/>
      <c r="I48" s="327"/>
      <c r="J48" s="328"/>
      <c r="K48" s="326" t="s">
        <v>328</v>
      </c>
      <c r="L48" s="328"/>
      <c r="M48" s="310" t="s">
        <v>348</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IF(AJ20="","",AJ20)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IF(AJ23="","",AJ23)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IF(AJ26="","",AJ26)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IF(AJ29="","",AJ29)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IF(AJ32="","",AJ32)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IF(AJ35="","",AJ35)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331</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283</v>
      </c>
      <c r="C67" s="334"/>
      <c r="D67" s="310"/>
      <c r="E67" s="326" t="s">
        <v>284</v>
      </c>
      <c r="F67" s="327"/>
      <c r="G67" s="327"/>
      <c r="H67" s="327"/>
      <c r="I67" s="327"/>
      <c r="J67" s="327"/>
      <c r="K67" s="327"/>
      <c r="L67" s="327"/>
      <c r="M67" s="327"/>
      <c r="N67" s="328"/>
      <c r="O67" s="326" t="str">
        <f>IF(計画提出書!N47="","",計画提出書!N47+2&amp;"年度実施状況")</f>
        <v>2025年度実施状況</v>
      </c>
      <c r="P67" s="327"/>
      <c r="Q67" s="327"/>
      <c r="R67" s="327"/>
      <c r="S67" s="327"/>
      <c r="T67" s="327"/>
      <c r="U67" s="327"/>
      <c r="V67" s="327"/>
      <c r="W67" s="327"/>
      <c r="X67" s="328"/>
      <c r="Y67" s="326">
        <f>IF(計画提出書!$N$47="","",計画提出書!$N$47)</f>
        <v>2023</v>
      </c>
      <c r="Z67" s="327"/>
      <c r="AA67" s="327" t="s">
        <v>55</v>
      </c>
      <c r="AB67" s="328"/>
      <c r="AC67" s="326">
        <f>IF(計画提出書!$N$47="","",計画提出書!$N$47+1)</f>
        <v>2024</v>
      </c>
      <c r="AD67" s="327"/>
      <c r="AE67" s="327" t="s">
        <v>55</v>
      </c>
      <c r="AF67" s="328"/>
      <c r="AG67" s="326">
        <f>IF(計画提出書!$N$47="","",計画提出書!$N$47+2)</f>
        <v>2025</v>
      </c>
      <c r="AH67" s="327"/>
      <c r="AI67" s="327" t="s">
        <v>55</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IF('（別添）報告書【2年目報告用】'!B69="","",'（別添）報告書【2年目報告用】'!B69)</f>
        <v/>
      </c>
      <c r="C69" s="1147"/>
      <c r="D69" s="1148"/>
      <c r="E69" s="1140" t="str">
        <f>IF('（別添）報告書【2年目報告用】'!E69="","",'（別添）報告書【2年目報告用】'!E69)</f>
        <v/>
      </c>
      <c r="F69" s="1141"/>
      <c r="G69" s="1141"/>
      <c r="H69" s="1141"/>
      <c r="I69" s="1141"/>
      <c r="J69" s="1141"/>
      <c r="K69" s="1141"/>
      <c r="L69" s="1141"/>
      <c r="M69" s="1141"/>
      <c r="N69" s="1142"/>
      <c r="O69" s="292"/>
      <c r="P69" s="293"/>
      <c r="Q69" s="293"/>
      <c r="R69" s="293"/>
      <c r="S69" s="293"/>
      <c r="T69" s="293"/>
      <c r="U69" s="293"/>
      <c r="V69" s="293"/>
      <c r="W69" s="293"/>
      <c r="X69" s="294"/>
      <c r="Y69" s="1134" t="str">
        <f>IF('（別添）報告書【2年目報告用】'!Y69="","",'（別添）報告書【2年目報告用】'!Y69)</f>
        <v/>
      </c>
      <c r="Z69" s="1135"/>
      <c r="AA69" s="1135"/>
      <c r="AB69" s="1136"/>
      <c r="AC69" s="1134" t="str">
        <f>IF('（別添）報告書【2年目報告用】'!AC69="","",'（別添）報告書【2年目報告用】'!AC69)</f>
        <v/>
      </c>
      <c r="AD69" s="1135"/>
      <c r="AE69" s="1135"/>
      <c r="AF69" s="1136"/>
      <c r="AG69" s="1134" t="str">
        <f>IF('（別添）報告書【2年目報告用】'!AG69="","",'（別添）報告書【2年目報告用】'!AG69)</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IF('（別添）報告書【2年目報告用】'!E71="","",'（別添）報告書【2年目報告用】'!E71)</f>
        <v/>
      </c>
      <c r="F71" s="1141"/>
      <c r="G71" s="1141"/>
      <c r="H71" s="1141"/>
      <c r="I71" s="1141"/>
      <c r="J71" s="1141"/>
      <c r="K71" s="1141"/>
      <c r="L71" s="1141"/>
      <c r="M71" s="1141"/>
      <c r="N71" s="1142"/>
      <c r="O71" s="292"/>
      <c r="P71" s="293"/>
      <c r="Q71" s="293"/>
      <c r="R71" s="293"/>
      <c r="S71" s="293"/>
      <c r="T71" s="293"/>
      <c r="U71" s="293"/>
      <c r="V71" s="293"/>
      <c r="W71" s="293"/>
      <c r="X71" s="294"/>
      <c r="Y71" s="1134" t="str">
        <f>IF('（別添）報告書【2年目報告用】'!Y71="","",'（別添）報告書【2年目報告用】'!Y71)</f>
        <v/>
      </c>
      <c r="Z71" s="1135"/>
      <c r="AA71" s="1135"/>
      <c r="AB71" s="1136"/>
      <c r="AC71" s="1134" t="str">
        <f>IF('（別添）報告書【2年目報告用】'!AC71="","",'（別添）報告書【2年目報告用】'!AC71)</f>
        <v/>
      </c>
      <c r="AD71" s="1135"/>
      <c r="AE71" s="1135"/>
      <c r="AF71" s="1136"/>
      <c r="AG71" s="1134" t="str">
        <f>IF('（別添）報告書【2年目報告用】'!AG71="","",'（別添）報告書【2年目報告用】'!AG71)</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IF('（別添）報告書【2年目報告用】'!E73="","",'（別添）報告書【2年目報告用】'!E73)</f>
        <v/>
      </c>
      <c r="F73" s="1141"/>
      <c r="G73" s="1141"/>
      <c r="H73" s="1141"/>
      <c r="I73" s="1141"/>
      <c r="J73" s="1141"/>
      <c r="K73" s="1141"/>
      <c r="L73" s="1141"/>
      <c r="M73" s="1141"/>
      <c r="N73" s="1142"/>
      <c r="O73" s="292"/>
      <c r="P73" s="293"/>
      <c r="Q73" s="293"/>
      <c r="R73" s="293"/>
      <c r="S73" s="293"/>
      <c r="T73" s="293"/>
      <c r="U73" s="293"/>
      <c r="V73" s="293"/>
      <c r="W73" s="293"/>
      <c r="X73" s="294"/>
      <c r="Y73" s="1134" t="str">
        <f>IF('（別添）報告書【2年目報告用】'!Y73="","",'（別添）報告書【2年目報告用】'!Y73)</f>
        <v/>
      </c>
      <c r="Z73" s="1135"/>
      <c r="AA73" s="1135"/>
      <c r="AB73" s="1136"/>
      <c r="AC73" s="1134" t="str">
        <f>IF('（別添）報告書【2年目報告用】'!AC73="","",'（別添）報告書【2年目報告用】'!AC73)</f>
        <v/>
      </c>
      <c r="AD73" s="1135"/>
      <c r="AE73" s="1135"/>
      <c r="AF73" s="1136"/>
      <c r="AG73" s="1134" t="str">
        <f>IF('（別添）報告書【2年目報告用】'!AG73="","",'（別添）報告書【2年目報告用】'!AG73)</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IF('（別添）報告書【2年目報告用】'!E75="","",'（別添）報告書【2年目報告用】'!E75)</f>
        <v/>
      </c>
      <c r="F75" s="1141"/>
      <c r="G75" s="1141"/>
      <c r="H75" s="1141"/>
      <c r="I75" s="1141"/>
      <c r="J75" s="1141"/>
      <c r="K75" s="1141"/>
      <c r="L75" s="1141"/>
      <c r="M75" s="1141"/>
      <c r="N75" s="1142"/>
      <c r="O75" s="292"/>
      <c r="P75" s="293"/>
      <c r="Q75" s="293"/>
      <c r="R75" s="293"/>
      <c r="S75" s="293"/>
      <c r="T75" s="293"/>
      <c r="U75" s="293"/>
      <c r="V75" s="293"/>
      <c r="W75" s="293"/>
      <c r="X75" s="294"/>
      <c r="Y75" s="1134" t="str">
        <f>IF('（別添）報告書【2年目報告用】'!Y75="","",'（別添）報告書【2年目報告用】'!Y75)</f>
        <v/>
      </c>
      <c r="Z75" s="1135"/>
      <c r="AA75" s="1135"/>
      <c r="AB75" s="1136"/>
      <c r="AC75" s="1134" t="str">
        <f>IF('（別添）報告書【2年目報告用】'!AC75="","",'（別添）報告書【2年目報告用】'!AC75)</f>
        <v/>
      </c>
      <c r="AD75" s="1135"/>
      <c r="AE75" s="1135"/>
      <c r="AF75" s="1136"/>
      <c r="AG75" s="1134" t="str">
        <f>IF('（別添）報告書【2年目報告用】'!AG75="","",'（別添）報告書【2年目報告用】'!AG75)</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IF('（別添）報告書【2年目報告用】'!B77="","",'（別添）報告書【2年目報告用】'!B77)</f>
        <v/>
      </c>
      <c r="C77" s="1147"/>
      <c r="D77" s="1148"/>
      <c r="E77" s="1140" t="str">
        <f>IF('（別添）報告書【2年目報告用】'!E77="","",'（別添）報告書【2年目報告用】'!E77)</f>
        <v/>
      </c>
      <c r="F77" s="1141"/>
      <c r="G77" s="1141"/>
      <c r="H77" s="1141"/>
      <c r="I77" s="1141"/>
      <c r="J77" s="1141"/>
      <c r="K77" s="1141"/>
      <c r="L77" s="1141"/>
      <c r="M77" s="1141"/>
      <c r="N77" s="1142"/>
      <c r="O77" s="292"/>
      <c r="P77" s="293"/>
      <c r="Q77" s="293"/>
      <c r="R77" s="293"/>
      <c r="S77" s="293"/>
      <c r="T77" s="293"/>
      <c r="U77" s="293"/>
      <c r="V77" s="293"/>
      <c r="W77" s="293"/>
      <c r="X77" s="294"/>
      <c r="Y77" s="1134" t="str">
        <f>IF('（別添）報告書【2年目報告用】'!Y77="","",'（別添）報告書【2年目報告用】'!Y77)</f>
        <v/>
      </c>
      <c r="Z77" s="1135"/>
      <c r="AA77" s="1135"/>
      <c r="AB77" s="1136"/>
      <c r="AC77" s="1134" t="str">
        <f>IF('（別添）報告書【2年目報告用】'!AC77="","",'（別添）報告書【2年目報告用】'!AC77)</f>
        <v/>
      </c>
      <c r="AD77" s="1135"/>
      <c r="AE77" s="1135"/>
      <c r="AF77" s="1136"/>
      <c r="AG77" s="1134" t="str">
        <f>IF('（別添）報告書【2年目報告用】'!AG77="","",'（別添）報告書【2年目報告用】'!AG77)</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IF('（別添）報告書【2年目報告用】'!E79="","",'（別添）報告書【2年目報告用】'!E79)</f>
        <v/>
      </c>
      <c r="F79" s="1141"/>
      <c r="G79" s="1141"/>
      <c r="H79" s="1141"/>
      <c r="I79" s="1141"/>
      <c r="J79" s="1141"/>
      <c r="K79" s="1141"/>
      <c r="L79" s="1141"/>
      <c r="M79" s="1141"/>
      <c r="N79" s="1142"/>
      <c r="O79" s="292"/>
      <c r="P79" s="293"/>
      <c r="Q79" s="293"/>
      <c r="R79" s="293"/>
      <c r="S79" s="293"/>
      <c r="T79" s="293"/>
      <c r="U79" s="293"/>
      <c r="V79" s="293"/>
      <c r="W79" s="293"/>
      <c r="X79" s="294"/>
      <c r="Y79" s="1134" t="str">
        <f>IF('（別添）報告書【2年目報告用】'!Y79="","",'（別添）報告書【2年目報告用】'!Y79)</f>
        <v/>
      </c>
      <c r="Z79" s="1135"/>
      <c r="AA79" s="1135"/>
      <c r="AB79" s="1136"/>
      <c r="AC79" s="1134" t="str">
        <f>IF('（別添）報告書【2年目報告用】'!AC79="","",'（別添）報告書【2年目報告用】'!AC79)</f>
        <v/>
      </c>
      <c r="AD79" s="1135"/>
      <c r="AE79" s="1135"/>
      <c r="AF79" s="1136"/>
      <c r="AG79" s="1134" t="str">
        <f>IF('（別添）報告書【2年目報告用】'!AG79="","",'（別添）報告書【2年目報告用】'!AG79)</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IF('（別添）報告書【2年目報告用】'!E81="","",'（別添）報告書【2年目報告用】'!E81)</f>
        <v/>
      </c>
      <c r="F81" s="1141"/>
      <c r="G81" s="1141"/>
      <c r="H81" s="1141"/>
      <c r="I81" s="1141"/>
      <c r="J81" s="1141"/>
      <c r="K81" s="1141"/>
      <c r="L81" s="1141"/>
      <c r="M81" s="1141"/>
      <c r="N81" s="1142"/>
      <c r="O81" s="292"/>
      <c r="P81" s="293"/>
      <c r="Q81" s="293"/>
      <c r="R81" s="293"/>
      <c r="S81" s="293"/>
      <c r="T81" s="293"/>
      <c r="U81" s="293"/>
      <c r="V81" s="293"/>
      <c r="W81" s="293"/>
      <c r="X81" s="294"/>
      <c r="Y81" s="1134" t="str">
        <f>IF('（別添）報告書【2年目報告用】'!Y81="","",'（別添）報告書【2年目報告用】'!Y81)</f>
        <v/>
      </c>
      <c r="Z81" s="1135"/>
      <c r="AA81" s="1135"/>
      <c r="AB81" s="1136"/>
      <c r="AC81" s="1134" t="str">
        <f>IF('（別添）報告書【2年目報告用】'!AC81="","",'（別添）報告書【2年目報告用】'!AC81)</f>
        <v/>
      </c>
      <c r="AD81" s="1135"/>
      <c r="AE81" s="1135"/>
      <c r="AF81" s="1136"/>
      <c r="AG81" s="1134" t="str">
        <f>IF('（別添）報告書【2年目報告用】'!AG81="","",'（別添）報告書【2年目報告用】'!AG81)</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IF('（別添）報告書【2年目報告用】'!E83="","",'（別添）報告書【2年目報告用】'!E83)</f>
        <v/>
      </c>
      <c r="F83" s="1141"/>
      <c r="G83" s="1141"/>
      <c r="H83" s="1141"/>
      <c r="I83" s="1141"/>
      <c r="J83" s="1141"/>
      <c r="K83" s="1141"/>
      <c r="L83" s="1141"/>
      <c r="M83" s="1141"/>
      <c r="N83" s="1142"/>
      <c r="O83" s="292"/>
      <c r="P83" s="293"/>
      <c r="Q83" s="293"/>
      <c r="R83" s="293"/>
      <c r="S83" s="293"/>
      <c r="T83" s="293"/>
      <c r="U83" s="293"/>
      <c r="V83" s="293"/>
      <c r="W83" s="293"/>
      <c r="X83" s="294"/>
      <c r="Y83" s="1134" t="str">
        <f>IF('（別添）報告書【2年目報告用】'!Y83="","",'（別添）報告書【2年目報告用】'!Y83)</f>
        <v/>
      </c>
      <c r="Z83" s="1135"/>
      <c r="AA83" s="1135"/>
      <c r="AB83" s="1136"/>
      <c r="AC83" s="1134" t="str">
        <f>IF('（別添）報告書【2年目報告用】'!AC83="","",'（別添）報告書【2年目報告用】'!AC83)</f>
        <v/>
      </c>
      <c r="AD83" s="1135"/>
      <c r="AE83" s="1135"/>
      <c r="AF83" s="1136"/>
      <c r="AG83" s="1134" t="str">
        <f>IF('（別添）報告書【2年目報告用】'!AG83="","",'（別添）報告書【2年目報告用】'!AG83)</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IF('（別添）報告書【2年目報告用】'!B85="","",'（別添）報告書【2年目報告用】'!B85)</f>
        <v/>
      </c>
      <c r="C85" s="1147"/>
      <c r="D85" s="1148"/>
      <c r="E85" s="1140" t="str">
        <f>IF('（別添）報告書【2年目報告用】'!E85="","",'（別添）報告書【2年目報告用】'!E85)</f>
        <v/>
      </c>
      <c r="F85" s="1141"/>
      <c r="G85" s="1141"/>
      <c r="H85" s="1141"/>
      <c r="I85" s="1141"/>
      <c r="J85" s="1141"/>
      <c r="K85" s="1141"/>
      <c r="L85" s="1141"/>
      <c r="M85" s="1141"/>
      <c r="N85" s="1142"/>
      <c r="O85" s="292"/>
      <c r="P85" s="293"/>
      <c r="Q85" s="293"/>
      <c r="R85" s="293"/>
      <c r="S85" s="293"/>
      <c r="T85" s="293"/>
      <c r="U85" s="293"/>
      <c r="V85" s="293"/>
      <c r="W85" s="293"/>
      <c r="X85" s="294"/>
      <c r="Y85" s="1134" t="str">
        <f>IF('（別添）報告書【2年目報告用】'!Y85="","",'（別添）報告書【2年目報告用】'!Y85)</f>
        <v/>
      </c>
      <c r="Z85" s="1135"/>
      <c r="AA85" s="1135"/>
      <c r="AB85" s="1136"/>
      <c r="AC85" s="1134" t="str">
        <f>IF('（別添）報告書【2年目報告用】'!AC85="","",'（別添）報告書【2年目報告用】'!AC85)</f>
        <v/>
      </c>
      <c r="AD85" s="1135"/>
      <c r="AE85" s="1135"/>
      <c r="AF85" s="1136"/>
      <c r="AG85" s="1134" t="str">
        <f>IF('（別添）報告書【2年目報告用】'!AG85="","",'（別添）報告書【2年目報告用】'!AG85)</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IF('（別添）報告書【2年目報告用】'!E87="","",'（別添）報告書【2年目報告用】'!E87)</f>
        <v/>
      </c>
      <c r="F87" s="1141"/>
      <c r="G87" s="1141"/>
      <c r="H87" s="1141"/>
      <c r="I87" s="1141"/>
      <c r="J87" s="1141"/>
      <c r="K87" s="1141"/>
      <c r="L87" s="1141"/>
      <c r="M87" s="1141"/>
      <c r="N87" s="1142"/>
      <c r="O87" s="292"/>
      <c r="P87" s="293"/>
      <c r="Q87" s="293"/>
      <c r="R87" s="293"/>
      <c r="S87" s="293"/>
      <c r="T87" s="293"/>
      <c r="U87" s="293"/>
      <c r="V87" s="293"/>
      <c r="W87" s="293"/>
      <c r="X87" s="294"/>
      <c r="Y87" s="1134" t="str">
        <f>IF('（別添）報告書【2年目報告用】'!Y87="","",'（別添）報告書【2年目報告用】'!Y87)</f>
        <v/>
      </c>
      <c r="Z87" s="1135"/>
      <c r="AA87" s="1135"/>
      <c r="AB87" s="1136"/>
      <c r="AC87" s="1134" t="str">
        <f>IF('（別添）報告書【2年目報告用】'!AC87="","",'（別添）報告書【2年目報告用】'!AC87)</f>
        <v/>
      </c>
      <c r="AD87" s="1135"/>
      <c r="AE87" s="1135"/>
      <c r="AF87" s="1136"/>
      <c r="AG87" s="1134" t="str">
        <f>IF('（別添）報告書【2年目報告用】'!AG87="","",'（別添）報告書【2年目報告用】'!AG87)</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IF('（別添）報告書【2年目報告用】'!E89="","",'（別添）報告書【2年目報告用】'!E89)</f>
        <v/>
      </c>
      <c r="F89" s="1141"/>
      <c r="G89" s="1141"/>
      <c r="H89" s="1141"/>
      <c r="I89" s="1141"/>
      <c r="J89" s="1141"/>
      <c r="K89" s="1141"/>
      <c r="L89" s="1141"/>
      <c r="M89" s="1141"/>
      <c r="N89" s="1142"/>
      <c r="O89" s="292"/>
      <c r="P89" s="293"/>
      <c r="Q89" s="293"/>
      <c r="R89" s="293"/>
      <c r="S89" s="293"/>
      <c r="T89" s="293"/>
      <c r="U89" s="293"/>
      <c r="V89" s="293"/>
      <c r="W89" s="293"/>
      <c r="X89" s="294"/>
      <c r="Y89" s="1134" t="str">
        <f>IF('（別添）報告書【2年目報告用】'!Y89="","",'（別添）報告書【2年目報告用】'!Y89)</f>
        <v/>
      </c>
      <c r="Z89" s="1135"/>
      <c r="AA89" s="1135"/>
      <c r="AB89" s="1136"/>
      <c r="AC89" s="1134" t="str">
        <f>IF('（別添）報告書【2年目報告用】'!AC89="","",'（別添）報告書【2年目報告用】'!AC89)</f>
        <v/>
      </c>
      <c r="AD89" s="1135"/>
      <c r="AE89" s="1135"/>
      <c r="AF89" s="1136"/>
      <c r="AG89" s="1134" t="str">
        <f>IF('（別添）報告書【2年目報告用】'!AG89="","",'（別添）報告書【2年目報告用】'!AG89)</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IF('（別添）報告書【2年目報告用】'!E91="","",'（別添）報告書【2年目報告用】'!E91)</f>
        <v/>
      </c>
      <c r="F91" s="1141"/>
      <c r="G91" s="1141"/>
      <c r="H91" s="1141"/>
      <c r="I91" s="1141"/>
      <c r="J91" s="1141"/>
      <c r="K91" s="1141"/>
      <c r="L91" s="1141"/>
      <c r="M91" s="1141"/>
      <c r="N91" s="1142"/>
      <c r="O91" s="292"/>
      <c r="P91" s="293"/>
      <c r="Q91" s="293"/>
      <c r="R91" s="293"/>
      <c r="S91" s="293"/>
      <c r="T91" s="293"/>
      <c r="U91" s="293"/>
      <c r="V91" s="293"/>
      <c r="W91" s="293"/>
      <c r="X91" s="294"/>
      <c r="Y91" s="1134" t="str">
        <f>IF('（別添）報告書【2年目報告用】'!Y91="","",'（別添）報告書【2年目報告用】'!Y91)</f>
        <v/>
      </c>
      <c r="Z91" s="1135"/>
      <c r="AA91" s="1135"/>
      <c r="AB91" s="1136"/>
      <c r="AC91" s="1134" t="str">
        <f>IF('（別添）報告書【2年目報告用】'!AC91="","",'（別添）報告書【2年目報告用】'!AC91)</f>
        <v/>
      </c>
      <c r="AD91" s="1135"/>
      <c r="AE91" s="1135"/>
      <c r="AF91" s="1136"/>
      <c r="AG91" s="1134" t="str">
        <f>IF('（別添）報告書【2年目報告用】'!AG91="","",'（別添）報告書【2年目報告用】'!AG91)</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IF('（別添）報告書【2年目報告用】'!B93="","",'（別添）報告書【2年目報告用】'!B93)</f>
        <v/>
      </c>
      <c r="C93" s="1147"/>
      <c r="D93" s="1148"/>
      <c r="E93" s="1140" t="str">
        <f>IF('（別添）報告書【2年目報告用】'!E93="","",'（別添）報告書【2年目報告用】'!E93)</f>
        <v/>
      </c>
      <c r="F93" s="1141"/>
      <c r="G93" s="1141"/>
      <c r="H93" s="1141"/>
      <c r="I93" s="1141"/>
      <c r="J93" s="1141"/>
      <c r="K93" s="1141"/>
      <c r="L93" s="1141"/>
      <c r="M93" s="1141"/>
      <c r="N93" s="1142"/>
      <c r="O93" s="292"/>
      <c r="P93" s="293"/>
      <c r="Q93" s="293"/>
      <c r="R93" s="293"/>
      <c r="S93" s="293"/>
      <c r="T93" s="293"/>
      <c r="U93" s="293"/>
      <c r="V93" s="293"/>
      <c r="W93" s="293"/>
      <c r="X93" s="294"/>
      <c r="Y93" s="1134" t="str">
        <f>IF('（別添）報告書【2年目報告用】'!Y93="","",'（別添）報告書【2年目報告用】'!Y93)</f>
        <v/>
      </c>
      <c r="Z93" s="1135"/>
      <c r="AA93" s="1135"/>
      <c r="AB93" s="1136"/>
      <c r="AC93" s="1134" t="str">
        <f>IF('（別添）報告書【2年目報告用】'!AC93="","",'（別添）報告書【2年目報告用】'!AC93)</f>
        <v/>
      </c>
      <c r="AD93" s="1135"/>
      <c r="AE93" s="1135"/>
      <c r="AF93" s="1136"/>
      <c r="AG93" s="1134" t="str">
        <f>IF('（別添）報告書【2年目報告用】'!AG93="","",'（別添）報告書【2年目報告用】'!AG93)</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IF('（別添）報告書【2年目報告用】'!E95="","",'（別添）報告書【2年目報告用】'!E95)</f>
        <v/>
      </c>
      <c r="F95" s="1141"/>
      <c r="G95" s="1141"/>
      <c r="H95" s="1141"/>
      <c r="I95" s="1141"/>
      <c r="J95" s="1141"/>
      <c r="K95" s="1141"/>
      <c r="L95" s="1141"/>
      <c r="M95" s="1141"/>
      <c r="N95" s="1142"/>
      <c r="O95" s="292"/>
      <c r="P95" s="293"/>
      <c r="Q95" s="293"/>
      <c r="R95" s="293"/>
      <c r="S95" s="293"/>
      <c r="T95" s="293"/>
      <c r="U95" s="293"/>
      <c r="V95" s="293"/>
      <c r="W95" s="293"/>
      <c r="X95" s="294"/>
      <c r="Y95" s="1134" t="str">
        <f>IF('（別添）報告書【2年目報告用】'!Y95="","",'（別添）報告書【2年目報告用】'!Y95)</f>
        <v/>
      </c>
      <c r="Z95" s="1135"/>
      <c r="AA95" s="1135"/>
      <c r="AB95" s="1136"/>
      <c r="AC95" s="1134" t="str">
        <f>IF('（別添）報告書【2年目報告用】'!AC95="","",'（別添）報告書【2年目報告用】'!AC95)</f>
        <v/>
      </c>
      <c r="AD95" s="1135"/>
      <c r="AE95" s="1135"/>
      <c r="AF95" s="1136"/>
      <c r="AG95" s="1134" t="str">
        <f>IF('（別添）報告書【2年目報告用】'!AG95="","",'（別添）報告書【2年目報告用】'!AG95)</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IF('（別添）報告書【2年目報告用】'!E97="","",'（別添）報告書【2年目報告用】'!E97)</f>
        <v/>
      </c>
      <c r="F97" s="1141"/>
      <c r="G97" s="1141"/>
      <c r="H97" s="1141"/>
      <c r="I97" s="1141"/>
      <c r="J97" s="1141"/>
      <c r="K97" s="1141"/>
      <c r="L97" s="1141"/>
      <c r="M97" s="1141"/>
      <c r="N97" s="1142"/>
      <c r="O97" s="292"/>
      <c r="P97" s="293"/>
      <c r="Q97" s="293"/>
      <c r="R97" s="293"/>
      <c r="S97" s="293"/>
      <c r="T97" s="293"/>
      <c r="U97" s="293"/>
      <c r="V97" s="293"/>
      <c r="W97" s="293"/>
      <c r="X97" s="294"/>
      <c r="Y97" s="1134" t="str">
        <f>IF('（別添）報告書【2年目報告用】'!Y97="","",'（別添）報告書【2年目報告用】'!Y97)</f>
        <v/>
      </c>
      <c r="Z97" s="1135"/>
      <c r="AA97" s="1135"/>
      <c r="AB97" s="1136"/>
      <c r="AC97" s="1134" t="str">
        <f>IF('（別添）報告書【2年目報告用】'!AC97="","",'（別添）報告書【2年目報告用】'!AC97)</f>
        <v/>
      </c>
      <c r="AD97" s="1135"/>
      <c r="AE97" s="1135"/>
      <c r="AF97" s="1136"/>
      <c r="AG97" s="1134" t="str">
        <f>IF('（別添）報告書【2年目報告用】'!AG97="","",'（別添）報告書【2年目報告用】'!AG97)</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IF('（別添）報告書【2年目報告用】'!E99="","",'（別添）報告書【2年目報告用】'!E99)</f>
        <v/>
      </c>
      <c r="F99" s="1141"/>
      <c r="G99" s="1141"/>
      <c r="H99" s="1141"/>
      <c r="I99" s="1141"/>
      <c r="J99" s="1141"/>
      <c r="K99" s="1141"/>
      <c r="L99" s="1141"/>
      <c r="M99" s="1141"/>
      <c r="N99" s="1142"/>
      <c r="O99" s="292"/>
      <c r="P99" s="293"/>
      <c r="Q99" s="293"/>
      <c r="R99" s="293"/>
      <c r="S99" s="293"/>
      <c r="T99" s="293"/>
      <c r="U99" s="293"/>
      <c r="V99" s="293"/>
      <c r="W99" s="293"/>
      <c r="X99" s="294"/>
      <c r="Y99" s="1134" t="str">
        <f>IF('（別添）報告書【2年目報告用】'!Y99="","",'（別添）報告書【2年目報告用】'!Y99)</f>
        <v/>
      </c>
      <c r="Z99" s="1135"/>
      <c r="AA99" s="1135"/>
      <c r="AB99" s="1136"/>
      <c r="AC99" s="1134" t="str">
        <f>IF('（別添）報告書【2年目報告用】'!AC99="","",'（別添）報告書【2年目報告用】'!AC99)</f>
        <v/>
      </c>
      <c r="AD99" s="1135"/>
      <c r="AE99" s="1135"/>
      <c r="AF99" s="1136"/>
      <c r="AG99" s="1134" t="str">
        <f>IF('（別添）報告書【2年目報告用】'!AG99="","",'（別添）報告書【2年目報告用】'!AG99)</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IF('（別添）報告書【2年目報告用】'!B101="","",'（別添）報告書【2年目報告用】'!B101)</f>
        <v/>
      </c>
      <c r="C101" s="1147"/>
      <c r="D101" s="1148"/>
      <c r="E101" s="1140" t="str">
        <f>IF('（別添）報告書【2年目報告用】'!E101="","",'（別添）報告書【2年目報告用】'!E101)</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IF('（別添）報告書【2年目報告用】'!Y101="","",'（別添）報告書【2年目報告用】'!Y101)</f>
        <v/>
      </c>
      <c r="Z101" s="1135"/>
      <c r="AA101" s="1135"/>
      <c r="AB101" s="1136"/>
      <c r="AC101" s="1134" t="str">
        <f>IF('（別添）報告書【2年目報告用】'!AC101="","",'（別添）報告書【2年目報告用】'!AC101)</f>
        <v/>
      </c>
      <c r="AD101" s="1135"/>
      <c r="AE101" s="1135"/>
      <c r="AF101" s="1136"/>
      <c r="AG101" s="1134" t="str">
        <f>IF('（別添）報告書【2年目報告用】'!AG101="","",'（別添）報告書【2年目報告用】'!AG101)</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IF('（別添）報告書【2年目報告用】'!E103="","",'（別添）報告書【2年目報告用】'!E103)</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IF('（別添）報告書【2年目報告用】'!Y103="","",'（別添）報告書【2年目報告用】'!Y103)</f>
        <v/>
      </c>
      <c r="Z103" s="1135"/>
      <c r="AA103" s="1135"/>
      <c r="AB103" s="1136"/>
      <c r="AC103" s="1134" t="str">
        <f>IF('（別添）報告書【2年目報告用】'!AC103="","",'（別添）報告書【2年目報告用】'!AC103)</f>
        <v/>
      </c>
      <c r="AD103" s="1135"/>
      <c r="AE103" s="1135"/>
      <c r="AF103" s="1136"/>
      <c r="AG103" s="1134" t="str">
        <f>IF('（別添）報告書【2年目報告用】'!AG103="","",'（別添）報告書【2年目報告用】'!AG103)</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IF('（別添）報告書【2年目報告用】'!E105="","",'（別添）報告書【2年目報告用】'!E105)</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IF('（別添）報告書【2年目報告用】'!Y105="","",'（別添）報告書【2年目報告用】'!Y105)</f>
        <v/>
      </c>
      <c r="Z105" s="1135"/>
      <c r="AA105" s="1135"/>
      <c r="AB105" s="1136"/>
      <c r="AC105" s="1134" t="str">
        <f>IF('（別添）報告書【2年目報告用】'!AC105="","",'（別添）報告書【2年目報告用】'!AC105)</f>
        <v/>
      </c>
      <c r="AD105" s="1135"/>
      <c r="AE105" s="1135"/>
      <c r="AF105" s="1136"/>
      <c r="AG105" s="1134" t="str">
        <f>IF('（別添）報告書【2年目報告用】'!AG105="","",'（別添）報告書【2年目報告用】'!AG105)</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IF('（別添）報告書【2年目報告用】'!E107="","",'（別添）報告書【2年目報告用】'!E107)</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IF('（別添）報告書【2年目報告用】'!Y107="","",'（別添）報告書【2年目報告用】'!Y107)</f>
        <v/>
      </c>
      <c r="Z107" s="1135"/>
      <c r="AA107" s="1135"/>
      <c r="AB107" s="1136"/>
      <c r="AC107" s="1134" t="str">
        <f>IF('（別添）報告書【2年目報告用】'!AC107="","",'（別添）報告書【2年目報告用】'!AC107)</f>
        <v/>
      </c>
      <c r="AD107" s="1135"/>
      <c r="AE107" s="1135"/>
      <c r="AF107" s="1136"/>
      <c r="AG107" s="1134" t="str">
        <f>IF('（別添）報告書【2年目報告用】'!AG107="","",'（別添）報告書【2年目報告用】'!AG107)</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IF('（別添）報告書【2年目報告用】'!B109="","",'（別添）報告書【2年目報告用】'!B109)</f>
        <v/>
      </c>
      <c r="C109" s="1147"/>
      <c r="D109" s="1148"/>
      <c r="E109" s="1140" t="str">
        <f>IF('（別添）報告書【2年目報告用】'!E109="","",'（別添）報告書【2年目報告用】'!E109)</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IF('（別添）報告書【2年目報告用】'!Y109="","",'（別添）報告書【2年目報告用】'!Y109)</f>
        <v/>
      </c>
      <c r="Z109" s="1135"/>
      <c r="AA109" s="1135"/>
      <c r="AB109" s="1136"/>
      <c r="AC109" s="1134" t="str">
        <f>IF('（別添）報告書【2年目報告用】'!AC109="","",'（別添）報告書【2年目報告用】'!AC109)</f>
        <v/>
      </c>
      <c r="AD109" s="1135"/>
      <c r="AE109" s="1135"/>
      <c r="AF109" s="1136"/>
      <c r="AG109" s="1134" t="str">
        <f>IF('（別添）報告書【2年目報告用】'!AG109="","",'（別添）報告書【2年目報告用】'!AG109)</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IF('（別添）報告書【2年目報告用】'!E111="","",'（別添）報告書【2年目報告用】'!E111)</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IF('（別添）報告書【2年目報告用】'!Y111="","",'（別添）報告書【2年目報告用】'!Y111)</f>
        <v/>
      </c>
      <c r="Z111" s="1135"/>
      <c r="AA111" s="1135"/>
      <c r="AB111" s="1136"/>
      <c r="AC111" s="1134" t="str">
        <f>IF('（別添）報告書【2年目報告用】'!AC111="","",'（別添）報告書【2年目報告用】'!AC111)</f>
        <v/>
      </c>
      <c r="AD111" s="1135"/>
      <c r="AE111" s="1135"/>
      <c r="AF111" s="1136"/>
      <c r="AG111" s="1134" t="str">
        <f>IF('（別添）報告書【2年目報告用】'!AG111="","",'（別添）報告書【2年目報告用】'!AG111)</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IF('（別添）報告書【2年目報告用】'!E113="","",'（別添）報告書【2年目報告用】'!E113)</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IF('（別添）報告書【2年目報告用】'!Y113="","",'（別添）報告書【2年目報告用】'!Y113)</f>
        <v/>
      </c>
      <c r="Z113" s="1135"/>
      <c r="AA113" s="1135"/>
      <c r="AB113" s="1136"/>
      <c r="AC113" s="1134" t="str">
        <f>IF('（別添）報告書【2年目報告用】'!AC113="","",'（別添）報告書【2年目報告用】'!AC113)</f>
        <v/>
      </c>
      <c r="AD113" s="1135"/>
      <c r="AE113" s="1135"/>
      <c r="AF113" s="1136"/>
      <c r="AG113" s="1134" t="str">
        <f>IF('（別添）報告書【2年目報告用】'!AG113="","",'（別添）報告書【2年目報告用】'!AG113)</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IF('（別添）報告書【2年目報告用】'!E115="","",'（別添）報告書【2年目報告用】'!E115)</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IF('（別添）報告書【2年目報告用】'!Y115="","",'（別添）報告書【2年目報告用】'!Y115)</f>
        <v/>
      </c>
      <c r="Z115" s="1135"/>
      <c r="AA115" s="1135"/>
      <c r="AB115" s="1136"/>
      <c r="AC115" s="1134" t="str">
        <f>IF('（別添）報告書【2年目報告用】'!AC115="","",'（別添）報告書【2年目報告用】'!AC115)</f>
        <v/>
      </c>
      <c r="AD115" s="1135"/>
      <c r="AE115" s="1135"/>
      <c r="AF115" s="1136"/>
      <c r="AG115" s="1134" t="str">
        <f>IF('（別添）報告書【2年目報告用】'!AG115="","",'（別添）報告書【2年目報告用】'!AG115)</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334</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32:I34"/>
    <mergeCell ref="J32:M33"/>
    <mergeCell ref="B35:I37"/>
    <mergeCell ref="J35:M36"/>
    <mergeCell ref="D39:AJ39"/>
    <mergeCell ref="D40:AJ43"/>
    <mergeCell ref="B46:S47"/>
    <mergeCell ref="M48:AJ49"/>
    <mergeCell ref="M50:AJ51"/>
    <mergeCell ref="B48:J49"/>
    <mergeCell ref="K48:L49"/>
    <mergeCell ref="B50:J51"/>
    <mergeCell ref="N32:O33"/>
    <mergeCell ref="P32:S33"/>
    <mergeCell ref="T32:U33"/>
    <mergeCell ref="V32:V34"/>
    <mergeCell ref="J34:M34"/>
    <mergeCell ref="N34:O34"/>
    <mergeCell ref="P34:S34"/>
    <mergeCell ref="T34:U34"/>
    <mergeCell ref="AH32:AI33"/>
    <mergeCell ref="AJ32:AJ34"/>
    <mergeCell ref="W34:Z34"/>
    <mergeCell ref="AA34:AB34"/>
    <mergeCell ref="B20:I22"/>
    <mergeCell ref="J20:M21"/>
    <mergeCell ref="J22:M22"/>
    <mergeCell ref="B23:I25"/>
    <mergeCell ref="J23:M24"/>
    <mergeCell ref="J25:M25"/>
    <mergeCell ref="B26:I28"/>
    <mergeCell ref="B29:I31"/>
    <mergeCell ref="J29:M30"/>
    <mergeCell ref="B6:C6"/>
    <mergeCell ref="B11:J12"/>
    <mergeCell ref="B13:F13"/>
    <mergeCell ref="B14:C14"/>
    <mergeCell ref="D14:E14"/>
    <mergeCell ref="G14:H14"/>
    <mergeCell ref="J14:K14"/>
    <mergeCell ref="B17:I19"/>
    <mergeCell ref="J17:M19"/>
    <mergeCell ref="N14:O14"/>
    <mergeCell ref="P14:Q14"/>
    <mergeCell ref="S14:T14"/>
    <mergeCell ref="V14:W14"/>
    <mergeCell ref="B15:F15"/>
    <mergeCell ref="B16:C16"/>
    <mergeCell ref="D16:E16"/>
    <mergeCell ref="G16:H16"/>
    <mergeCell ref="V16:W16"/>
    <mergeCell ref="N17:O19"/>
    <mergeCell ref="P17:V17"/>
    <mergeCell ref="W17:AC17"/>
    <mergeCell ref="J16:K16"/>
    <mergeCell ref="N16:O16"/>
    <mergeCell ref="P16:Q16"/>
    <mergeCell ref="S16:T16"/>
    <mergeCell ref="AD17:AJ17"/>
    <mergeCell ref="P18:S19"/>
    <mergeCell ref="T18:U19"/>
    <mergeCell ref="V18:V19"/>
    <mergeCell ref="W18:Z19"/>
    <mergeCell ref="AA18:AB19"/>
    <mergeCell ref="AC18:AC19"/>
    <mergeCell ref="AD18:AG19"/>
    <mergeCell ref="AH18:AI19"/>
    <mergeCell ref="AJ18:AJ19"/>
    <mergeCell ref="N20:O21"/>
    <mergeCell ref="P20:S21"/>
    <mergeCell ref="T20:U21"/>
    <mergeCell ref="V20:V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N23:O24"/>
    <mergeCell ref="P23:S24"/>
    <mergeCell ref="T23:U24"/>
    <mergeCell ref="V23:V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N26:O27"/>
    <mergeCell ref="P26:S27"/>
    <mergeCell ref="T26:U27"/>
    <mergeCell ref="V26:V28"/>
    <mergeCell ref="J28:M28"/>
    <mergeCell ref="N28:O28"/>
    <mergeCell ref="P28:S28"/>
    <mergeCell ref="T28:U28"/>
    <mergeCell ref="J26:M27"/>
    <mergeCell ref="AH26:AI27"/>
    <mergeCell ref="AJ26:AJ28"/>
    <mergeCell ref="W28:Z28"/>
    <mergeCell ref="AA28:AB28"/>
    <mergeCell ref="AD28:AG28"/>
    <mergeCell ref="AH28:AI28"/>
    <mergeCell ref="W26:Z27"/>
    <mergeCell ref="AA26:AB27"/>
    <mergeCell ref="AC26:AC28"/>
    <mergeCell ref="AD26:AG27"/>
    <mergeCell ref="N29:O30"/>
    <mergeCell ref="P29:S30"/>
    <mergeCell ref="T29:U30"/>
    <mergeCell ref="V29:V31"/>
    <mergeCell ref="J31:M31"/>
    <mergeCell ref="N31:O31"/>
    <mergeCell ref="P31:S31"/>
    <mergeCell ref="T31:U31"/>
    <mergeCell ref="AH29:AI30"/>
    <mergeCell ref="AJ29:AJ31"/>
    <mergeCell ref="W31:Z31"/>
    <mergeCell ref="AA31:AB31"/>
    <mergeCell ref="AD31:AG31"/>
    <mergeCell ref="AH31:AI31"/>
    <mergeCell ref="W29:Z30"/>
    <mergeCell ref="AA29:AB30"/>
    <mergeCell ref="AC29:AC31"/>
    <mergeCell ref="AD29:AG30"/>
    <mergeCell ref="AD34:AG34"/>
    <mergeCell ref="AH34:AI34"/>
    <mergeCell ref="W32:Z33"/>
    <mergeCell ref="AA32:AB33"/>
    <mergeCell ref="AC32:AC34"/>
    <mergeCell ref="AD32:AG33"/>
    <mergeCell ref="N35:O36"/>
    <mergeCell ref="P35:S36"/>
    <mergeCell ref="T35:U36"/>
    <mergeCell ref="V35:V37"/>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K50:L51"/>
    <mergeCell ref="M52:AJ53"/>
    <mergeCell ref="M54:AJ55"/>
    <mergeCell ref="M56:AJ57"/>
    <mergeCell ref="M58:AJ59"/>
    <mergeCell ref="M60:AJ61"/>
    <mergeCell ref="B65:P66"/>
    <mergeCell ref="K56:L57"/>
    <mergeCell ref="K54:L55"/>
    <mergeCell ref="B56:J57"/>
    <mergeCell ref="B60:J61"/>
    <mergeCell ref="K60:L61"/>
    <mergeCell ref="B58:J59"/>
    <mergeCell ref="K58:L59"/>
    <mergeCell ref="B52:J53"/>
    <mergeCell ref="K52:L53"/>
    <mergeCell ref="B54:J55"/>
    <mergeCell ref="B67:D68"/>
    <mergeCell ref="E67:N68"/>
    <mergeCell ref="O67:X68"/>
    <mergeCell ref="Y67:Z68"/>
    <mergeCell ref="AA67:AB68"/>
    <mergeCell ref="AC67:AD68"/>
    <mergeCell ref="AE67:AF68"/>
    <mergeCell ref="AG67:AH68"/>
    <mergeCell ref="AI67:AJ68"/>
    <mergeCell ref="B69:D76"/>
    <mergeCell ref="E69:N70"/>
    <mergeCell ref="O69:X70"/>
    <mergeCell ref="Y69:AB70"/>
    <mergeCell ref="AC69:AF70"/>
    <mergeCell ref="AG69:AJ70"/>
    <mergeCell ref="E71:N72"/>
    <mergeCell ref="O71:X72"/>
    <mergeCell ref="Y71:AB72"/>
    <mergeCell ref="AC71:AF72"/>
    <mergeCell ref="AG71:AJ72"/>
    <mergeCell ref="E73:N74"/>
    <mergeCell ref="O73:X74"/>
    <mergeCell ref="Y73:AB74"/>
    <mergeCell ref="AC73:AF74"/>
    <mergeCell ref="AG73:AJ74"/>
    <mergeCell ref="E75:N76"/>
    <mergeCell ref="O75:X76"/>
    <mergeCell ref="Y75:AB76"/>
    <mergeCell ref="AC75:AF76"/>
    <mergeCell ref="AG75:AJ76"/>
    <mergeCell ref="B77:D84"/>
    <mergeCell ref="E77:N78"/>
    <mergeCell ref="O77:X78"/>
    <mergeCell ref="Y77:AB78"/>
    <mergeCell ref="AC77:AF78"/>
    <mergeCell ref="AG77:AJ78"/>
    <mergeCell ref="E79:N80"/>
    <mergeCell ref="O79:X80"/>
    <mergeCell ref="Y79:AB80"/>
    <mergeCell ref="AC79:AF80"/>
    <mergeCell ref="AG79:AJ80"/>
    <mergeCell ref="E81:N82"/>
    <mergeCell ref="O81:X82"/>
    <mergeCell ref="Y81:AB82"/>
    <mergeCell ref="AC81:AF82"/>
    <mergeCell ref="AG81:AJ82"/>
    <mergeCell ref="E83:N84"/>
    <mergeCell ref="O83:X84"/>
    <mergeCell ref="Y83:AB84"/>
    <mergeCell ref="AC83:AF84"/>
    <mergeCell ref="AG83:AJ84"/>
    <mergeCell ref="B85:D92"/>
    <mergeCell ref="E85:N86"/>
    <mergeCell ref="O85:X86"/>
    <mergeCell ref="Y85:AB86"/>
    <mergeCell ref="AC85:AF86"/>
    <mergeCell ref="AG85:AJ86"/>
    <mergeCell ref="E87:N88"/>
    <mergeCell ref="O87:X88"/>
    <mergeCell ref="Y87:AB88"/>
    <mergeCell ref="AC87:AF88"/>
    <mergeCell ref="AG87:AJ88"/>
    <mergeCell ref="E89:N90"/>
    <mergeCell ref="O89:X90"/>
    <mergeCell ref="Y89:AB90"/>
    <mergeCell ref="AC89:AF90"/>
    <mergeCell ref="AG89:AJ90"/>
    <mergeCell ref="E91:N92"/>
    <mergeCell ref="O91:X92"/>
    <mergeCell ref="Y91:AB92"/>
    <mergeCell ref="AC91:AF92"/>
    <mergeCell ref="AG91:AJ92"/>
    <mergeCell ref="B93:D100"/>
    <mergeCell ref="E93:N94"/>
    <mergeCell ref="O93:X94"/>
    <mergeCell ref="Y93:AB94"/>
    <mergeCell ref="AC93:AF94"/>
    <mergeCell ref="AG93:AJ94"/>
    <mergeCell ref="E95:N96"/>
    <mergeCell ref="O95:X96"/>
    <mergeCell ref="Y95:AB96"/>
    <mergeCell ref="AC95:AF96"/>
    <mergeCell ref="AG95:AJ96"/>
    <mergeCell ref="E97:N98"/>
    <mergeCell ref="O97:X98"/>
    <mergeCell ref="Y97:AB98"/>
    <mergeCell ref="AC97:AF98"/>
    <mergeCell ref="AG97:AJ98"/>
    <mergeCell ref="E99:N100"/>
    <mergeCell ref="O99:X100"/>
    <mergeCell ref="Y99:AB100"/>
    <mergeCell ref="AC99:AF100"/>
    <mergeCell ref="AG99:AJ100"/>
    <mergeCell ref="B101:D108"/>
    <mergeCell ref="E101:N102"/>
    <mergeCell ref="O101:X102"/>
    <mergeCell ref="Y101:AB102"/>
    <mergeCell ref="AC101:AF102"/>
    <mergeCell ref="AG101:AJ102"/>
    <mergeCell ref="E103:N104"/>
    <mergeCell ref="O103:X104"/>
    <mergeCell ref="Y103:AB104"/>
    <mergeCell ref="AC103:AF104"/>
    <mergeCell ref="AG103:AJ104"/>
    <mergeCell ref="E105:N106"/>
    <mergeCell ref="O105:X106"/>
    <mergeCell ref="Y105:AB106"/>
    <mergeCell ref="AC105:AF106"/>
    <mergeCell ref="AG105:AJ106"/>
    <mergeCell ref="E107:N108"/>
    <mergeCell ref="O107:X108"/>
    <mergeCell ref="Y107:AB108"/>
    <mergeCell ref="AC107:AF108"/>
    <mergeCell ref="AG107:AJ108"/>
    <mergeCell ref="B123:U124"/>
    <mergeCell ref="B125:AJ131"/>
    <mergeCell ref="E113:N114"/>
    <mergeCell ref="O113:X114"/>
    <mergeCell ref="Y113:AB114"/>
    <mergeCell ref="AC113:AF114"/>
    <mergeCell ref="AG113:AJ114"/>
    <mergeCell ref="E115:N116"/>
    <mergeCell ref="O115:X116"/>
    <mergeCell ref="Y115:AB116"/>
    <mergeCell ref="B109:D116"/>
    <mergeCell ref="E109:N110"/>
    <mergeCell ref="O109:X110"/>
    <mergeCell ref="Y109:AB110"/>
    <mergeCell ref="AC109:AF110"/>
    <mergeCell ref="AC115:AF116"/>
    <mergeCell ref="AG115:AJ116"/>
    <mergeCell ref="AG109:AJ110"/>
    <mergeCell ref="E111:N112"/>
    <mergeCell ref="O111:X112"/>
    <mergeCell ref="Y111:AB112"/>
    <mergeCell ref="AC111:AF112"/>
    <mergeCell ref="AG111:AJ112"/>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6600FF"/>
  </sheetPr>
  <dimension ref="B5:BK62"/>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C6" sqref="C6"/>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102</v>
      </c>
    </row>
    <row r="6" spans="2:36" x14ac:dyDescent="0.15">
      <c r="S6" s="28" t="s">
        <v>278</v>
      </c>
    </row>
    <row r="7" spans="2:36" ht="13.5" customHeight="1" x14ac:dyDescent="0.15"/>
    <row r="8" spans="2:36" ht="13.5" customHeight="1" x14ac:dyDescent="0.15">
      <c r="B8" s="299" t="s">
        <v>227</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228</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IF(計画提出書!N47="","",計画提出書!N47+2)</f>
        <v>2025</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IF(計画提出書!N47="","",計画提出書!N47+3)</f>
        <v>2026</v>
      </c>
      <c r="Q11" s="393"/>
      <c r="R11" s="12" t="s">
        <v>4</v>
      </c>
      <c r="S11" s="393">
        <f>IF(計画提出書!N47="","",3)</f>
        <v>3</v>
      </c>
      <c r="T11" s="393"/>
      <c r="U11" s="12" t="s">
        <v>5</v>
      </c>
      <c r="V11" s="393">
        <f>IF(計画提出書!N47="","",31)</f>
        <v>31</v>
      </c>
      <c r="W11" s="393"/>
      <c r="X11" s="12" t="s">
        <v>6</v>
      </c>
    </row>
    <row r="12" spans="2:36" ht="13.5" customHeight="1" x14ac:dyDescent="0.15">
      <c r="B12" s="395" t="s">
        <v>219</v>
      </c>
      <c r="C12" s="379"/>
      <c r="D12" s="379"/>
      <c r="E12" s="379"/>
      <c r="F12" s="379"/>
      <c r="G12" s="379"/>
      <c r="H12" s="409" t="str">
        <f>IF(D11="","",D11&amp;"年度の使用量")</f>
        <v>2025年度の使用量</v>
      </c>
      <c r="I12" s="410"/>
      <c r="J12" s="410"/>
      <c r="K12" s="410"/>
      <c r="L12" s="410"/>
      <c r="M12" s="410"/>
      <c r="N12" s="410"/>
      <c r="O12" s="410"/>
      <c r="P12" s="413" t="s">
        <v>379</v>
      </c>
      <c r="Q12" s="414"/>
      <c r="R12" s="414"/>
      <c r="S12" s="414"/>
      <c r="T12" s="414"/>
      <c r="U12" s="414"/>
      <c r="V12" s="415"/>
      <c r="W12" s="409" t="s">
        <v>426</v>
      </c>
      <c r="X12" s="410"/>
      <c r="Y12" s="410"/>
      <c r="Z12" s="410"/>
      <c r="AA12" s="410"/>
      <c r="AB12" s="410"/>
      <c r="AC12" s="410"/>
      <c r="AD12" s="418" t="s">
        <v>98</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248</v>
      </c>
      <c r="I14" s="425"/>
      <c r="J14" s="425"/>
      <c r="K14" s="425"/>
      <c r="L14" s="425"/>
      <c r="M14" s="425"/>
      <c r="N14" s="425"/>
      <c r="O14" s="426"/>
      <c r="P14" s="427" t="s">
        <v>249</v>
      </c>
      <c r="Q14" s="428"/>
      <c r="R14" s="428"/>
      <c r="S14" s="428"/>
      <c r="T14" s="428"/>
      <c r="U14" s="428"/>
      <c r="V14" s="428"/>
      <c r="W14" s="424" t="s">
        <v>253</v>
      </c>
      <c r="X14" s="425"/>
      <c r="Y14" s="425"/>
      <c r="Z14" s="425"/>
      <c r="AA14" s="425"/>
      <c r="AB14" s="425"/>
      <c r="AC14" s="425"/>
      <c r="AD14" s="429" t="s">
        <v>250</v>
      </c>
      <c r="AE14" s="425"/>
      <c r="AF14" s="425"/>
      <c r="AG14" s="425"/>
      <c r="AH14" s="425"/>
      <c r="AI14" s="425"/>
      <c r="AJ14" s="430"/>
    </row>
    <row r="15" spans="2:36" ht="13.5" customHeight="1" thickBot="1" x14ac:dyDescent="0.2">
      <c r="B15" s="450" t="s">
        <v>242</v>
      </c>
      <c r="C15" s="451"/>
      <c r="D15" s="456" t="s">
        <v>57</v>
      </c>
      <c r="E15" s="457"/>
      <c r="F15" s="457"/>
      <c r="G15" s="457"/>
      <c r="H15" s="460"/>
      <c r="I15" s="460"/>
      <c r="J15" s="460"/>
      <c r="K15" s="460"/>
      <c r="L15" s="460"/>
      <c r="M15" s="461" t="s">
        <v>232</v>
      </c>
      <c r="N15" s="379"/>
      <c r="O15" s="379"/>
      <c r="P15" s="472">
        <f>'（別紙１）原油換算シート【計画用】'!P15</f>
        <v>36.700000000000003</v>
      </c>
      <c r="Q15" s="472"/>
      <c r="R15" s="473"/>
      <c r="S15" s="435" t="s">
        <v>370</v>
      </c>
      <c r="T15" s="436"/>
      <c r="U15" s="436"/>
      <c r="V15" s="437"/>
      <c r="W15" s="373">
        <f>'（別紙１）原油換算シート【計画用】'!W15</f>
        <v>2.58E-2</v>
      </c>
      <c r="X15" s="245"/>
      <c r="Y15" s="245"/>
      <c r="Z15" s="245"/>
      <c r="AA15" s="509" t="s">
        <v>383</v>
      </c>
      <c r="AB15" s="510"/>
      <c r="AC15" s="510"/>
      <c r="AD15" s="468" t="str">
        <f>IF(H15="","",H15*P15*W$15)</f>
        <v/>
      </c>
      <c r="AE15" s="469"/>
      <c r="AF15" s="469"/>
      <c r="AG15" s="469"/>
      <c r="AH15" s="470"/>
      <c r="AI15" s="461" t="s">
        <v>232</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58</v>
      </c>
      <c r="E17" s="433"/>
      <c r="F17" s="433"/>
      <c r="G17" s="433"/>
      <c r="H17" s="434"/>
      <c r="I17" s="434"/>
      <c r="J17" s="434"/>
      <c r="K17" s="434"/>
      <c r="L17" s="434"/>
      <c r="M17" s="444" t="s">
        <v>232</v>
      </c>
      <c r="N17" s="463"/>
      <c r="O17" s="463"/>
      <c r="P17" s="472">
        <f>'（別紙１）原油換算シート【計画用】'!P17</f>
        <v>39.1</v>
      </c>
      <c r="Q17" s="472"/>
      <c r="R17" s="473"/>
      <c r="S17" s="435" t="s">
        <v>370</v>
      </c>
      <c r="T17" s="436"/>
      <c r="U17" s="436"/>
      <c r="V17" s="437"/>
      <c r="W17" s="373"/>
      <c r="X17" s="245"/>
      <c r="Y17" s="245"/>
      <c r="Z17" s="245"/>
      <c r="AA17" s="509"/>
      <c r="AB17" s="510"/>
      <c r="AC17" s="510"/>
      <c r="AD17" s="441" t="str">
        <f>IF(H17="","",H17*P17*W$15)</f>
        <v/>
      </c>
      <c r="AE17" s="442"/>
      <c r="AF17" s="442"/>
      <c r="AG17" s="442"/>
      <c r="AH17" s="443"/>
      <c r="AI17" s="444" t="s">
        <v>232</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59</v>
      </c>
      <c r="E19" s="433"/>
      <c r="F19" s="433"/>
      <c r="G19" s="433"/>
      <c r="H19" s="434"/>
      <c r="I19" s="434"/>
      <c r="J19" s="434"/>
      <c r="K19" s="434"/>
      <c r="L19" s="434"/>
      <c r="M19" s="444" t="s">
        <v>232</v>
      </c>
      <c r="N19" s="463"/>
      <c r="O19" s="463"/>
      <c r="P19" s="472">
        <f>'（別紙１）原油換算シート【計画用】'!P19</f>
        <v>41.9</v>
      </c>
      <c r="Q19" s="472"/>
      <c r="R19" s="473"/>
      <c r="S19" s="435" t="s">
        <v>370</v>
      </c>
      <c r="T19" s="436"/>
      <c r="U19" s="436"/>
      <c r="V19" s="437"/>
      <c r="W19" s="373"/>
      <c r="X19" s="245"/>
      <c r="Y19" s="245"/>
      <c r="Z19" s="245"/>
      <c r="AA19" s="509"/>
      <c r="AB19" s="510"/>
      <c r="AC19" s="510"/>
      <c r="AD19" s="441" t="str">
        <f>IF(H19="","",H19*P19*W$15)</f>
        <v/>
      </c>
      <c r="AE19" s="442"/>
      <c r="AF19" s="442"/>
      <c r="AG19" s="442"/>
      <c r="AH19" s="443"/>
      <c r="AI19" s="444" t="s">
        <v>232</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60</v>
      </c>
      <c r="E21" s="433"/>
      <c r="F21" s="433"/>
      <c r="G21" s="433"/>
      <c r="H21" s="434"/>
      <c r="I21" s="434"/>
      <c r="J21" s="434"/>
      <c r="K21" s="434"/>
      <c r="L21" s="434"/>
      <c r="M21" s="444" t="s">
        <v>232</v>
      </c>
      <c r="N21" s="463"/>
      <c r="O21" s="463"/>
      <c r="P21" s="472">
        <f>'（別紙１）原油換算シート【計画用】'!P21</f>
        <v>41.9</v>
      </c>
      <c r="Q21" s="472"/>
      <c r="R21" s="473"/>
      <c r="S21" s="435" t="s">
        <v>370</v>
      </c>
      <c r="T21" s="436"/>
      <c r="U21" s="436"/>
      <c r="V21" s="437"/>
      <c r="W21" s="373"/>
      <c r="X21" s="245"/>
      <c r="Y21" s="245"/>
      <c r="Z21" s="245"/>
      <c r="AA21" s="509"/>
      <c r="AB21" s="510"/>
      <c r="AC21" s="510"/>
      <c r="AD21" s="441" t="str">
        <f>IF(H21="","",H21*P21*W$15)</f>
        <v/>
      </c>
      <c r="AE21" s="442"/>
      <c r="AF21" s="442"/>
      <c r="AG21" s="442"/>
      <c r="AH21" s="443"/>
      <c r="AI21" s="444" t="s">
        <v>232</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391</v>
      </c>
      <c r="E23" s="475"/>
      <c r="F23" s="475"/>
      <c r="G23" s="475"/>
      <c r="H23" s="434"/>
      <c r="I23" s="434"/>
      <c r="J23" s="434"/>
      <c r="K23" s="434"/>
      <c r="L23" s="434"/>
      <c r="M23" s="444" t="s">
        <v>233</v>
      </c>
      <c r="N23" s="463"/>
      <c r="O23" s="463"/>
      <c r="P23" s="472">
        <f>'（別紙１）原油換算シート【計画用】'!P23</f>
        <v>50.8</v>
      </c>
      <c r="Q23" s="472"/>
      <c r="R23" s="473"/>
      <c r="S23" s="438" t="s">
        <v>371</v>
      </c>
      <c r="T23" s="439"/>
      <c r="U23" s="439"/>
      <c r="V23" s="440"/>
      <c r="W23" s="373"/>
      <c r="X23" s="245"/>
      <c r="Y23" s="245"/>
      <c r="Z23" s="245"/>
      <c r="AA23" s="509"/>
      <c r="AB23" s="510"/>
      <c r="AC23" s="510"/>
      <c r="AD23" s="441" t="str">
        <f>IF(H23="","",H23*P23*W$15)</f>
        <v/>
      </c>
      <c r="AE23" s="442"/>
      <c r="AF23" s="442"/>
      <c r="AG23" s="442"/>
      <c r="AH23" s="443"/>
      <c r="AI23" s="444" t="s">
        <v>232</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65</v>
      </c>
      <c r="E25" s="465"/>
      <c r="F25" s="465"/>
      <c r="G25" s="465"/>
      <c r="H25" s="434"/>
      <c r="I25" s="434"/>
      <c r="J25" s="434"/>
      <c r="K25" s="434"/>
      <c r="L25" s="434"/>
      <c r="M25" s="444" t="s">
        <v>354</v>
      </c>
      <c r="N25" s="463"/>
      <c r="O25" s="463"/>
      <c r="P25" s="472">
        <f>'（別紙１）原油換算シート【計画用】'!P25</f>
        <v>45</v>
      </c>
      <c r="Q25" s="472"/>
      <c r="R25" s="473"/>
      <c r="S25" s="438" t="s">
        <v>372</v>
      </c>
      <c r="T25" s="439"/>
      <c r="U25" s="439"/>
      <c r="V25" s="440"/>
      <c r="W25" s="373"/>
      <c r="X25" s="245"/>
      <c r="Y25" s="245"/>
      <c r="Z25" s="245"/>
      <c r="AA25" s="509"/>
      <c r="AB25" s="510"/>
      <c r="AC25" s="510"/>
      <c r="AD25" s="441" t="str">
        <f>IF(H25="","",H25*P25*W$15)</f>
        <v/>
      </c>
      <c r="AE25" s="442"/>
      <c r="AF25" s="442"/>
      <c r="AG25" s="442"/>
      <c r="AH25" s="443"/>
      <c r="AI25" s="444" t="s">
        <v>232</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61</v>
      </c>
      <c r="E27" s="313"/>
      <c r="F27" s="312" t="s">
        <v>342</v>
      </c>
      <c r="G27" s="314"/>
      <c r="H27" s="434"/>
      <c r="I27" s="434"/>
      <c r="J27" s="434"/>
      <c r="K27" s="434"/>
      <c r="L27" s="434"/>
      <c r="M27" s="444" t="s">
        <v>373</v>
      </c>
      <c r="N27" s="463"/>
      <c r="O27" s="511"/>
      <c r="P27" s="1218">
        <f>'（別紙１）原油換算シート【計画用】'!P27</f>
        <v>9.9700000000000006</v>
      </c>
      <c r="Q27" s="1218"/>
      <c r="R27" s="1219"/>
      <c r="S27" s="438" t="s">
        <v>374</v>
      </c>
      <c r="T27" s="439"/>
      <c r="U27" s="439"/>
      <c r="V27" s="440"/>
      <c r="W27" s="373"/>
      <c r="X27" s="245"/>
      <c r="Y27" s="245"/>
      <c r="Z27" s="245"/>
      <c r="AA27" s="509"/>
      <c r="AB27" s="510"/>
      <c r="AC27" s="510"/>
      <c r="AD27" s="441" t="str">
        <f>IF(H27="","",H27*P27*W$15)</f>
        <v/>
      </c>
      <c r="AE27" s="442"/>
      <c r="AF27" s="442"/>
      <c r="AG27" s="442"/>
      <c r="AH27" s="443"/>
      <c r="AI27" s="444" t="s">
        <v>232</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343</v>
      </c>
      <c r="G29" s="314"/>
      <c r="H29" s="82"/>
      <c r="I29" s="83"/>
      <c r="J29" s="83"/>
      <c r="K29" s="83"/>
      <c r="L29" s="512"/>
      <c r="M29" s="444" t="s">
        <v>373</v>
      </c>
      <c r="N29" s="463"/>
      <c r="O29" s="511"/>
      <c r="P29" s="1218">
        <f>'（別紙１）原油換算シート【計画用】'!P29</f>
        <v>9.2799999999999994</v>
      </c>
      <c r="Q29" s="1218"/>
      <c r="R29" s="1219"/>
      <c r="S29" s="438" t="s">
        <v>374</v>
      </c>
      <c r="T29" s="439"/>
      <c r="U29" s="439"/>
      <c r="V29" s="440"/>
      <c r="W29" s="373"/>
      <c r="X29" s="245"/>
      <c r="Y29" s="245"/>
      <c r="Z29" s="245"/>
      <c r="AA29" s="509"/>
      <c r="AB29" s="510"/>
      <c r="AC29" s="510"/>
      <c r="AD29" s="441" t="str">
        <f>IF(H29="","",H29*P29*W$15)</f>
        <v/>
      </c>
      <c r="AE29" s="442"/>
      <c r="AF29" s="442"/>
      <c r="AG29" s="442"/>
      <c r="AH29" s="443"/>
      <c r="AI29" s="444" t="s">
        <v>232</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419</v>
      </c>
      <c r="E31" s="467"/>
      <c r="F31" s="467"/>
      <c r="G31" s="467"/>
      <c r="H31" s="108"/>
      <c r="I31" s="108"/>
      <c r="J31" s="108"/>
      <c r="K31" s="108"/>
      <c r="L31" s="108"/>
      <c r="M31" s="462" t="s">
        <v>376</v>
      </c>
      <c r="N31" s="245"/>
      <c r="O31" s="245"/>
      <c r="P31" s="1218">
        <f>'（別紙１）原油換算シート【計画用】'!P31</f>
        <v>1.36</v>
      </c>
      <c r="Q31" s="1218"/>
      <c r="R31" s="1219"/>
      <c r="S31" s="500" t="s">
        <v>375</v>
      </c>
      <c r="T31" s="501"/>
      <c r="U31" s="501"/>
      <c r="V31" s="502"/>
      <c r="W31" s="373"/>
      <c r="X31" s="245"/>
      <c r="Y31" s="245"/>
      <c r="Z31" s="245"/>
      <c r="AA31" s="509"/>
      <c r="AB31" s="510"/>
      <c r="AC31" s="510"/>
      <c r="AD31" s="441" t="str">
        <f>IF(H31="","",H31*P31*W$15)</f>
        <v/>
      </c>
      <c r="AE31" s="442"/>
      <c r="AF31" s="442"/>
      <c r="AG31" s="442"/>
      <c r="AH31" s="443"/>
      <c r="AI31" s="444" t="s">
        <v>232</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64</v>
      </c>
      <c r="C33" s="477"/>
      <c r="D33" s="480" t="s">
        <v>239</v>
      </c>
      <c r="E33" s="480"/>
      <c r="F33" s="480"/>
      <c r="G33" s="480"/>
      <c r="H33" s="482"/>
      <c r="I33" s="483"/>
      <c r="J33" s="483"/>
      <c r="K33" s="483"/>
      <c r="L33" s="483"/>
      <c r="M33" s="485" t="s">
        <v>232</v>
      </c>
      <c r="N33" s="486"/>
      <c r="O33" s="486"/>
      <c r="P33" s="487">
        <f>'（別紙１）原油換算シート【計画用】'!P33</f>
        <v>34.6</v>
      </c>
      <c r="Q33" s="487"/>
      <c r="R33" s="488"/>
      <c r="S33" s="489" t="s">
        <v>370</v>
      </c>
      <c r="T33" s="490"/>
      <c r="U33" s="490"/>
      <c r="V33" s="491"/>
      <c r="W33" s="391">
        <f>'（別紙１）原油換算シート【計画用】'!W33</f>
        <v>2.58E-2</v>
      </c>
      <c r="X33" s="379"/>
      <c r="Y33" s="379"/>
      <c r="Z33" s="379"/>
      <c r="AA33" s="509" t="s">
        <v>383</v>
      </c>
      <c r="AB33" s="510"/>
      <c r="AC33" s="510"/>
      <c r="AD33" s="494" t="str">
        <f>IF(H33="","",H33*P33*W$15)</f>
        <v/>
      </c>
      <c r="AE33" s="495"/>
      <c r="AF33" s="495"/>
      <c r="AG33" s="495"/>
      <c r="AH33" s="496"/>
      <c r="AI33" s="485" t="s">
        <v>399</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62</v>
      </c>
      <c r="E36" s="481"/>
      <c r="F36" s="481"/>
      <c r="G36" s="481"/>
      <c r="H36" s="484"/>
      <c r="I36" s="434"/>
      <c r="J36" s="434"/>
      <c r="K36" s="434"/>
      <c r="L36" s="434"/>
      <c r="M36" s="444" t="s">
        <v>232</v>
      </c>
      <c r="N36" s="463"/>
      <c r="O36" s="463"/>
      <c r="P36" s="446">
        <f>'（別紙１）原油換算シート【計画用】'!P36</f>
        <v>37.700000000000003</v>
      </c>
      <c r="Q36" s="446"/>
      <c r="R36" s="447"/>
      <c r="S36" s="500" t="s">
        <v>370</v>
      </c>
      <c r="T36" s="501"/>
      <c r="U36" s="501"/>
      <c r="V36" s="502"/>
      <c r="W36" s="373"/>
      <c r="X36" s="245"/>
      <c r="Y36" s="245"/>
      <c r="Z36" s="245"/>
      <c r="AA36" s="509"/>
      <c r="AB36" s="510"/>
      <c r="AC36" s="510"/>
      <c r="AD36" s="441" t="str">
        <f>IF(H36="","",H36*P36*W$15)</f>
        <v/>
      </c>
      <c r="AE36" s="442"/>
      <c r="AF36" s="442"/>
      <c r="AG36" s="442"/>
      <c r="AH36" s="443"/>
      <c r="AI36" s="444" t="s">
        <v>232</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63</v>
      </c>
      <c r="E38" s="481"/>
      <c r="F38" s="481"/>
      <c r="G38" s="481"/>
      <c r="H38" s="484"/>
      <c r="I38" s="434"/>
      <c r="J38" s="434"/>
      <c r="K38" s="434"/>
      <c r="L38" s="434"/>
      <c r="M38" s="444" t="s">
        <v>354</v>
      </c>
      <c r="N38" s="463"/>
      <c r="O38" s="463"/>
      <c r="P38" s="446">
        <f>'（別紙１）原油換算シート【計画用】'!P38</f>
        <v>43.5</v>
      </c>
      <c r="Q38" s="446"/>
      <c r="R38" s="447"/>
      <c r="S38" s="500" t="s">
        <v>372</v>
      </c>
      <c r="T38" s="501"/>
      <c r="U38" s="501"/>
      <c r="V38" s="502"/>
      <c r="W38" s="373"/>
      <c r="X38" s="245"/>
      <c r="Y38" s="245"/>
      <c r="Z38" s="245"/>
      <c r="AA38" s="509"/>
      <c r="AB38" s="510"/>
      <c r="AC38" s="510"/>
      <c r="AD38" s="441" t="str">
        <f>IF(H38="","",H38*P38*W$15)</f>
        <v/>
      </c>
      <c r="AE38" s="442"/>
      <c r="AF38" s="442"/>
      <c r="AG38" s="442"/>
      <c r="AH38" s="443"/>
      <c r="AI38" s="444" t="s">
        <v>232</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390</v>
      </c>
      <c r="E40" s="518"/>
      <c r="F40" s="518"/>
      <c r="G40" s="518"/>
      <c r="H40" s="484"/>
      <c r="I40" s="434"/>
      <c r="J40" s="434"/>
      <c r="K40" s="434"/>
      <c r="L40" s="434"/>
      <c r="M40" s="444" t="s">
        <v>233</v>
      </c>
      <c r="N40" s="463"/>
      <c r="O40" s="463"/>
      <c r="P40" s="446">
        <f>'（別紙１）原油換算シート【計画用】'!P40</f>
        <v>50.8</v>
      </c>
      <c r="Q40" s="446"/>
      <c r="R40" s="447"/>
      <c r="S40" s="500" t="s">
        <v>371</v>
      </c>
      <c r="T40" s="501"/>
      <c r="U40" s="501"/>
      <c r="V40" s="502"/>
      <c r="W40" s="373"/>
      <c r="X40" s="245"/>
      <c r="Y40" s="245"/>
      <c r="Z40" s="245"/>
      <c r="AA40" s="509"/>
      <c r="AB40" s="510"/>
      <c r="AC40" s="510"/>
      <c r="AD40" s="441" t="str">
        <f>IF(H40="","",H40*P40*W$15)</f>
        <v/>
      </c>
      <c r="AE40" s="442"/>
      <c r="AF40" s="442"/>
      <c r="AG40" s="442"/>
      <c r="AH40" s="443"/>
      <c r="AI40" s="444" t="s">
        <v>232</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68</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232</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224</v>
      </c>
      <c r="C45" s="11">
        <v>1</v>
      </c>
      <c r="D45" s="299" t="s">
        <v>279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225</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404</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405</v>
      </c>
      <c r="I50" s="377"/>
      <c r="J50" s="377"/>
      <c r="K50" s="377"/>
      <c r="L50" s="377"/>
      <c r="M50" s="377"/>
      <c r="N50" s="377"/>
      <c r="O50" s="377"/>
      <c r="P50" s="377"/>
      <c r="Q50" s="377" t="s">
        <v>409</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406</v>
      </c>
      <c r="I51" s="377"/>
      <c r="J51" s="377"/>
      <c r="K51" s="377"/>
      <c r="L51" s="377"/>
      <c r="M51" s="377"/>
      <c r="N51" s="377"/>
      <c r="O51" s="377"/>
      <c r="P51" s="377"/>
      <c r="Q51" s="377" t="s">
        <v>410</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407</v>
      </c>
      <c r="I52" s="377"/>
      <c r="J52" s="377"/>
      <c r="K52" s="377"/>
      <c r="L52" s="377"/>
      <c r="M52" s="377"/>
      <c r="N52" s="377"/>
      <c r="O52" s="377"/>
      <c r="P52" s="377"/>
      <c r="Q52" s="377" t="s">
        <v>411</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408</v>
      </c>
      <c r="I53" s="377"/>
      <c r="J53" s="377"/>
      <c r="K53" s="377"/>
      <c r="L53" s="377"/>
      <c r="M53" s="377"/>
      <c r="N53" s="377"/>
      <c r="O53" s="377"/>
      <c r="P53" s="377"/>
      <c r="Q53" s="377" t="s">
        <v>412</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418</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369</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320</v>
      </c>
      <c r="C58" s="11"/>
      <c r="D58" s="11"/>
      <c r="E58" s="11"/>
      <c r="F58" s="11"/>
      <c r="G58" s="11"/>
      <c r="H58" s="11"/>
      <c r="I58" s="11"/>
      <c r="J58" s="11"/>
      <c r="K58" s="394" t="s">
        <v>288</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272</v>
      </c>
      <c r="C59" s="379"/>
      <c r="D59" s="379"/>
      <c r="E59" s="396"/>
      <c r="F59" s="399" t="str">
        <f>IF(報告提出書【3年目】!AB32="","",報告提出書【3年目】!AB32)</f>
        <v/>
      </c>
      <c r="G59" s="400"/>
      <c r="H59" s="400"/>
      <c r="I59" s="379" t="s">
        <v>271</v>
      </c>
      <c r="J59" s="380"/>
      <c r="K59" s="391" t="s">
        <v>414</v>
      </c>
      <c r="L59" s="379"/>
      <c r="M59" s="379"/>
      <c r="N59" s="379"/>
      <c r="O59" s="379"/>
      <c r="P59" s="379"/>
      <c r="Q59" s="379"/>
      <c r="R59" s="379"/>
      <c r="S59" s="392"/>
      <c r="T59" s="388"/>
      <c r="U59" s="389"/>
      <c r="V59" s="390"/>
      <c r="W59" s="35" t="s">
        <v>271</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415</v>
      </c>
      <c r="L60" s="404"/>
      <c r="M60" s="404"/>
      <c r="N60" s="404"/>
      <c r="O60" s="404"/>
      <c r="P60" s="404"/>
      <c r="Q60" s="404"/>
      <c r="R60" s="404"/>
      <c r="S60" s="405"/>
      <c r="T60" s="385"/>
      <c r="U60" s="386"/>
      <c r="V60" s="387"/>
      <c r="W60" s="406" t="s">
        <v>417</v>
      </c>
      <c r="X60" s="407"/>
      <c r="Y60" s="407"/>
      <c r="Z60" s="407"/>
      <c r="AA60" s="407"/>
      <c r="AB60" s="407"/>
      <c r="AC60" s="407"/>
      <c r="AD60" s="407"/>
      <c r="AE60" s="407"/>
      <c r="AF60" s="385"/>
      <c r="AG60" s="386"/>
      <c r="AH60" s="387"/>
      <c r="AI60" s="383" t="s">
        <v>416</v>
      </c>
      <c r="AJ60" s="384"/>
    </row>
    <row r="61" spans="2:63" x14ac:dyDescent="0.15">
      <c r="B61" s="11" t="s">
        <v>276</v>
      </c>
      <c r="C61" s="333" t="s">
        <v>413</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M17:O18"/>
    <mergeCell ref="P17:R18"/>
    <mergeCell ref="H27:L28"/>
    <mergeCell ref="H25:L26"/>
    <mergeCell ref="H21:L22"/>
    <mergeCell ref="M25:O26"/>
    <mergeCell ref="M19:O20"/>
    <mergeCell ref="P19:R20"/>
    <mergeCell ref="H19:L20"/>
    <mergeCell ref="B8:F8"/>
    <mergeCell ref="B9:C9"/>
    <mergeCell ref="D9:E9"/>
    <mergeCell ref="G9:H9"/>
    <mergeCell ref="J9:K9"/>
    <mergeCell ref="N9:O9"/>
    <mergeCell ref="P9:Q9"/>
    <mergeCell ref="J11:K11"/>
    <mergeCell ref="N11:O11"/>
    <mergeCell ref="P11:Q11"/>
    <mergeCell ref="B10:F10"/>
    <mergeCell ref="B11:C11"/>
    <mergeCell ref="D11:E11"/>
    <mergeCell ref="S9:T9"/>
    <mergeCell ref="V9:W9"/>
    <mergeCell ref="V11:W11"/>
    <mergeCell ref="S11:T11"/>
    <mergeCell ref="M15:O16"/>
    <mergeCell ref="P15:R16"/>
    <mergeCell ref="S15:V16"/>
    <mergeCell ref="H12:O13"/>
    <mergeCell ref="H15:L16"/>
    <mergeCell ref="G11:H11"/>
    <mergeCell ref="D23:G24"/>
    <mergeCell ref="H23:L24"/>
    <mergeCell ref="B12:G14"/>
    <mergeCell ref="D21:G22"/>
    <mergeCell ref="H17:L18"/>
    <mergeCell ref="F27:G28"/>
    <mergeCell ref="AI40:AJ41"/>
    <mergeCell ref="D36:G37"/>
    <mergeCell ref="AI27:AJ28"/>
    <mergeCell ref="AD31:AH32"/>
    <mergeCell ref="AI31:AJ32"/>
    <mergeCell ref="AD27:AH28"/>
    <mergeCell ref="H31:L32"/>
    <mergeCell ref="AD40:AH41"/>
    <mergeCell ref="AI29:AJ30"/>
    <mergeCell ref="B33:C41"/>
    <mergeCell ref="D33:G35"/>
    <mergeCell ref="D38:G39"/>
    <mergeCell ref="D31:G32"/>
    <mergeCell ref="B15:C32"/>
    <mergeCell ref="D15:G16"/>
    <mergeCell ref="D19:G20"/>
    <mergeCell ref="F29:G30"/>
    <mergeCell ref="D27:E30"/>
    <mergeCell ref="D17:G18"/>
    <mergeCell ref="D25:G26"/>
    <mergeCell ref="D47:AJ49"/>
    <mergeCell ref="D45:AJ45"/>
    <mergeCell ref="D46:AJ46"/>
    <mergeCell ref="H40:L41"/>
    <mergeCell ref="M40:O41"/>
    <mergeCell ref="P40:R41"/>
    <mergeCell ref="S40:V41"/>
    <mergeCell ref="D40:G41"/>
    <mergeCell ref="AD29:AH30"/>
    <mergeCell ref="M21:O22"/>
    <mergeCell ref="P21:R22"/>
    <mergeCell ref="S21:V22"/>
    <mergeCell ref="P25:R26"/>
    <mergeCell ref="S25:V26"/>
    <mergeCell ref="AD25:AH26"/>
    <mergeCell ref="AI25:AJ26"/>
    <mergeCell ref="M27:O28"/>
    <mergeCell ref="P27:R28"/>
    <mergeCell ref="S27:V28"/>
    <mergeCell ref="P33:R35"/>
    <mergeCell ref="S33:V35"/>
    <mergeCell ref="W33:Z41"/>
    <mergeCell ref="AD12:AJ13"/>
    <mergeCell ref="H14:O14"/>
    <mergeCell ref="P14:V14"/>
    <mergeCell ref="W14:AC14"/>
    <mergeCell ref="AD14:AJ14"/>
    <mergeCell ref="P12:V13"/>
    <mergeCell ref="W12:AC13"/>
    <mergeCell ref="AI23:AJ24"/>
    <mergeCell ref="S17:V18"/>
    <mergeCell ref="AD17:AH18"/>
    <mergeCell ref="AI17:AJ18"/>
    <mergeCell ref="AI15:AJ16"/>
    <mergeCell ref="S19:V20"/>
    <mergeCell ref="AD19:AH20"/>
    <mergeCell ref="AI19:AJ20"/>
    <mergeCell ref="W15:Z32"/>
    <mergeCell ref="AA15:AC32"/>
    <mergeCell ref="AD15:AH16"/>
    <mergeCell ref="AI21:AJ22"/>
    <mergeCell ref="AD21:AH22"/>
    <mergeCell ref="AD23:AH24"/>
    <mergeCell ref="M23:O24"/>
    <mergeCell ref="P23:R24"/>
    <mergeCell ref="S23:V24"/>
    <mergeCell ref="H29:L30"/>
    <mergeCell ref="M29:O30"/>
    <mergeCell ref="P29:R30"/>
    <mergeCell ref="S29:V30"/>
    <mergeCell ref="S31:V32"/>
    <mergeCell ref="M38:O39"/>
    <mergeCell ref="AD33:AH35"/>
    <mergeCell ref="AI33:AJ35"/>
    <mergeCell ref="H36:L37"/>
    <mergeCell ref="M36:O37"/>
    <mergeCell ref="P36:R37"/>
    <mergeCell ref="S36:V37"/>
    <mergeCell ref="AD36:AH37"/>
    <mergeCell ref="AI36:AJ37"/>
    <mergeCell ref="H33:L35"/>
    <mergeCell ref="M33:O35"/>
    <mergeCell ref="M31:O32"/>
    <mergeCell ref="P31:R32"/>
    <mergeCell ref="Q52:AD52"/>
    <mergeCell ref="AD42:AH43"/>
    <mergeCell ref="AI42:AJ43"/>
    <mergeCell ref="AD38:AH39"/>
    <mergeCell ref="AI38:AJ39"/>
    <mergeCell ref="B42:AC43"/>
    <mergeCell ref="H50:P50"/>
    <mergeCell ref="Q50:AD50"/>
    <mergeCell ref="H51:P51"/>
    <mergeCell ref="H38:L39"/>
    <mergeCell ref="P38:R39"/>
    <mergeCell ref="S38:V39"/>
    <mergeCell ref="Q51:AD51"/>
    <mergeCell ref="H52:P52"/>
    <mergeCell ref="AA33:AC41"/>
    <mergeCell ref="C61:AJ62"/>
    <mergeCell ref="H53:P53"/>
    <mergeCell ref="Q53:AD53"/>
    <mergeCell ref="D55:AJ56"/>
    <mergeCell ref="K58:AJ58"/>
    <mergeCell ref="B59:E60"/>
    <mergeCell ref="T60:V60"/>
    <mergeCell ref="W60:AE60"/>
    <mergeCell ref="F59:H60"/>
    <mergeCell ref="I59:J60"/>
    <mergeCell ref="K59:S59"/>
    <mergeCell ref="T59:V59"/>
    <mergeCell ref="K60:S60"/>
    <mergeCell ref="D54:AJ54"/>
    <mergeCell ref="AF60:AH60"/>
    <mergeCell ref="AI60:AJ6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indexed="24"/>
  </sheetPr>
  <dimension ref="A5:CD138"/>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AX43" sqref="AX43"/>
    </sheetView>
  </sheetViews>
  <sheetFormatPr defaultColWidth="2.5" defaultRowHeight="13.5" x14ac:dyDescent="0.15"/>
  <cols>
    <col min="1" max="41" width="2.5" style="1" customWidth="1"/>
    <col min="42" max="16384" width="2.5" style="1"/>
  </cols>
  <sheetData>
    <row r="5" spans="2:36" ht="13.5" customHeight="1" x14ac:dyDescent="0.15">
      <c r="B5" s="1" t="s">
        <v>223</v>
      </c>
    </row>
    <row r="6" spans="2:36" ht="13.5" customHeight="1" x14ac:dyDescent="0.15">
      <c r="N6" s="244" t="s">
        <v>218</v>
      </c>
      <c r="O6" s="244"/>
      <c r="P6" s="244"/>
      <c r="Q6" s="244"/>
      <c r="R6" s="244"/>
      <c r="S6" s="244"/>
      <c r="T6" s="244"/>
      <c r="U6" s="244"/>
      <c r="V6" s="244"/>
      <c r="W6" s="244"/>
      <c r="X6" s="244"/>
    </row>
    <row r="7" spans="2:36" ht="13.5" customHeight="1" x14ac:dyDescent="0.15"/>
    <row r="8" spans="2:36" ht="13.5" customHeight="1" x14ac:dyDescent="0.15">
      <c r="B8" s="299" t="s">
        <v>227</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488</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228</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IF(計画提出書!N47="","",計画提出書!N47+2)</f>
        <v>2025</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IF(計画提出書!N47="","",計画提出書!N47+3)</f>
        <v>2026</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92" t="s">
        <v>240</v>
      </c>
      <c r="C15" s="693"/>
      <c r="D15" s="693"/>
      <c r="E15" s="693"/>
      <c r="F15" s="693"/>
      <c r="G15" s="694"/>
      <c r="H15" s="682" t="str">
        <f>IF(D14="","",D14&amp;"年度の使用量")</f>
        <v>2025年度の使用量</v>
      </c>
      <c r="I15" s="683"/>
      <c r="J15" s="684"/>
      <c r="K15" s="684"/>
      <c r="L15" s="684"/>
      <c r="M15" s="684"/>
      <c r="N15" s="685"/>
      <c r="O15" s="676" t="s">
        <v>69</v>
      </c>
      <c r="P15" s="676"/>
      <c r="Q15" s="676"/>
      <c r="R15" s="676"/>
      <c r="S15" s="676"/>
      <c r="T15" s="676"/>
      <c r="U15" s="676"/>
      <c r="V15" s="676"/>
      <c r="W15" s="676"/>
      <c r="X15" s="676"/>
      <c r="Y15" s="676"/>
      <c r="Z15" s="677"/>
      <c r="AA15" s="677"/>
      <c r="AB15" s="677"/>
      <c r="AC15" s="653" t="s">
        <v>238</v>
      </c>
      <c r="AD15" s="655"/>
      <c r="AE15" s="655"/>
      <c r="AF15" s="655"/>
      <c r="AG15" s="655"/>
      <c r="AH15" s="655"/>
      <c r="AI15" s="655"/>
      <c r="AJ15" s="656"/>
    </row>
    <row r="16" spans="2:36" ht="13.5" customHeight="1" x14ac:dyDescent="0.15">
      <c r="B16" s="695"/>
      <c r="C16" s="696"/>
      <c r="D16" s="696"/>
      <c r="E16" s="696"/>
      <c r="F16" s="696"/>
      <c r="G16" s="697"/>
      <c r="H16" s="686"/>
      <c r="I16" s="687"/>
      <c r="J16" s="687"/>
      <c r="K16" s="687"/>
      <c r="L16" s="687"/>
      <c r="M16" s="687"/>
      <c r="N16" s="688"/>
      <c r="O16" s="680" t="s">
        <v>71</v>
      </c>
      <c r="P16" s="680"/>
      <c r="Q16" s="680"/>
      <c r="R16" s="680"/>
      <c r="S16" s="681"/>
      <c r="T16" s="681"/>
      <c r="U16" s="680" t="s">
        <v>70</v>
      </c>
      <c r="V16" s="680"/>
      <c r="W16" s="680"/>
      <c r="X16" s="680"/>
      <c r="Y16" s="680"/>
      <c r="Z16" s="680"/>
      <c r="AA16" s="680"/>
      <c r="AB16" s="680"/>
      <c r="AC16" s="657"/>
      <c r="AD16" s="658"/>
      <c r="AE16" s="658"/>
      <c r="AF16" s="658"/>
      <c r="AG16" s="658"/>
      <c r="AH16" s="658"/>
      <c r="AI16" s="658"/>
      <c r="AJ16" s="659"/>
    </row>
    <row r="17" spans="2:36" ht="13.5" customHeight="1" thickBot="1" x14ac:dyDescent="0.2">
      <c r="B17" s="698"/>
      <c r="C17" s="699"/>
      <c r="D17" s="699"/>
      <c r="E17" s="699"/>
      <c r="F17" s="699"/>
      <c r="G17" s="700"/>
      <c r="H17" s="689" t="s">
        <v>422</v>
      </c>
      <c r="I17" s="690"/>
      <c r="J17" s="690"/>
      <c r="K17" s="690"/>
      <c r="L17" s="690"/>
      <c r="M17" s="690"/>
      <c r="N17" s="691"/>
      <c r="O17" s="678" t="s">
        <v>423</v>
      </c>
      <c r="P17" s="679"/>
      <c r="Q17" s="679"/>
      <c r="R17" s="679"/>
      <c r="S17" s="679"/>
      <c r="T17" s="679"/>
      <c r="U17" s="678" t="s">
        <v>424</v>
      </c>
      <c r="V17" s="679"/>
      <c r="W17" s="679"/>
      <c r="X17" s="679"/>
      <c r="Y17" s="679"/>
      <c r="Z17" s="679"/>
      <c r="AA17" s="679"/>
      <c r="AB17" s="707"/>
      <c r="AC17" s="663" t="s">
        <v>425</v>
      </c>
      <c r="AD17" s="665"/>
      <c r="AE17" s="665"/>
      <c r="AF17" s="665"/>
      <c r="AG17" s="665"/>
      <c r="AH17" s="665"/>
      <c r="AI17" s="665"/>
      <c r="AJ17" s="666"/>
    </row>
    <row r="18" spans="2:36" ht="13.5" customHeight="1" x14ac:dyDescent="0.15">
      <c r="B18" s="450" t="s">
        <v>241</v>
      </c>
      <c r="C18" s="451"/>
      <c r="D18" s="456" t="s">
        <v>57</v>
      </c>
      <c r="E18" s="457"/>
      <c r="F18" s="457"/>
      <c r="G18" s="711"/>
      <c r="H18" s="563" t="str">
        <f>IF('（別紙１）原油換算シート【3年目報告用】'!H15="","",'（別紙１）原油換算シート【3年目報告用】'!H15)</f>
        <v/>
      </c>
      <c r="I18" s="564"/>
      <c r="J18" s="564"/>
      <c r="K18" s="565"/>
      <c r="L18" s="575" t="s">
        <v>232</v>
      </c>
      <c r="M18" s="576"/>
      <c r="N18" s="576"/>
      <c r="O18" s="701">
        <f>'（別紙２）二酸化炭素排出量計算シート【計画用】'!O18</f>
        <v>36.700000000000003</v>
      </c>
      <c r="P18" s="702"/>
      <c r="Q18" s="702"/>
      <c r="R18" s="705" t="s">
        <v>234</v>
      </c>
      <c r="S18" s="649"/>
      <c r="T18" s="706"/>
      <c r="U18" s="673">
        <f>'（別紙２）二酸化炭素排出量計算シート【計画用】'!U18</f>
        <v>1.8499999999999999E-2</v>
      </c>
      <c r="V18" s="674"/>
      <c r="W18" s="674"/>
      <c r="X18" s="675"/>
      <c r="Y18" s="569" t="s">
        <v>489</v>
      </c>
      <c r="Z18" s="570"/>
      <c r="AA18" s="570"/>
      <c r="AB18" s="571"/>
      <c r="AC18" s="667" t="str">
        <f>IF(H18="","",H18*O18*U18*44/12)</f>
        <v/>
      </c>
      <c r="AD18" s="668"/>
      <c r="AE18" s="668"/>
      <c r="AF18" s="668"/>
      <c r="AG18" s="669"/>
      <c r="AH18" s="552" t="s">
        <v>484</v>
      </c>
      <c r="AI18" s="553"/>
      <c r="AJ18" s="554"/>
    </row>
    <row r="19" spans="2:36" ht="13.5" customHeight="1" x14ac:dyDescent="0.15">
      <c r="B19" s="452"/>
      <c r="C19" s="453"/>
      <c r="D19" s="458"/>
      <c r="E19" s="459"/>
      <c r="F19" s="459"/>
      <c r="G19" s="652"/>
      <c r="H19" s="566"/>
      <c r="I19" s="567"/>
      <c r="J19" s="567"/>
      <c r="K19" s="568"/>
      <c r="L19" s="577"/>
      <c r="M19" s="578"/>
      <c r="N19" s="578"/>
      <c r="O19" s="582"/>
      <c r="P19" s="583"/>
      <c r="Q19" s="583"/>
      <c r="R19" s="703"/>
      <c r="S19" s="573"/>
      <c r="T19" s="704"/>
      <c r="U19" s="579" t="s">
        <v>428</v>
      </c>
      <c r="V19" s="580"/>
      <c r="W19" s="580"/>
      <c r="X19" s="581"/>
      <c r="Y19" s="572"/>
      <c r="Z19" s="573"/>
      <c r="AA19" s="573"/>
      <c r="AB19" s="574"/>
      <c r="AC19" s="670"/>
      <c r="AD19" s="671"/>
      <c r="AE19" s="671"/>
      <c r="AF19" s="671"/>
      <c r="AG19" s="672"/>
      <c r="AH19" s="555"/>
      <c r="AI19" s="556"/>
      <c r="AJ19" s="557"/>
    </row>
    <row r="20" spans="2:36" ht="13.5" customHeight="1" x14ac:dyDescent="0.15">
      <c r="B20" s="452"/>
      <c r="C20" s="453"/>
      <c r="D20" s="432" t="s">
        <v>58</v>
      </c>
      <c r="E20" s="433"/>
      <c r="F20" s="433"/>
      <c r="G20" s="708"/>
      <c r="H20" s="566" t="str">
        <f>IF('（別紙１）原油換算シート【3年目報告用】'!H17="","",'（別紙１）原油換算シート【3年目報告用】'!H17)</f>
        <v/>
      </c>
      <c r="I20" s="567"/>
      <c r="J20" s="567"/>
      <c r="K20" s="568"/>
      <c r="L20" s="558" t="s">
        <v>232</v>
      </c>
      <c r="M20" s="559"/>
      <c r="N20" s="559"/>
      <c r="O20" s="701">
        <f>'（別紙２）二酸化炭素排出量計算シート【計画用】'!O20</f>
        <v>39.1</v>
      </c>
      <c r="P20" s="702"/>
      <c r="Q20" s="702"/>
      <c r="R20" s="703" t="s">
        <v>234</v>
      </c>
      <c r="S20" s="573"/>
      <c r="T20" s="704"/>
      <c r="U20" s="660">
        <f>'（別紙２）二酸化炭素排出量計算シート【計画用】'!U20</f>
        <v>1.89E-2</v>
      </c>
      <c r="V20" s="661"/>
      <c r="W20" s="661"/>
      <c r="X20" s="662"/>
      <c r="Y20" s="572" t="s">
        <v>489</v>
      </c>
      <c r="Z20" s="573"/>
      <c r="AA20" s="573"/>
      <c r="AB20" s="574"/>
      <c r="AC20" s="560" t="str">
        <f>IF(H20="","",H20*O20*U20*44/12)</f>
        <v/>
      </c>
      <c r="AD20" s="561"/>
      <c r="AE20" s="561"/>
      <c r="AF20" s="561"/>
      <c r="AG20" s="562"/>
      <c r="AH20" s="541" t="s">
        <v>484</v>
      </c>
      <c r="AI20" s="542"/>
      <c r="AJ20" s="543"/>
    </row>
    <row r="21" spans="2:36" ht="13.5" customHeight="1" x14ac:dyDescent="0.15">
      <c r="B21" s="452"/>
      <c r="C21" s="453"/>
      <c r="D21" s="432"/>
      <c r="E21" s="433"/>
      <c r="F21" s="433"/>
      <c r="G21" s="708"/>
      <c r="H21" s="566"/>
      <c r="I21" s="567"/>
      <c r="J21" s="567"/>
      <c r="K21" s="568"/>
      <c r="L21" s="558"/>
      <c r="M21" s="559"/>
      <c r="N21" s="559"/>
      <c r="O21" s="582"/>
      <c r="P21" s="583"/>
      <c r="Q21" s="583"/>
      <c r="R21" s="703"/>
      <c r="S21" s="573"/>
      <c r="T21" s="704"/>
      <c r="U21" s="579" t="s">
        <v>428</v>
      </c>
      <c r="V21" s="580"/>
      <c r="W21" s="580"/>
      <c r="X21" s="581"/>
      <c r="Y21" s="572"/>
      <c r="Z21" s="573"/>
      <c r="AA21" s="573"/>
      <c r="AB21" s="574"/>
      <c r="AC21" s="560"/>
      <c r="AD21" s="561"/>
      <c r="AE21" s="561"/>
      <c r="AF21" s="561"/>
      <c r="AG21" s="562"/>
      <c r="AH21" s="555"/>
      <c r="AI21" s="556"/>
      <c r="AJ21" s="557"/>
    </row>
    <row r="22" spans="2:36" ht="13.5" customHeight="1" x14ac:dyDescent="0.15">
      <c r="B22" s="452"/>
      <c r="C22" s="453"/>
      <c r="D22" s="432" t="s">
        <v>59</v>
      </c>
      <c r="E22" s="433"/>
      <c r="F22" s="433"/>
      <c r="G22" s="708"/>
      <c r="H22" s="566" t="str">
        <f>IF('（別紙１）原油換算シート【3年目報告用】'!H19="","",'（別紙１）原油換算シート【3年目報告用】'!H19)</f>
        <v/>
      </c>
      <c r="I22" s="567"/>
      <c r="J22" s="567"/>
      <c r="K22" s="568"/>
      <c r="L22" s="558" t="s">
        <v>232</v>
      </c>
      <c r="M22" s="559"/>
      <c r="N22" s="559"/>
      <c r="O22" s="701">
        <f>'（別紙２）二酸化炭素排出量計算シート【計画用】'!O22</f>
        <v>41.9</v>
      </c>
      <c r="P22" s="702"/>
      <c r="Q22" s="702"/>
      <c r="R22" s="703" t="s">
        <v>234</v>
      </c>
      <c r="S22" s="573"/>
      <c r="T22" s="704"/>
      <c r="U22" s="660">
        <f>'（別紙２）二酸化炭素排出量計算シート【計画用】'!U22</f>
        <v>1.95E-2</v>
      </c>
      <c r="V22" s="661"/>
      <c r="W22" s="661"/>
      <c r="X22" s="662"/>
      <c r="Y22" s="572" t="s">
        <v>489</v>
      </c>
      <c r="Z22" s="573"/>
      <c r="AA22" s="573"/>
      <c r="AB22" s="574"/>
      <c r="AC22" s="560" t="str">
        <f>IF(H22="","",H22*O22*U22*44/12)</f>
        <v/>
      </c>
      <c r="AD22" s="561"/>
      <c r="AE22" s="561"/>
      <c r="AF22" s="561"/>
      <c r="AG22" s="562"/>
      <c r="AH22" s="541" t="s">
        <v>494</v>
      </c>
      <c r="AI22" s="542"/>
      <c r="AJ22" s="543"/>
    </row>
    <row r="23" spans="2:36" ht="13.5" customHeight="1" x14ac:dyDescent="0.15">
      <c r="B23" s="452"/>
      <c r="C23" s="453"/>
      <c r="D23" s="432"/>
      <c r="E23" s="433"/>
      <c r="F23" s="433"/>
      <c r="G23" s="708"/>
      <c r="H23" s="566"/>
      <c r="I23" s="567"/>
      <c r="J23" s="567"/>
      <c r="K23" s="568"/>
      <c r="L23" s="558"/>
      <c r="M23" s="559"/>
      <c r="N23" s="559"/>
      <c r="O23" s="582"/>
      <c r="P23" s="583"/>
      <c r="Q23" s="583"/>
      <c r="R23" s="703"/>
      <c r="S23" s="573"/>
      <c r="T23" s="704"/>
      <c r="U23" s="579" t="s">
        <v>428</v>
      </c>
      <c r="V23" s="580"/>
      <c r="W23" s="580"/>
      <c r="X23" s="581"/>
      <c r="Y23" s="572"/>
      <c r="Z23" s="573"/>
      <c r="AA23" s="573"/>
      <c r="AB23" s="574"/>
      <c r="AC23" s="560"/>
      <c r="AD23" s="561"/>
      <c r="AE23" s="561"/>
      <c r="AF23" s="561"/>
      <c r="AG23" s="562"/>
      <c r="AH23" s="555"/>
      <c r="AI23" s="556"/>
      <c r="AJ23" s="557"/>
    </row>
    <row r="24" spans="2:36" ht="13.5" customHeight="1" x14ac:dyDescent="0.15">
      <c r="B24" s="452"/>
      <c r="C24" s="453"/>
      <c r="D24" s="432" t="s">
        <v>60</v>
      </c>
      <c r="E24" s="433"/>
      <c r="F24" s="433"/>
      <c r="G24" s="708"/>
      <c r="H24" s="566" t="str">
        <f>IF('（別紙１）原油換算シート【3年目報告用】'!H21="","",'（別紙１）原油換算シート【3年目報告用】'!H21)</f>
        <v/>
      </c>
      <c r="I24" s="567"/>
      <c r="J24" s="567"/>
      <c r="K24" s="568"/>
      <c r="L24" s="558" t="s">
        <v>232</v>
      </c>
      <c r="M24" s="559"/>
      <c r="N24" s="559"/>
      <c r="O24" s="701">
        <f>'（別紙２）二酸化炭素排出量計算シート【計画用】'!O24</f>
        <v>41.9</v>
      </c>
      <c r="P24" s="702"/>
      <c r="Q24" s="702"/>
      <c r="R24" s="703" t="s">
        <v>234</v>
      </c>
      <c r="S24" s="573"/>
      <c r="T24" s="704"/>
      <c r="U24" s="660">
        <f>'（別紙２）二酸化炭素排出量計算シート【計画用】'!U24</f>
        <v>1.95E-2</v>
      </c>
      <c r="V24" s="661"/>
      <c r="W24" s="661"/>
      <c r="X24" s="662"/>
      <c r="Y24" s="645" t="s">
        <v>489</v>
      </c>
      <c r="Z24" s="646"/>
      <c r="AA24" s="646"/>
      <c r="AB24" s="1271"/>
      <c r="AC24" s="560" t="str">
        <f>IF(H24="","",H24*O24*U24*44/12)</f>
        <v/>
      </c>
      <c r="AD24" s="561"/>
      <c r="AE24" s="561"/>
      <c r="AF24" s="561"/>
      <c r="AG24" s="562"/>
      <c r="AH24" s="541" t="s">
        <v>494</v>
      </c>
      <c r="AI24" s="542"/>
      <c r="AJ24" s="543"/>
    </row>
    <row r="25" spans="2:36" ht="13.5" customHeight="1" x14ac:dyDescent="0.15">
      <c r="B25" s="452"/>
      <c r="C25" s="453"/>
      <c r="D25" s="432"/>
      <c r="E25" s="433"/>
      <c r="F25" s="433"/>
      <c r="G25" s="708"/>
      <c r="H25" s="566"/>
      <c r="I25" s="567"/>
      <c r="J25" s="567"/>
      <c r="K25" s="568"/>
      <c r="L25" s="558"/>
      <c r="M25" s="559"/>
      <c r="N25" s="559"/>
      <c r="O25" s="582"/>
      <c r="P25" s="583"/>
      <c r="Q25" s="583"/>
      <c r="R25" s="703"/>
      <c r="S25" s="573"/>
      <c r="T25" s="704"/>
      <c r="U25" s="579" t="s">
        <v>428</v>
      </c>
      <c r="V25" s="580"/>
      <c r="W25" s="580"/>
      <c r="X25" s="581"/>
      <c r="Y25" s="648"/>
      <c r="Z25" s="649"/>
      <c r="AA25" s="649"/>
      <c r="AB25" s="1272"/>
      <c r="AC25" s="560"/>
      <c r="AD25" s="561"/>
      <c r="AE25" s="561"/>
      <c r="AF25" s="561"/>
      <c r="AG25" s="562"/>
      <c r="AH25" s="555"/>
      <c r="AI25" s="556"/>
      <c r="AJ25" s="557"/>
    </row>
    <row r="26" spans="2:36" ht="13.5" customHeight="1" x14ac:dyDescent="0.15">
      <c r="B26" s="452"/>
      <c r="C26" s="453"/>
      <c r="D26" s="474" t="s">
        <v>392</v>
      </c>
      <c r="E26" s="475"/>
      <c r="F26" s="475"/>
      <c r="G26" s="718"/>
      <c r="H26" s="566" t="str">
        <f>IF('（別紙１）原油換算シート【3年目報告用】'!H23="","",'（別紙１）原油換算シート【3年目報告用】'!H23)</f>
        <v/>
      </c>
      <c r="I26" s="567"/>
      <c r="J26" s="567"/>
      <c r="K26" s="568"/>
      <c r="L26" s="558" t="s">
        <v>233</v>
      </c>
      <c r="M26" s="559"/>
      <c r="N26" s="559"/>
      <c r="O26" s="701">
        <f>'（別紙２）二酸化炭素排出量計算シート【計画用】'!O26</f>
        <v>50.8</v>
      </c>
      <c r="P26" s="702"/>
      <c r="Q26" s="702"/>
      <c r="R26" s="703" t="s">
        <v>235</v>
      </c>
      <c r="S26" s="573"/>
      <c r="T26" s="704"/>
      <c r="U26" s="660">
        <f>'（別紙２）二酸化炭素排出量計算シート【計画用】'!U26</f>
        <v>1.61E-2</v>
      </c>
      <c r="V26" s="661"/>
      <c r="W26" s="661"/>
      <c r="X26" s="662"/>
      <c r="Y26" s="645" t="s">
        <v>489</v>
      </c>
      <c r="Z26" s="646"/>
      <c r="AA26" s="646"/>
      <c r="AB26" s="1271"/>
      <c r="AC26" s="560" t="str">
        <f>IF(H26="","",H26*O26*U26*44/12)</f>
        <v/>
      </c>
      <c r="AD26" s="561"/>
      <c r="AE26" s="561"/>
      <c r="AF26" s="561"/>
      <c r="AG26" s="562"/>
      <c r="AH26" s="541" t="s">
        <v>494</v>
      </c>
      <c r="AI26" s="542"/>
      <c r="AJ26" s="543"/>
    </row>
    <row r="27" spans="2:36" ht="13.5" customHeight="1" x14ac:dyDescent="0.15">
      <c r="B27" s="452"/>
      <c r="C27" s="453"/>
      <c r="D27" s="474"/>
      <c r="E27" s="475"/>
      <c r="F27" s="475"/>
      <c r="G27" s="718"/>
      <c r="H27" s="566"/>
      <c r="I27" s="567"/>
      <c r="J27" s="567"/>
      <c r="K27" s="568"/>
      <c r="L27" s="558"/>
      <c r="M27" s="559"/>
      <c r="N27" s="559"/>
      <c r="O27" s="582"/>
      <c r="P27" s="583"/>
      <c r="Q27" s="583"/>
      <c r="R27" s="703"/>
      <c r="S27" s="573"/>
      <c r="T27" s="704"/>
      <c r="U27" s="579" t="s">
        <v>428</v>
      </c>
      <c r="V27" s="580"/>
      <c r="W27" s="580"/>
      <c r="X27" s="581"/>
      <c r="Y27" s="648"/>
      <c r="Z27" s="649"/>
      <c r="AA27" s="649"/>
      <c r="AB27" s="1272"/>
      <c r="AC27" s="560"/>
      <c r="AD27" s="561"/>
      <c r="AE27" s="561"/>
      <c r="AF27" s="561"/>
      <c r="AG27" s="562"/>
      <c r="AH27" s="555"/>
      <c r="AI27" s="556"/>
      <c r="AJ27" s="557"/>
    </row>
    <row r="28" spans="2:36" ht="13.5" customHeight="1" x14ac:dyDescent="0.15">
      <c r="B28" s="452"/>
      <c r="C28" s="453"/>
      <c r="D28" s="464" t="s">
        <v>397</v>
      </c>
      <c r="E28" s="465"/>
      <c r="F28" s="465"/>
      <c r="G28" s="633"/>
      <c r="H28" s="566" t="str">
        <f>IF('（別紙１）原油換算シート【3年目報告用】'!H25="","",'（別紙１）原油換算シート【3年目報告用】'!H25)</f>
        <v/>
      </c>
      <c r="I28" s="567"/>
      <c r="J28" s="567"/>
      <c r="K28" s="568"/>
      <c r="L28" s="558" t="s">
        <v>354</v>
      </c>
      <c r="M28" s="559"/>
      <c r="N28" s="559"/>
      <c r="O28" s="701">
        <f>'（別紙２）二酸化炭素排出量計算シート【計画用】'!O28</f>
        <v>45</v>
      </c>
      <c r="P28" s="702"/>
      <c r="Q28" s="702"/>
      <c r="R28" s="703" t="s">
        <v>396</v>
      </c>
      <c r="S28" s="573"/>
      <c r="T28" s="704"/>
      <c r="U28" s="660">
        <f>'（別紙２）二酸化炭素排出量計算シート【計画用】'!U28</f>
        <v>1.3599999999999999E-2</v>
      </c>
      <c r="V28" s="661"/>
      <c r="W28" s="661"/>
      <c r="X28" s="662"/>
      <c r="Y28" s="645" t="s">
        <v>489</v>
      </c>
      <c r="Z28" s="646"/>
      <c r="AA28" s="646"/>
      <c r="AB28" s="1271"/>
      <c r="AC28" s="560" t="str">
        <f>IF(H28="","",H28*O28*U28*44/12)</f>
        <v/>
      </c>
      <c r="AD28" s="561"/>
      <c r="AE28" s="561"/>
      <c r="AF28" s="561"/>
      <c r="AG28" s="562"/>
      <c r="AH28" s="541" t="s">
        <v>494</v>
      </c>
      <c r="AI28" s="542"/>
      <c r="AJ28" s="543"/>
    </row>
    <row r="29" spans="2:36" ht="13.5" customHeight="1" x14ac:dyDescent="0.15">
      <c r="B29" s="452"/>
      <c r="C29" s="453"/>
      <c r="D29" s="464"/>
      <c r="E29" s="465"/>
      <c r="F29" s="465"/>
      <c r="G29" s="633"/>
      <c r="H29" s="566"/>
      <c r="I29" s="567"/>
      <c r="J29" s="567"/>
      <c r="K29" s="568"/>
      <c r="L29" s="558"/>
      <c r="M29" s="559"/>
      <c r="N29" s="559"/>
      <c r="O29" s="582"/>
      <c r="P29" s="583"/>
      <c r="Q29" s="583"/>
      <c r="R29" s="703"/>
      <c r="S29" s="573"/>
      <c r="T29" s="704"/>
      <c r="U29" s="579" t="s">
        <v>428</v>
      </c>
      <c r="V29" s="580"/>
      <c r="W29" s="580"/>
      <c r="X29" s="581"/>
      <c r="Y29" s="648"/>
      <c r="Z29" s="649"/>
      <c r="AA29" s="649"/>
      <c r="AB29" s="1272"/>
      <c r="AC29" s="560"/>
      <c r="AD29" s="561"/>
      <c r="AE29" s="561"/>
      <c r="AF29" s="561"/>
      <c r="AG29" s="562"/>
      <c r="AH29" s="555"/>
      <c r="AI29" s="556"/>
      <c r="AJ29" s="557"/>
    </row>
    <row r="30" spans="2:36" ht="13.5" customHeight="1" x14ac:dyDescent="0.15">
      <c r="B30" s="452"/>
      <c r="C30" s="453"/>
      <c r="D30" s="312" t="s">
        <v>61</v>
      </c>
      <c r="E30" s="314"/>
      <c r="F30" s="313" t="s">
        <v>342</v>
      </c>
      <c r="G30" s="314"/>
      <c r="H30" s="566" t="str">
        <f>IF('（別紙１）原油換算シート【3年目報告用】'!H27="","",'（別紙１）原油換算シート【3年目報告用】'!H27)</f>
        <v/>
      </c>
      <c r="I30" s="567"/>
      <c r="J30" s="567"/>
      <c r="K30" s="568"/>
      <c r="L30" s="558" t="s">
        <v>373</v>
      </c>
      <c r="M30" s="559"/>
      <c r="N30" s="559"/>
      <c r="O30" s="505" t="s">
        <v>72</v>
      </c>
      <c r="P30" s="640"/>
      <c r="Q30" s="640"/>
      <c r="R30" s="640"/>
      <c r="S30" s="640"/>
      <c r="T30" s="640"/>
      <c r="U30" s="1299">
        <f>'（別紙２）二酸化炭素排出量計算シート【計画用】'!U30</f>
        <v>0.54900000000000004</v>
      </c>
      <c r="V30" s="1299"/>
      <c r="W30" s="1299"/>
      <c r="X30" s="1278"/>
      <c r="Y30" s="645" t="s">
        <v>490</v>
      </c>
      <c r="Z30" s="646"/>
      <c r="AA30" s="646"/>
      <c r="AB30" s="647"/>
      <c r="AC30" s="560" t="str">
        <f>IF(H30="","",H30*U30)</f>
        <v/>
      </c>
      <c r="AD30" s="561"/>
      <c r="AE30" s="561"/>
      <c r="AF30" s="561"/>
      <c r="AG30" s="562"/>
      <c r="AH30" s="541" t="s">
        <v>494</v>
      </c>
      <c r="AI30" s="542"/>
      <c r="AJ30" s="543"/>
    </row>
    <row r="31" spans="2:36" ht="13.5" customHeight="1" x14ac:dyDescent="0.15">
      <c r="B31" s="452"/>
      <c r="C31" s="453"/>
      <c r="D31" s="315"/>
      <c r="E31" s="317"/>
      <c r="F31" s="319"/>
      <c r="G31" s="320"/>
      <c r="H31" s="566"/>
      <c r="I31" s="567"/>
      <c r="J31" s="567"/>
      <c r="K31" s="568"/>
      <c r="L31" s="558"/>
      <c r="M31" s="559"/>
      <c r="N31" s="559"/>
      <c r="O31" s="709"/>
      <c r="P31" s="710"/>
      <c r="Q31" s="710"/>
      <c r="R31" s="710"/>
      <c r="S31" s="710"/>
      <c r="T31" s="710"/>
      <c r="U31" s="643"/>
      <c r="V31" s="643"/>
      <c r="W31" s="643"/>
      <c r="X31" s="644"/>
      <c r="Y31" s="648"/>
      <c r="Z31" s="649"/>
      <c r="AA31" s="649"/>
      <c r="AB31" s="650"/>
      <c r="AC31" s="560"/>
      <c r="AD31" s="561"/>
      <c r="AE31" s="561"/>
      <c r="AF31" s="561"/>
      <c r="AG31" s="562"/>
      <c r="AH31" s="555"/>
      <c r="AI31" s="556"/>
      <c r="AJ31" s="557"/>
    </row>
    <row r="32" spans="2:36" ht="13.5" customHeight="1" x14ac:dyDescent="0.15">
      <c r="B32" s="452"/>
      <c r="C32" s="453"/>
      <c r="D32" s="315"/>
      <c r="E32" s="317"/>
      <c r="F32" s="313" t="s">
        <v>343</v>
      </c>
      <c r="G32" s="314"/>
      <c r="H32" s="566" t="str">
        <f>IF('（別紙１）原油換算シート【3年目報告用】'!H29="","",'（別紙１）原油換算シート【3年目報告用】'!H29)</f>
        <v/>
      </c>
      <c r="I32" s="567"/>
      <c r="J32" s="567"/>
      <c r="K32" s="568"/>
      <c r="L32" s="558" t="s">
        <v>373</v>
      </c>
      <c r="M32" s="559"/>
      <c r="N32" s="559"/>
      <c r="O32" s="505" t="s">
        <v>72</v>
      </c>
      <c r="P32" s="640"/>
      <c r="Q32" s="640"/>
      <c r="R32" s="640"/>
      <c r="S32" s="640"/>
      <c r="T32" s="640"/>
      <c r="U32" s="1299">
        <f>'（別紙２）二酸化炭素排出量計算シート【計画用】'!U32</f>
        <v>0.54900000000000004</v>
      </c>
      <c r="V32" s="1299"/>
      <c r="W32" s="1299"/>
      <c r="X32" s="1278"/>
      <c r="Y32" s="645" t="s">
        <v>490</v>
      </c>
      <c r="Z32" s="646"/>
      <c r="AA32" s="646"/>
      <c r="AB32" s="647"/>
      <c r="AC32" s="560" t="str">
        <f>IF(H32="","",H32*U32)</f>
        <v/>
      </c>
      <c r="AD32" s="561"/>
      <c r="AE32" s="561"/>
      <c r="AF32" s="561"/>
      <c r="AG32" s="562"/>
      <c r="AH32" s="541" t="s">
        <v>494</v>
      </c>
      <c r="AI32" s="542"/>
      <c r="AJ32" s="543"/>
    </row>
    <row r="33" spans="2:36" ht="13.5" customHeight="1" x14ac:dyDescent="0.15">
      <c r="B33" s="452"/>
      <c r="C33" s="453"/>
      <c r="D33" s="318"/>
      <c r="E33" s="320"/>
      <c r="F33" s="319"/>
      <c r="G33" s="320"/>
      <c r="H33" s="566"/>
      <c r="I33" s="567"/>
      <c r="J33" s="567"/>
      <c r="K33" s="568"/>
      <c r="L33" s="558"/>
      <c r="M33" s="559"/>
      <c r="N33" s="559"/>
      <c r="O33" s="709"/>
      <c r="P33" s="710"/>
      <c r="Q33" s="710"/>
      <c r="R33" s="710"/>
      <c r="S33" s="710"/>
      <c r="T33" s="710"/>
      <c r="U33" s="643"/>
      <c r="V33" s="643"/>
      <c r="W33" s="643"/>
      <c r="X33" s="644"/>
      <c r="Y33" s="648"/>
      <c r="Z33" s="649"/>
      <c r="AA33" s="649"/>
      <c r="AB33" s="650"/>
      <c r="AC33" s="560"/>
      <c r="AD33" s="561"/>
      <c r="AE33" s="561"/>
      <c r="AF33" s="561"/>
      <c r="AG33" s="562"/>
      <c r="AH33" s="555"/>
      <c r="AI33" s="556"/>
      <c r="AJ33" s="557"/>
    </row>
    <row r="34" spans="2:36" ht="13.5" customHeight="1" x14ac:dyDescent="0.15">
      <c r="B34" s="452"/>
      <c r="C34" s="453"/>
      <c r="D34" s="466" t="s">
        <v>419</v>
      </c>
      <c r="E34" s="467"/>
      <c r="F34" s="467"/>
      <c r="G34" s="651"/>
      <c r="H34" s="566" t="str">
        <f>IF('（別紙１）原油換算シート【3年目報告用】'!H31="","",'（別紙１）原油換算シート【3年目報告用】'!H31)</f>
        <v/>
      </c>
      <c r="I34" s="567"/>
      <c r="J34" s="567"/>
      <c r="K34" s="568"/>
      <c r="L34" s="577" t="s">
        <v>376</v>
      </c>
      <c r="M34" s="578"/>
      <c r="N34" s="578"/>
      <c r="O34" s="505" t="s">
        <v>72</v>
      </c>
      <c r="P34" s="640"/>
      <c r="Q34" s="640"/>
      <c r="R34" s="640"/>
      <c r="S34" s="640"/>
      <c r="T34" s="640"/>
      <c r="U34" s="1299">
        <f>'（別紙２）二酸化炭素排出量計算シート【計画用】'!U34</f>
        <v>5.7000000000000002E-2</v>
      </c>
      <c r="V34" s="1299"/>
      <c r="W34" s="1299"/>
      <c r="X34" s="1278"/>
      <c r="Y34" s="645" t="s">
        <v>491</v>
      </c>
      <c r="Z34" s="646"/>
      <c r="AA34" s="646"/>
      <c r="AB34" s="647"/>
      <c r="AC34" s="560" t="str">
        <f>IF(H34="","",H34*U34)</f>
        <v/>
      </c>
      <c r="AD34" s="561"/>
      <c r="AE34" s="561"/>
      <c r="AF34" s="561"/>
      <c r="AG34" s="562"/>
      <c r="AH34" s="541" t="s">
        <v>494</v>
      </c>
      <c r="AI34" s="542"/>
      <c r="AJ34" s="543"/>
    </row>
    <row r="35" spans="2:36" ht="13.5" customHeight="1" x14ac:dyDescent="0.15">
      <c r="B35" s="452"/>
      <c r="C35" s="453"/>
      <c r="D35" s="458"/>
      <c r="E35" s="459"/>
      <c r="F35" s="459"/>
      <c r="G35" s="652"/>
      <c r="H35" s="566"/>
      <c r="I35" s="567"/>
      <c r="J35" s="567"/>
      <c r="K35" s="568"/>
      <c r="L35" s="577"/>
      <c r="M35" s="578"/>
      <c r="N35" s="578"/>
      <c r="O35" s="641"/>
      <c r="P35" s="642"/>
      <c r="Q35" s="642"/>
      <c r="R35" s="642"/>
      <c r="S35" s="642"/>
      <c r="T35" s="642"/>
      <c r="U35" s="643"/>
      <c r="V35" s="643"/>
      <c r="W35" s="643"/>
      <c r="X35" s="644"/>
      <c r="Y35" s="648"/>
      <c r="Z35" s="649"/>
      <c r="AA35" s="649"/>
      <c r="AB35" s="650"/>
      <c r="AC35" s="560"/>
      <c r="AD35" s="561"/>
      <c r="AE35" s="561"/>
      <c r="AF35" s="561"/>
      <c r="AG35" s="562"/>
      <c r="AH35" s="555"/>
      <c r="AI35" s="556"/>
      <c r="AJ35" s="557"/>
    </row>
    <row r="36" spans="2:36" ht="13.5" customHeight="1" x14ac:dyDescent="0.15">
      <c r="B36" s="452"/>
      <c r="C36" s="453"/>
      <c r="D36" s="721" t="s">
        <v>67</v>
      </c>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826" t="str">
        <f>IF(SUM(AC18:AG35)=0,"",ROUND(SUM(AC18:AG35),-INT(LOG(ABS(SUM(AC18:AG35))))-1+3))</f>
        <v/>
      </c>
      <c r="AD36" s="827"/>
      <c r="AE36" s="827"/>
      <c r="AF36" s="827"/>
      <c r="AG36" s="828"/>
      <c r="AH36" s="736" t="s">
        <v>483</v>
      </c>
      <c r="AI36" s="737"/>
      <c r="AJ36" s="738"/>
    </row>
    <row r="37" spans="2:36" ht="13.5" customHeight="1" thickBot="1" x14ac:dyDescent="0.2">
      <c r="B37" s="452"/>
      <c r="C37" s="453"/>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829"/>
      <c r="AD37" s="830"/>
      <c r="AE37" s="830"/>
      <c r="AF37" s="830"/>
      <c r="AG37" s="831"/>
      <c r="AH37" s="739"/>
      <c r="AI37" s="740"/>
      <c r="AJ37" s="741"/>
    </row>
    <row r="38" spans="2:36" ht="13.5" customHeight="1" x14ac:dyDescent="0.15">
      <c r="B38" s="476" t="s">
        <v>64</v>
      </c>
      <c r="C38" s="477"/>
      <c r="D38" s="480" t="s">
        <v>239</v>
      </c>
      <c r="E38" s="480"/>
      <c r="F38" s="480"/>
      <c r="G38" s="480"/>
      <c r="H38" s="563" t="str">
        <f>IF('（別紙１）原油換算シート【3年目報告用】'!H33="","",'（別紙１）原油換算シート【3年目報告用】'!H33)</f>
        <v/>
      </c>
      <c r="I38" s="564"/>
      <c r="J38" s="564"/>
      <c r="K38" s="564"/>
      <c r="L38" s="719" t="s">
        <v>232</v>
      </c>
      <c r="M38" s="720"/>
      <c r="N38" s="720"/>
      <c r="O38" s="634">
        <f>'（別紙２）二酸化炭素排出量計算シート【計画用】'!O38</f>
        <v>34.6</v>
      </c>
      <c r="P38" s="635"/>
      <c r="Q38" s="635"/>
      <c r="R38" s="552" t="s">
        <v>386</v>
      </c>
      <c r="S38" s="553"/>
      <c r="T38" s="730"/>
      <c r="U38" s="843">
        <f>'（別紙２）二酸化炭素排出量計算シート【計画用】'!U38</f>
        <v>1.83E-2</v>
      </c>
      <c r="V38" s="844"/>
      <c r="W38" s="844"/>
      <c r="X38" s="845"/>
      <c r="Y38" s="552" t="s">
        <v>493</v>
      </c>
      <c r="Z38" s="553"/>
      <c r="AA38" s="553"/>
      <c r="AB38" s="730"/>
      <c r="AC38" s="667" t="str">
        <f>IF(H38="","",H38*O38*U38*44/12)</f>
        <v/>
      </c>
      <c r="AD38" s="668"/>
      <c r="AE38" s="668"/>
      <c r="AF38" s="668"/>
      <c r="AG38" s="668"/>
      <c r="AH38" s="552" t="s">
        <v>495</v>
      </c>
      <c r="AI38" s="553"/>
      <c r="AJ38" s="554"/>
    </row>
    <row r="39" spans="2:36" ht="13.5" customHeight="1" x14ac:dyDescent="0.15">
      <c r="B39" s="478"/>
      <c r="C39" s="479"/>
      <c r="D39" s="481"/>
      <c r="E39" s="481"/>
      <c r="F39" s="481"/>
      <c r="G39" s="481"/>
      <c r="H39" s="566"/>
      <c r="I39" s="567"/>
      <c r="J39" s="567"/>
      <c r="K39" s="567"/>
      <c r="L39" s="558"/>
      <c r="M39" s="559"/>
      <c r="N39" s="559"/>
      <c r="O39" s="636"/>
      <c r="P39" s="637"/>
      <c r="Q39" s="637"/>
      <c r="R39" s="731"/>
      <c r="S39" s="732"/>
      <c r="T39" s="733"/>
      <c r="U39" s="846"/>
      <c r="V39" s="847"/>
      <c r="W39" s="847"/>
      <c r="X39" s="848"/>
      <c r="Y39" s="731"/>
      <c r="Z39" s="732"/>
      <c r="AA39" s="732"/>
      <c r="AB39" s="733"/>
      <c r="AC39" s="560"/>
      <c r="AD39" s="561"/>
      <c r="AE39" s="561"/>
      <c r="AF39" s="561"/>
      <c r="AG39" s="561"/>
      <c r="AH39" s="731"/>
      <c r="AI39" s="732"/>
      <c r="AJ39" s="735"/>
    </row>
    <row r="40" spans="2:36" x14ac:dyDescent="0.15">
      <c r="B40" s="478"/>
      <c r="C40" s="479"/>
      <c r="D40" s="481"/>
      <c r="E40" s="481"/>
      <c r="F40" s="481"/>
      <c r="G40" s="481"/>
      <c r="H40" s="566"/>
      <c r="I40" s="567"/>
      <c r="J40" s="567"/>
      <c r="K40" s="567"/>
      <c r="L40" s="558"/>
      <c r="M40" s="559"/>
      <c r="N40" s="559"/>
      <c r="O40" s="638"/>
      <c r="P40" s="639"/>
      <c r="Q40" s="639"/>
      <c r="R40" s="555"/>
      <c r="S40" s="556"/>
      <c r="T40" s="734"/>
      <c r="U40" s="832" t="s">
        <v>428</v>
      </c>
      <c r="V40" s="833"/>
      <c r="W40" s="833"/>
      <c r="X40" s="834"/>
      <c r="Y40" s="555"/>
      <c r="Z40" s="556"/>
      <c r="AA40" s="556"/>
      <c r="AB40" s="734"/>
      <c r="AC40" s="560"/>
      <c r="AD40" s="561"/>
      <c r="AE40" s="561"/>
      <c r="AF40" s="561"/>
      <c r="AG40" s="561"/>
      <c r="AH40" s="555"/>
      <c r="AI40" s="556"/>
      <c r="AJ40" s="557"/>
    </row>
    <row r="41" spans="2:36" ht="13.5" customHeight="1" x14ac:dyDescent="0.15">
      <c r="B41" s="478"/>
      <c r="C41" s="479"/>
      <c r="D41" s="481" t="s">
        <v>62</v>
      </c>
      <c r="E41" s="481"/>
      <c r="F41" s="481"/>
      <c r="G41" s="481"/>
      <c r="H41" s="712" t="str">
        <f>IF('（別紙１）原油換算シート【3年目報告用】'!H36="","",'（別紙１）原油換算シート【3年目報告用】'!H36)</f>
        <v/>
      </c>
      <c r="I41" s="713"/>
      <c r="J41" s="713"/>
      <c r="K41" s="714"/>
      <c r="L41" s="558" t="s">
        <v>232</v>
      </c>
      <c r="M41" s="559"/>
      <c r="N41" s="559"/>
      <c r="O41" s="725">
        <f>'（別紙２）二酸化炭素排出量計算シート【計画用】'!O41</f>
        <v>37.700000000000003</v>
      </c>
      <c r="P41" s="726"/>
      <c r="Q41" s="726"/>
      <c r="R41" s="645" t="s">
        <v>386</v>
      </c>
      <c r="S41" s="646"/>
      <c r="T41" s="647"/>
      <c r="U41" s="849">
        <f>'（別紙２）二酸化炭素排出量計算シート【計画用】'!U41</f>
        <v>1.8700000000000001E-2</v>
      </c>
      <c r="V41" s="850"/>
      <c r="W41" s="850"/>
      <c r="X41" s="851"/>
      <c r="Y41" s="645" t="s">
        <v>489</v>
      </c>
      <c r="Z41" s="646"/>
      <c r="AA41" s="646"/>
      <c r="AB41" s="1271"/>
      <c r="AC41" s="560" t="str">
        <f>IF(H41="","",H41*O41*U41*44/12)</f>
        <v/>
      </c>
      <c r="AD41" s="561"/>
      <c r="AE41" s="561"/>
      <c r="AF41" s="561"/>
      <c r="AG41" s="561"/>
      <c r="AH41" s="541" t="s">
        <v>494</v>
      </c>
      <c r="AI41" s="542"/>
      <c r="AJ41" s="543"/>
    </row>
    <row r="42" spans="2:36" ht="13.5" customHeight="1" x14ac:dyDescent="0.15">
      <c r="B42" s="478"/>
      <c r="C42" s="479"/>
      <c r="D42" s="481"/>
      <c r="E42" s="481"/>
      <c r="F42" s="481"/>
      <c r="G42" s="481"/>
      <c r="H42" s="715"/>
      <c r="I42" s="716"/>
      <c r="J42" s="716"/>
      <c r="K42" s="717"/>
      <c r="L42" s="558"/>
      <c r="M42" s="559"/>
      <c r="N42" s="559"/>
      <c r="O42" s="638"/>
      <c r="P42" s="639"/>
      <c r="Q42" s="639"/>
      <c r="R42" s="648"/>
      <c r="S42" s="649"/>
      <c r="T42" s="650"/>
      <c r="U42" s="832" t="s">
        <v>428</v>
      </c>
      <c r="V42" s="833"/>
      <c r="W42" s="833"/>
      <c r="X42" s="834"/>
      <c r="Y42" s="648"/>
      <c r="Z42" s="649"/>
      <c r="AA42" s="649"/>
      <c r="AB42" s="1272"/>
      <c r="AC42" s="560"/>
      <c r="AD42" s="561"/>
      <c r="AE42" s="561"/>
      <c r="AF42" s="561"/>
      <c r="AG42" s="561"/>
      <c r="AH42" s="555"/>
      <c r="AI42" s="556"/>
      <c r="AJ42" s="557"/>
    </row>
    <row r="43" spans="2:36" ht="13.5" customHeight="1" x14ac:dyDescent="0.15">
      <c r="B43" s="478"/>
      <c r="C43" s="479"/>
      <c r="D43" s="518" t="s">
        <v>63</v>
      </c>
      <c r="E43" s="518"/>
      <c r="F43" s="518"/>
      <c r="G43" s="518"/>
      <c r="H43" s="712" t="str">
        <f>IF('（別紙１）原油換算シート【3年目報告用】'!H38="","",'（別紙１）原油換算シート【3年目報告用】'!H38)</f>
        <v/>
      </c>
      <c r="I43" s="713"/>
      <c r="J43" s="713"/>
      <c r="K43" s="714"/>
      <c r="L43" s="558" t="s">
        <v>354</v>
      </c>
      <c r="M43" s="559"/>
      <c r="N43" s="559"/>
      <c r="O43" s="725">
        <f>'（別紙２）二酸化炭素排出量計算シート【計画用】'!O43</f>
        <v>43.5</v>
      </c>
      <c r="P43" s="726"/>
      <c r="Q43" s="726"/>
      <c r="R43" s="645" t="s">
        <v>396</v>
      </c>
      <c r="S43" s="646"/>
      <c r="T43" s="647"/>
      <c r="U43" s="849">
        <f>'（別紙２）二酸化炭素排出量計算シート【計画用】'!U43</f>
        <v>1.3899999999999999E-2</v>
      </c>
      <c r="V43" s="850"/>
      <c r="W43" s="850"/>
      <c r="X43" s="851"/>
      <c r="Y43" s="645" t="s">
        <v>489</v>
      </c>
      <c r="Z43" s="646"/>
      <c r="AA43" s="646"/>
      <c r="AB43" s="1271"/>
      <c r="AC43" s="560" t="str">
        <f>IF(H43="","",H43*O43*U43*44/12)</f>
        <v/>
      </c>
      <c r="AD43" s="561"/>
      <c r="AE43" s="561"/>
      <c r="AF43" s="561"/>
      <c r="AG43" s="561"/>
      <c r="AH43" s="541" t="s">
        <v>494</v>
      </c>
      <c r="AI43" s="542"/>
      <c r="AJ43" s="543"/>
    </row>
    <row r="44" spans="2:36" ht="13.5" customHeight="1" x14ac:dyDescent="0.15">
      <c r="B44" s="478"/>
      <c r="C44" s="479"/>
      <c r="D44" s="518"/>
      <c r="E44" s="518"/>
      <c r="F44" s="518"/>
      <c r="G44" s="518"/>
      <c r="H44" s="715"/>
      <c r="I44" s="716"/>
      <c r="J44" s="716"/>
      <c r="K44" s="717"/>
      <c r="L44" s="558"/>
      <c r="M44" s="559"/>
      <c r="N44" s="559"/>
      <c r="O44" s="638"/>
      <c r="P44" s="639"/>
      <c r="Q44" s="639"/>
      <c r="R44" s="648"/>
      <c r="S44" s="649"/>
      <c r="T44" s="650"/>
      <c r="U44" s="832" t="s">
        <v>428</v>
      </c>
      <c r="V44" s="833"/>
      <c r="W44" s="833"/>
      <c r="X44" s="834"/>
      <c r="Y44" s="648"/>
      <c r="Z44" s="649"/>
      <c r="AA44" s="649"/>
      <c r="AB44" s="1272"/>
      <c r="AC44" s="560"/>
      <c r="AD44" s="561"/>
      <c r="AE44" s="561"/>
      <c r="AF44" s="561"/>
      <c r="AG44" s="561"/>
      <c r="AH44" s="555"/>
      <c r="AI44" s="556"/>
      <c r="AJ44" s="557"/>
    </row>
    <row r="45" spans="2:36" ht="13.5" customHeight="1" x14ac:dyDescent="0.15">
      <c r="B45" s="478"/>
      <c r="C45" s="479"/>
      <c r="D45" s="518" t="s">
        <v>390</v>
      </c>
      <c r="E45" s="518"/>
      <c r="F45" s="518"/>
      <c r="G45" s="518"/>
      <c r="H45" s="712" t="str">
        <f>IF('（別紙１）原油換算シート【3年目報告用】'!H40="","",'（別紙１）原油換算シート【3年目報告用】'!H40)</f>
        <v/>
      </c>
      <c r="I45" s="713"/>
      <c r="J45" s="713"/>
      <c r="K45" s="714"/>
      <c r="L45" s="558" t="s">
        <v>233</v>
      </c>
      <c r="M45" s="559"/>
      <c r="N45" s="559"/>
      <c r="O45" s="725">
        <f>'（別紙２）二酸化炭素排出量計算シート【計画用】'!O45</f>
        <v>50.8</v>
      </c>
      <c r="P45" s="726"/>
      <c r="Q45" s="726"/>
      <c r="R45" s="645" t="s">
        <v>389</v>
      </c>
      <c r="S45" s="646"/>
      <c r="T45" s="647"/>
      <c r="U45" s="849">
        <f>'（別紙２）二酸化炭素排出量計算シート【計画用】'!U45</f>
        <v>1.61E-2</v>
      </c>
      <c r="V45" s="850"/>
      <c r="W45" s="850"/>
      <c r="X45" s="851"/>
      <c r="Y45" s="645" t="s">
        <v>489</v>
      </c>
      <c r="Z45" s="646"/>
      <c r="AA45" s="646"/>
      <c r="AB45" s="647"/>
      <c r="AC45" s="560" t="str">
        <f>IF(H45="","",H45*O45*U45*44/12)</f>
        <v/>
      </c>
      <c r="AD45" s="561"/>
      <c r="AE45" s="561"/>
      <c r="AF45" s="561"/>
      <c r="AG45" s="561"/>
      <c r="AH45" s="541" t="s">
        <v>494</v>
      </c>
      <c r="AI45" s="542"/>
      <c r="AJ45" s="543"/>
    </row>
    <row r="46" spans="2:36" ht="13.5" customHeight="1" x14ac:dyDescent="0.15">
      <c r="B46" s="478"/>
      <c r="C46" s="479"/>
      <c r="D46" s="519"/>
      <c r="E46" s="519"/>
      <c r="F46" s="519"/>
      <c r="G46" s="519"/>
      <c r="H46" s="715"/>
      <c r="I46" s="716"/>
      <c r="J46" s="716"/>
      <c r="K46" s="717"/>
      <c r="L46" s="841"/>
      <c r="M46" s="842"/>
      <c r="N46" s="842"/>
      <c r="O46" s="638"/>
      <c r="P46" s="639"/>
      <c r="Q46" s="639"/>
      <c r="R46" s="648"/>
      <c r="S46" s="649"/>
      <c r="T46" s="650"/>
      <c r="U46" s="832" t="s">
        <v>428</v>
      </c>
      <c r="V46" s="833"/>
      <c r="W46" s="833"/>
      <c r="X46" s="834"/>
      <c r="Y46" s="648"/>
      <c r="Z46" s="649"/>
      <c r="AA46" s="649"/>
      <c r="AB46" s="650"/>
      <c r="AC46" s="560"/>
      <c r="AD46" s="561"/>
      <c r="AE46" s="561"/>
      <c r="AF46" s="561"/>
      <c r="AG46" s="561"/>
      <c r="AH46" s="555"/>
      <c r="AI46" s="556"/>
      <c r="AJ46" s="557"/>
    </row>
    <row r="47" spans="2:36" ht="13.5" customHeight="1" x14ac:dyDescent="0.15">
      <c r="B47" s="478"/>
      <c r="C47" s="479"/>
      <c r="D47" s="721" t="s">
        <v>67</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826" t="str">
        <f>IF(SUM(AC38:AG46)=0,"",ROUND(SUM(AC38:AG46),-INT(LOG(ABS(SUM(AC38:AG46))))-1+3))</f>
        <v/>
      </c>
      <c r="AD47" s="827"/>
      <c r="AE47" s="827"/>
      <c r="AF47" s="827"/>
      <c r="AG47" s="828"/>
      <c r="AH47" s="736" t="s">
        <v>496</v>
      </c>
      <c r="AI47" s="737"/>
      <c r="AJ47" s="738"/>
    </row>
    <row r="48" spans="2:36" ht="13.5" customHeight="1" thickBot="1" x14ac:dyDescent="0.2">
      <c r="B48" s="478"/>
      <c r="C48" s="479"/>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829"/>
      <c r="AD48" s="830"/>
      <c r="AE48" s="830"/>
      <c r="AF48" s="830"/>
      <c r="AG48" s="831"/>
      <c r="AH48" s="739"/>
      <c r="AI48" s="740"/>
      <c r="AJ48" s="741"/>
    </row>
    <row r="49" spans="1:36" ht="13.5" customHeight="1" x14ac:dyDescent="0.15">
      <c r="B49" s="529" t="s">
        <v>68</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604" t="s">
        <v>497</v>
      </c>
      <c r="AI49" s="605"/>
      <c r="AJ49" s="606"/>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7"/>
      <c r="AI50" s="608"/>
      <c r="AJ50" s="60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224</v>
      </c>
      <c r="C52" s="1">
        <v>1</v>
      </c>
      <c r="D52" s="378" t="s">
        <v>280</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226</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487</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228</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IF(計画提出書!N47="","",計画提出書!N47+2)</f>
        <v>2025</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IF(計画提出書!N47="","",計画提出書!N47+3)</f>
        <v>2026</v>
      </c>
      <c r="Q67" s="402"/>
      <c r="R67" s="22" t="s">
        <v>4</v>
      </c>
      <c r="S67" s="402">
        <f>IF(計画提出書!N47="","",3)</f>
        <v>3</v>
      </c>
      <c r="T67" s="402"/>
      <c r="U67" s="22" t="s">
        <v>5</v>
      </c>
      <c r="V67" s="402">
        <f>IF(計画提出書!N47="","",31)</f>
        <v>31</v>
      </c>
      <c r="W67" s="402"/>
      <c r="X67" s="22" t="s">
        <v>6</v>
      </c>
    </row>
    <row r="68" spans="1:36" ht="13.5" customHeight="1" x14ac:dyDescent="0.15">
      <c r="A68" s="9"/>
      <c r="B68" s="1247" t="s">
        <v>243</v>
      </c>
      <c r="C68" s="1248"/>
      <c r="D68" s="1248"/>
      <c r="E68" s="1248"/>
      <c r="F68" s="1248"/>
      <c r="G68" s="1248"/>
      <c r="H68" s="1248"/>
      <c r="I68" s="1249"/>
      <c r="J68" s="1253" t="str">
        <f>IF(D14="","",D14&amp;"年度の排出量")</f>
        <v>2025年度の排出量</v>
      </c>
      <c r="K68" s="1254"/>
      <c r="L68" s="1254"/>
      <c r="M68" s="1254"/>
      <c r="N68" s="1254"/>
      <c r="O68" s="1254"/>
      <c r="P68" s="1254"/>
      <c r="Q68" s="1254"/>
      <c r="R68" s="1254"/>
      <c r="S68" s="1257" t="s">
        <v>402</v>
      </c>
      <c r="T68" s="1258"/>
      <c r="U68" s="1258"/>
      <c r="V68" s="1258"/>
      <c r="W68" s="1258"/>
      <c r="X68" s="1258"/>
      <c r="Y68" s="1258"/>
      <c r="Z68" s="1259"/>
      <c r="AA68" s="1235" t="s">
        <v>99</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248</v>
      </c>
      <c r="K70" s="1242"/>
      <c r="L70" s="1242"/>
      <c r="M70" s="1242"/>
      <c r="N70" s="1242"/>
      <c r="O70" s="1242"/>
      <c r="P70" s="1242"/>
      <c r="Q70" s="1242"/>
      <c r="R70" s="1243"/>
      <c r="S70" s="427" t="s">
        <v>249</v>
      </c>
      <c r="T70" s="428"/>
      <c r="U70" s="428"/>
      <c r="V70" s="428"/>
      <c r="W70" s="428"/>
      <c r="X70" s="428"/>
      <c r="Y70" s="428"/>
      <c r="Z70" s="1244"/>
      <c r="AA70" s="1245" t="s">
        <v>252</v>
      </c>
      <c r="AB70" s="1242"/>
      <c r="AC70" s="1242"/>
      <c r="AD70" s="1242"/>
      <c r="AE70" s="1242"/>
      <c r="AF70" s="1242"/>
      <c r="AG70" s="1242"/>
      <c r="AH70" s="1242"/>
      <c r="AI70" s="1242"/>
      <c r="AJ70" s="1246"/>
    </row>
    <row r="71" spans="1:36" ht="13.5" customHeight="1" x14ac:dyDescent="0.15">
      <c r="B71" s="1263" t="s">
        <v>77</v>
      </c>
      <c r="C71" s="1264"/>
      <c r="D71" s="1264"/>
      <c r="E71" s="1264"/>
      <c r="F71" s="1264"/>
      <c r="G71" s="1264"/>
      <c r="H71" s="1264"/>
      <c r="I71" s="1265"/>
      <c r="J71" s="792"/>
      <c r="K71" s="793"/>
      <c r="L71" s="793"/>
      <c r="M71" s="793"/>
      <c r="N71" s="793"/>
      <c r="O71" s="793"/>
      <c r="P71" s="794"/>
      <c r="Q71" s="767" t="s">
        <v>236</v>
      </c>
      <c r="R71" s="768"/>
      <c r="S71" s="795">
        <f>'（別紙２）二酸化炭素排出量計算シート【計画用】'!S71</f>
        <v>1</v>
      </c>
      <c r="T71" s="796"/>
      <c r="U71" s="796"/>
      <c r="V71" s="796"/>
      <c r="W71" s="796"/>
      <c r="X71" s="796"/>
      <c r="Y71" s="796"/>
      <c r="Z71" s="796"/>
      <c r="AA71" s="601" t="str">
        <f>IF(SUM(J71)=0,"",ROUND(J71*S71,-INT(LOG(ABS(J71*S71)))-1+3))</f>
        <v/>
      </c>
      <c r="AB71" s="602"/>
      <c r="AC71" s="602"/>
      <c r="AD71" s="602"/>
      <c r="AE71" s="602"/>
      <c r="AF71" s="602"/>
      <c r="AG71" s="603"/>
      <c r="AH71" s="1226" t="s">
        <v>483</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49"/>
      <c r="AB72" s="550"/>
      <c r="AC72" s="550"/>
      <c r="AD72" s="550"/>
      <c r="AE72" s="550"/>
      <c r="AF72" s="550"/>
      <c r="AG72" s="551"/>
      <c r="AH72" s="745"/>
      <c r="AI72" s="746"/>
      <c r="AJ72" s="747"/>
    </row>
    <row r="73" spans="1:36" ht="13.5" customHeight="1" x14ac:dyDescent="0.15">
      <c r="B73" s="1263" t="s">
        <v>76</v>
      </c>
      <c r="C73" s="1264"/>
      <c r="D73" s="1264"/>
      <c r="E73" s="1264"/>
      <c r="F73" s="1264"/>
      <c r="G73" s="1264"/>
      <c r="H73" s="1264"/>
      <c r="I73" s="1265"/>
      <c r="J73" s="792"/>
      <c r="K73" s="793"/>
      <c r="L73" s="793"/>
      <c r="M73" s="793"/>
      <c r="N73" s="793"/>
      <c r="O73" s="793"/>
      <c r="P73" s="794"/>
      <c r="Q73" s="767" t="s">
        <v>236</v>
      </c>
      <c r="R73" s="768"/>
      <c r="S73" s="795">
        <f>'（別紙２）二酸化炭素排出量計算シート【計画用】'!S73</f>
        <v>25</v>
      </c>
      <c r="T73" s="796"/>
      <c r="U73" s="796"/>
      <c r="V73" s="796"/>
      <c r="W73" s="796"/>
      <c r="X73" s="796"/>
      <c r="Y73" s="796"/>
      <c r="Z73" s="796"/>
      <c r="AA73" s="601" t="str">
        <f>IF(SUM(J73)=0,"",ROUND(J73*S73,-INT(LOG(ABS(J73*S73)))-1+3))</f>
        <v/>
      </c>
      <c r="AB73" s="602"/>
      <c r="AC73" s="602"/>
      <c r="AD73" s="602"/>
      <c r="AE73" s="602"/>
      <c r="AF73" s="602"/>
      <c r="AG73" s="603"/>
      <c r="AH73" s="1226" t="s">
        <v>483</v>
      </c>
      <c r="AI73" s="1227"/>
      <c r="AJ73" s="1228"/>
    </row>
    <row r="74" spans="1:36" ht="13.5" customHeight="1" thickBot="1" x14ac:dyDescent="0.2">
      <c r="B74" s="1223"/>
      <c r="C74" s="1224"/>
      <c r="D74" s="1224"/>
      <c r="E74" s="1224"/>
      <c r="F74" s="1224"/>
      <c r="G74" s="1224"/>
      <c r="H74" s="1224"/>
      <c r="I74" s="1225"/>
      <c r="J74" s="590"/>
      <c r="K74" s="591"/>
      <c r="L74" s="591"/>
      <c r="M74" s="591"/>
      <c r="N74" s="591"/>
      <c r="O74" s="591"/>
      <c r="P74" s="592"/>
      <c r="Q74" s="811"/>
      <c r="R74" s="812"/>
      <c r="S74" s="535"/>
      <c r="T74" s="536"/>
      <c r="U74" s="536"/>
      <c r="V74" s="536"/>
      <c r="W74" s="536"/>
      <c r="X74" s="536"/>
      <c r="Y74" s="536"/>
      <c r="Z74" s="536"/>
      <c r="AA74" s="549"/>
      <c r="AB74" s="550"/>
      <c r="AC74" s="550"/>
      <c r="AD74" s="550"/>
      <c r="AE74" s="550"/>
      <c r="AF74" s="550"/>
      <c r="AG74" s="551"/>
      <c r="AH74" s="745"/>
      <c r="AI74" s="746"/>
      <c r="AJ74" s="747"/>
    </row>
    <row r="75" spans="1:36" ht="13.5" customHeight="1" x14ac:dyDescent="0.15">
      <c r="B75" s="1263" t="s">
        <v>78</v>
      </c>
      <c r="C75" s="1264"/>
      <c r="D75" s="1264"/>
      <c r="E75" s="1264"/>
      <c r="F75" s="1264"/>
      <c r="G75" s="1264"/>
      <c r="H75" s="1264"/>
      <c r="I75" s="1265"/>
      <c r="J75" s="792"/>
      <c r="K75" s="793"/>
      <c r="L75" s="793"/>
      <c r="M75" s="793"/>
      <c r="N75" s="793"/>
      <c r="O75" s="793"/>
      <c r="P75" s="794"/>
      <c r="Q75" s="767" t="s">
        <v>236</v>
      </c>
      <c r="R75" s="768"/>
      <c r="S75" s="795">
        <f>'（別紙２）二酸化炭素排出量計算シート【計画用】'!S75</f>
        <v>298</v>
      </c>
      <c r="T75" s="796"/>
      <c r="U75" s="796"/>
      <c r="V75" s="796"/>
      <c r="W75" s="796"/>
      <c r="X75" s="796"/>
      <c r="Y75" s="796"/>
      <c r="Z75" s="1269"/>
      <c r="AA75" s="601" t="str">
        <f>IF(SUM(J75)=0,"",ROUND(J75*S75,-INT(LOG(ABS(J75*S75)))-1+3))</f>
        <v/>
      </c>
      <c r="AB75" s="602"/>
      <c r="AC75" s="602"/>
      <c r="AD75" s="602"/>
      <c r="AE75" s="602"/>
      <c r="AF75" s="602"/>
      <c r="AG75" s="603"/>
      <c r="AH75" s="1226" t="s">
        <v>483</v>
      </c>
      <c r="AI75" s="1227"/>
      <c r="AJ75" s="1228"/>
    </row>
    <row r="76" spans="1:36" ht="13.5" customHeight="1" thickBot="1" x14ac:dyDescent="0.2">
      <c r="B76" s="1223"/>
      <c r="C76" s="1224"/>
      <c r="D76" s="1224"/>
      <c r="E76" s="1224"/>
      <c r="F76" s="1224"/>
      <c r="G76" s="1224"/>
      <c r="H76" s="1224"/>
      <c r="I76" s="1225"/>
      <c r="J76" s="590"/>
      <c r="K76" s="591"/>
      <c r="L76" s="591"/>
      <c r="M76" s="591"/>
      <c r="N76" s="591"/>
      <c r="O76" s="591"/>
      <c r="P76" s="592"/>
      <c r="Q76" s="811"/>
      <c r="R76" s="812"/>
      <c r="S76" s="599"/>
      <c r="T76" s="600"/>
      <c r="U76" s="600"/>
      <c r="V76" s="600"/>
      <c r="W76" s="600"/>
      <c r="X76" s="600"/>
      <c r="Y76" s="600"/>
      <c r="Z76" s="1270"/>
      <c r="AA76" s="549"/>
      <c r="AB76" s="550"/>
      <c r="AC76" s="550"/>
      <c r="AD76" s="550"/>
      <c r="AE76" s="550"/>
      <c r="AF76" s="550"/>
      <c r="AG76" s="551"/>
      <c r="AH76" s="745"/>
      <c r="AI76" s="746"/>
      <c r="AJ76" s="747"/>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228</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IF(計画提出書!N47="","",計画提出書!N47+2)</f>
        <v>2025</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IF(計画提出書!N47="","",計画提出書!N47+2)</f>
        <v>2025</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243</v>
      </c>
      <c r="C80" s="1248"/>
      <c r="D80" s="1248"/>
      <c r="E80" s="1248"/>
      <c r="F80" s="1248"/>
      <c r="G80" s="1248"/>
      <c r="H80" s="1248"/>
      <c r="I80" s="1249"/>
      <c r="J80" s="1253" t="str">
        <f>IF(D14="","",D14&amp;"年の排出量")</f>
        <v>2025年の排出量</v>
      </c>
      <c r="K80" s="1254"/>
      <c r="L80" s="1254"/>
      <c r="M80" s="1254"/>
      <c r="N80" s="1254"/>
      <c r="O80" s="1254"/>
      <c r="P80" s="1254"/>
      <c r="Q80" s="1254"/>
      <c r="R80" s="1254"/>
      <c r="S80" s="1257" t="s">
        <v>402</v>
      </c>
      <c r="T80" s="1258"/>
      <c r="U80" s="1258"/>
      <c r="V80" s="1258"/>
      <c r="W80" s="1258"/>
      <c r="X80" s="1258"/>
      <c r="Y80" s="1258"/>
      <c r="Z80" s="1259"/>
      <c r="AA80" s="1235" t="s">
        <v>99</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248</v>
      </c>
      <c r="K82" s="1242"/>
      <c r="L82" s="1242"/>
      <c r="M82" s="1242"/>
      <c r="N82" s="1242"/>
      <c r="O82" s="1242"/>
      <c r="P82" s="1242"/>
      <c r="Q82" s="1242"/>
      <c r="R82" s="1243"/>
      <c r="S82" s="427" t="s">
        <v>249</v>
      </c>
      <c r="T82" s="428"/>
      <c r="U82" s="428"/>
      <c r="V82" s="428"/>
      <c r="W82" s="428"/>
      <c r="X82" s="428"/>
      <c r="Y82" s="428"/>
      <c r="Z82" s="1244"/>
      <c r="AA82" s="1245" t="s">
        <v>252</v>
      </c>
      <c r="AB82" s="1242"/>
      <c r="AC82" s="1242"/>
      <c r="AD82" s="1242"/>
      <c r="AE82" s="1242"/>
      <c r="AF82" s="1242"/>
      <c r="AG82" s="1242"/>
      <c r="AH82" s="1242"/>
      <c r="AI82" s="1242"/>
      <c r="AJ82" s="1246"/>
    </row>
    <row r="83" spans="2:36" ht="13.5" customHeight="1" x14ac:dyDescent="0.15">
      <c r="B83" s="613" t="s">
        <v>350</v>
      </c>
      <c r="C83" s="614"/>
      <c r="D83" s="761" t="s">
        <v>80</v>
      </c>
      <c r="E83" s="762"/>
      <c r="F83" s="762"/>
      <c r="G83" s="762"/>
      <c r="H83" s="762"/>
      <c r="I83" s="763"/>
      <c r="J83" s="764"/>
      <c r="K83" s="765"/>
      <c r="L83" s="765"/>
      <c r="M83" s="765"/>
      <c r="N83" s="765"/>
      <c r="O83" s="765"/>
      <c r="P83" s="766"/>
      <c r="Q83" s="767" t="s">
        <v>236</v>
      </c>
      <c r="R83" s="768"/>
      <c r="S83" s="795">
        <f>'（別紙２）二酸化炭素排出量計算シート【計画用】'!S83</f>
        <v>14800</v>
      </c>
      <c r="T83" s="796"/>
      <c r="U83" s="796"/>
      <c r="V83" s="796"/>
      <c r="W83" s="796"/>
      <c r="X83" s="796"/>
      <c r="Y83" s="796"/>
      <c r="Z83" s="1269"/>
      <c r="AA83" s="751" t="str">
        <f t="shared" ref="AA83:AA101" si="0">IF(J83="","",J83*S83)</f>
        <v/>
      </c>
      <c r="AB83" s="752"/>
      <c r="AC83" s="752"/>
      <c r="AD83" s="752"/>
      <c r="AE83" s="752"/>
      <c r="AF83" s="752"/>
      <c r="AG83" s="753"/>
      <c r="AH83" s="731" t="s">
        <v>484</v>
      </c>
      <c r="AI83" s="732"/>
      <c r="AJ83" s="735"/>
    </row>
    <row r="84" spans="2:36" ht="13.5" customHeight="1" x14ac:dyDescent="0.15">
      <c r="B84" s="615"/>
      <c r="C84" s="616"/>
      <c r="D84" s="619" t="s">
        <v>81</v>
      </c>
      <c r="E84" s="620"/>
      <c r="F84" s="620"/>
      <c r="G84" s="620"/>
      <c r="H84" s="620"/>
      <c r="I84" s="621"/>
      <c r="J84" s="247"/>
      <c r="K84" s="248"/>
      <c r="L84" s="248"/>
      <c r="M84" s="248"/>
      <c r="N84" s="248"/>
      <c r="O84" s="248"/>
      <c r="P84" s="349"/>
      <c r="Q84" s="544" t="s">
        <v>236</v>
      </c>
      <c r="R84" s="545"/>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484</v>
      </c>
      <c r="AI84" s="542"/>
      <c r="AJ84" s="543"/>
    </row>
    <row r="85" spans="2:36" ht="13.5" customHeight="1" x14ac:dyDescent="0.15">
      <c r="B85" s="615"/>
      <c r="C85" s="616"/>
      <c r="D85" s="619" t="s">
        <v>82</v>
      </c>
      <c r="E85" s="620"/>
      <c r="F85" s="620"/>
      <c r="G85" s="620"/>
      <c r="H85" s="620"/>
      <c r="I85" s="621"/>
      <c r="J85" s="247"/>
      <c r="K85" s="248"/>
      <c r="L85" s="248"/>
      <c r="M85" s="248"/>
      <c r="N85" s="248"/>
      <c r="O85" s="248"/>
      <c r="P85" s="349"/>
      <c r="Q85" s="544" t="s">
        <v>236</v>
      </c>
      <c r="R85" s="545"/>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484</v>
      </c>
      <c r="AI85" s="542"/>
      <c r="AJ85" s="543"/>
    </row>
    <row r="86" spans="2:36" ht="13.5" customHeight="1" x14ac:dyDescent="0.15">
      <c r="B86" s="615"/>
      <c r="C86" s="616"/>
      <c r="D86" s="619" t="s">
        <v>83</v>
      </c>
      <c r="E86" s="620"/>
      <c r="F86" s="620"/>
      <c r="G86" s="620"/>
      <c r="H86" s="620"/>
      <c r="I86" s="621"/>
      <c r="J86" s="247"/>
      <c r="K86" s="248"/>
      <c r="L86" s="248"/>
      <c r="M86" s="248"/>
      <c r="N86" s="248"/>
      <c r="O86" s="248"/>
      <c r="P86" s="349"/>
      <c r="Q86" s="544" t="s">
        <v>236</v>
      </c>
      <c r="R86" s="545"/>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485</v>
      </c>
      <c r="AI86" s="542"/>
      <c r="AJ86" s="543"/>
    </row>
    <row r="87" spans="2:36" ht="13.5" customHeight="1" x14ac:dyDescent="0.15">
      <c r="B87" s="615"/>
      <c r="C87" s="616"/>
      <c r="D87" s="619" t="s">
        <v>84</v>
      </c>
      <c r="E87" s="620"/>
      <c r="F87" s="620"/>
      <c r="G87" s="620"/>
      <c r="H87" s="620"/>
      <c r="I87" s="621"/>
      <c r="J87" s="247"/>
      <c r="K87" s="248"/>
      <c r="L87" s="248"/>
      <c r="M87" s="248"/>
      <c r="N87" s="248"/>
      <c r="O87" s="248"/>
      <c r="P87" s="349"/>
      <c r="Q87" s="544" t="s">
        <v>236</v>
      </c>
      <c r="R87" s="545"/>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485</v>
      </c>
      <c r="AI87" s="542"/>
      <c r="AJ87" s="543"/>
    </row>
    <row r="88" spans="2:36" ht="13.5" customHeight="1" x14ac:dyDescent="0.15">
      <c r="B88" s="615"/>
      <c r="C88" s="616"/>
      <c r="D88" s="619" t="s">
        <v>85</v>
      </c>
      <c r="E88" s="620"/>
      <c r="F88" s="620"/>
      <c r="G88" s="620"/>
      <c r="H88" s="620"/>
      <c r="I88" s="621"/>
      <c r="J88" s="247"/>
      <c r="K88" s="248"/>
      <c r="L88" s="248"/>
      <c r="M88" s="248"/>
      <c r="N88" s="248"/>
      <c r="O88" s="248"/>
      <c r="P88" s="349"/>
      <c r="Q88" s="544" t="s">
        <v>236</v>
      </c>
      <c r="R88" s="545"/>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485</v>
      </c>
      <c r="AI88" s="542"/>
      <c r="AJ88" s="543"/>
    </row>
    <row r="89" spans="2:36" ht="13.5" customHeight="1" x14ac:dyDescent="0.15">
      <c r="B89" s="615"/>
      <c r="C89" s="616"/>
      <c r="D89" s="619" t="s">
        <v>86</v>
      </c>
      <c r="E89" s="620"/>
      <c r="F89" s="620"/>
      <c r="G89" s="620"/>
      <c r="H89" s="620"/>
      <c r="I89" s="621"/>
      <c r="J89" s="247"/>
      <c r="K89" s="248"/>
      <c r="L89" s="248"/>
      <c r="M89" s="248"/>
      <c r="N89" s="248"/>
      <c r="O89" s="248"/>
      <c r="P89" s="349"/>
      <c r="Q89" s="544" t="s">
        <v>236</v>
      </c>
      <c r="R89" s="545"/>
      <c r="S89" s="1229">
        <f>'（別紙２）二酸化炭素排出量計算シート【計画用】'!S89</f>
        <v>353</v>
      </c>
      <c r="T89" s="1230"/>
      <c r="U89" s="1230"/>
      <c r="V89" s="1230"/>
      <c r="W89" s="1230"/>
      <c r="X89" s="1230"/>
      <c r="Y89" s="1230"/>
      <c r="Z89" s="1231"/>
      <c r="AA89" s="538" t="str">
        <f t="shared" si="0"/>
        <v/>
      </c>
      <c r="AB89" s="539"/>
      <c r="AC89" s="539"/>
      <c r="AD89" s="539"/>
      <c r="AE89" s="539"/>
      <c r="AF89" s="539"/>
      <c r="AG89" s="540"/>
      <c r="AH89" s="541" t="s">
        <v>485</v>
      </c>
      <c r="AI89" s="542"/>
      <c r="AJ89" s="543"/>
    </row>
    <row r="90" spans="2:36" ht="13.5" customHeight="1" x14ac:dyDescent="0.15">
      <c r="B90" s="615"/>
      <c r="C90" s="616"/>
      <c r="D90" s="619" t="s">
        <v>87</v>
      </c>
      <c r="E90" s="620"/>
      <c r="F90" s="620"/>
      <c r="G90" s="620"/>
      <c r="H90" s="620"/>
      <c r="I90" s="621"/>
      <c r="J90" s="247"/>
      <c r="K90" s="248"/>
      <c r="L90" s="248"/>
      <c r="M90" s="248"/>
      <c r="N90" s="248"/>
      <c r="O90" s="248"/>
      <c r="P90" s="349"/>
      <c r="Q90" s="544" t="s">
        <v>236</v>
      </c>
      <c r="R90" s="545"/>
      <c r="S90" s="1229">
        <f>'（別紙２）二酸化炭素排出量計算シート【計画用】'!S90</f>
        <v>4470</v>
      </c>
      <c r="T90" s="1230"/>
      <c r="U90" s="1230"/>
      <c r="V90" s="1230"/>
      <c r="W90" s="1230"/>
      <c r="X90" s="1230"/>
      <c r="Y90" s="1230"/>
      <c r="Z90" s="1231"/>
      <c r="AA90" s="538" t="str">
        <f t="shared" si="0"/>
        <v/>
      </c>
      <c r="AB90" s="539"/>
      <c r="AC90" s="539"/>
      <c r="AD90" s="539"/>
      <c r="AE90" s="539"/>
      <c r="AF90" s="539"/>
      <c r="AG90" s="540"/>
      <c r="AH90" s="541" t="s">
        <v>485</v>
      </c>
      <c r="AI90" s="542"/>
      <c r="AJ90" s="543"/>
    </row>
    <row r="91" spans="2:36" ht="13.5" customHeight="1" x14ac:dyDescent="0.15">
      <c r="B91" s="615"/>
      <c r="C91" s="616"/>
      <c r="D91" s="619" t="s">
        <v>464</v>
      </c>
      <c r="E91" s="620"/>
      <c r="F91" s="620"/>
      <c r="G91" s="620"/>
      <c r="H91" s="620"/>
      <c r="I91" s="621"/>
      <c r="J91" s="247"/>
      <c r="K91" s="248"/>
      <c r="L91" s="248"/>
      <c r="M91" s="248"/>
      <c r="N91" s="248"/>
      <c r="O91" s="248"/>
      <c r="P91" s="349"/>
      <c r="Q91" s="544" t="s">
        <v>236</v>
      </c>
      <c r="R91" s="545"/>
      <c r="S91" s="1229">
        <f>'（別紙２）二酸化炭素排出量計算シート【計画用】'!S91</f>
        <v>53</v>
      </c>
      <c r="T91" s="1230"/>
      <c r="U91" s="1230"/>
      <c r="V91" s="1230"/>
      <c r="W91" s="1230"/>
      <c r="X91" s="1230"/>
      <c r="Y91" s="1230"/>
      <c r="Z91" s="1231"/>
      <c r="AA91" s="538" t="str">
        <f>IF(J91="","",J91*S91)</f>
        <v/>
      </c>
      <c r="AB91" s="539"/>
      <c r="AC91" s="539"/>
      <c r="AD91" s="539"/>
      <c r="AE91" s="539"/>
      <c r="AF91" s="539"/>
      <c r="AG91" s="540"/>
      <c r="AH91" s="541" t="s">
        <v>485</v>
      </c>
      <c r="AI91" s="542"/>
      <c r="AJ91" s="543"/>
    </row>
    <row r="92" spans="2:36" ht="13.5" customHeight="1" x14ac:dyDescent="0.15">
      <c r="B92" s="615"/>
      <c r="C92" s="616"/>
      <c r="D92" s="619" t="s">
        <v>88</v>
      </c>
      <c r="E92" s="620"/>
      <c r="F92" s="620"/>
      <c r="G92" s="620"/>
      <c r="H92" s="620"/>
      <c r="I92" s="621"/>
      <c r="J92" s="247"/>
      <c r="K92" s="248"/>
      <c r="L92" s="248"/>
      <c r="M92" s="248"/>
      <c r="N92" s="248"/>
      <c r="O92" s="248"/>
      <c r="P92" s="349"/>
      <c r="Q92" s="544" t="s">
        <v>236</v>
      </c>
      <c r="R92" s="545"/>
      <c r="S92" s="1229">
        <f>'（別紙２）二酸化炭素排出量計算シート【計画用】'!S92</f>
        <v>124</v>
      </c>
      <c r="T92" s="1230"/>
      <c r="U92" s="1230"/>
      <c r="V92" s="1230"/>
      <c r="W92" s="1230"/>
      <c r="X92" s="1230"/>
      <c r="Y92" s="1230"/>
      <c r="Z92" s="1231"/>
      <c r="AA92" s="538" t="str">
        <f t="shared" si="0"/>
        <v/>
      </c>
      <c r="AB92" s="539"/>
      <c r="AC92" s="539"/>
      <c r="AD92" s="539"/>
      <c r="AE92" s="539"/>
      <c r="AF92" s="539"/>
      <c r="AG92" s="540"/>
      <c r="AH92" s="541" t="s">
        <v>485</v>
      </c>
      <c r="AI92" s="542"/>
      <c r="AJ92" s="543"/>
    </row>
    <row r="93" spans="2:36" ht="13.5" customHeight="1" x14ac:dyDescent="0.15">
      <c r="B93" s="615"/>
      <c r="C93" s="616"/>
      <c r="D93" s="619" t="s">
        <v>465</v>
      </c>
      <c r="E93" s="620"/>
      <c r="F93" s="620"/>
      <c r="G93" s="620"/>
      <c r="H93" s="620"/>
      <c r="I93" s="621"/>
      <c r="J93" s="247"/>
      <c r="K93" s="248"/>
      <c r="L93" s="248"/>
      <c r="M93" s="248"/>
      <c r="N93" s="248"/>
      <c r="O93" s="248"/>
      <c r="P93" s="349"/>
      <c r="Q93" s="544" t="s">
        <v>236</v>
      </c>
      <c r="R93" s="545"/>
      <c r="S93" s="1229">
        <f>'（別紙２）二酸化炭素排出量計算シート【計画用】'!S93</f>
        <v>12</v>
      </c>
      <c r="T93" s="1230"/>
      <c r="U93" s="1230"/>
      <c r="V93" s="1230"/>
      <c r="W93" s="1230"/>
      <c r="X93" s="1230"/>
      <c r="Y93" s="1230"/>
      <c r="Z93" s="1231"/>
      <c r="AA93" s="538" t="str">
        <f>IF(J93="","",J93*S93)</f>
        <v/>
      </c>
      <c r="AB93" s="539"/>
      <c r="AC93" s="539"/>
      <c r="AD93" s="539"/>
      <c r="AE93" s="539"/>
      <c r="AF93" s="539"/>
      <c r="AG93" s="540"/>
      <c r="AH93" s="541" t="s">
        <v>485</v>
      </c>
      <c r="AI93" s="542"/>
      <c r="AJ93" s="543"/>
    </row>
    <row r="94" spans="2:36" ht="13.5" customHeight="1" x14ac:dyDescent="0.15">
      <c r="B94" s="615"/>
      <c r="C94" s="616"/>
      <c r="D94" s="619" t="s">
        <v>89</v>
      </c>
      <c r="E94" s="620"/>
      <c r="F94" s="620"/>
      <c r="G94" s="620"/>
      <c r="H94" s="620"/>
      <c r="I94" s="621"/>
      <c r="J94" s="247"/>
      <c r="K94" s="248"/>
      <c r="L94" s="248"/>
      <c r="M94" s="248"/>
      <c r="N94" s="248"/>
      <c r="O94" s="248"/>
      <c r="P94" s="349"/>
      <c r="Q94" s="544" t="s">
        <v>236</v>
      </c>
      <c r="R94" s="545"/>
      <c r="S94" s="1229">
        <f>'（別紙２）二酸化炭素排出量計算シート【計画用】'!S94</f>
        <v>3220</v>
      </c>
      <c r="T94" s="1230"/>
      <c r="U94" s="1230"/>
      <c r="V94" s="1230"/>
      <c r="W94" s="1230"/>
      <c r="X94" s="1230"/>
      <c r="Y94" s="1230"/>
      <c r="Z94" s="1231"/>
      <c r="AA94" s="538" t="str">
        <f t="shared" si="0"/>
        <v/>
      </c>
      <c r="AB94" s="539"/>
      <c r="AC94" s="539"/>
      <c r="AD94" s="539"/>
      <c r="AE94" s="539"/>
      <c r="AF94" s="539"/>
      <c r="AG94" s="540"/>
      <c r="AH94" s="541" t="s">
        <v>485</v>
      </c>
      <c r="AI94" s="542"/>
      <c r="AJ94" s="543"/>
    </row>
    <row r="95" spans="2:36" ht="13.5" customHeight="1" x14ac:dyDescent="0.15">
      <c r="B95" s="615"/>
      <c r="C95" s="616"/>
      <c r="D95" s="619" t="s">
        <v>101</v>
      </c>
      <c r="E95" s="620"/>
      <c r="F95" s="620"/>
      <c r="G95" s="620"/>
      <c r="H95" s="620"/>
      <c r="I95" s="621"/>
      <c r="J95" s="247"/>
      <c r="K95" s="248"/>
      <c r="L95" s="248"/>
      <c r="M95" s="248"/>
      <c r="N95" s="248"/>
      <c r="O95" s="248"/>
      <c r="P95" s="349"/>
      <c r="Q95" s="544" t="s">
        <v>236</v>
      </c>
      <c r="R95" s="545"/>
      <c r="S95" s="1229">
        <f>'（別紙２）二酸化炭素排出量計算シート【計画用】'!S95</f>
        <v>9810</v>
      </c>
      <c r="T95" s="1230"/>
      <c r="U95" s="1230"/>
      <c r="V95" s="1230"/>
      <c r="W95" s="1230"/>
      <c r="X95" s="1230"/>
      <c r="Y95" s="1230"/>
      <c r="Z95" s="1231"/>
      <c r="AA95" s="538" t="str">
        <f t="shared" si="0"/>
        <v/>
      </c>
      <c r="AB95" s="539"/>
      <c r="AC95" s="539"/>
      <c r="AD95" s="539"/>
      <c r="AE95" s="539"/>
      <c r="AF95" s="539"/>
      <c r="AG95" s="540"/>
      <c r="AH95" s="541" t="s">
        <v>485</v>
      </c>
      <c r="AI95" s="542"/>
      <c r="AJ95" s="543"/>
    </row>
    <row r="96" spans="2:36" ht="13.5" customHeight="1" x14ac:dyDescent="0.15">
      <c r="B96" s="615"/>
      <c r="C96" s="616"/>
      <c r="D96" s="619" t="s">
        <v>467</v>
      </c>
      <c r="E96" s="620"/>
      <c r="F96" s="620"/>
      <c r="G96" s="620"/>
      <c r="H96" s="620"/>
      <c r="I96" s="621"/>
      <c r="J96" s="247"/>
      <c r="K96" s="248"/>
      <c r="L96" s="248"/>
      <c r="M96" s="248"/>
      <c r="N96" s="248"/>
      <c r="O96" s="248"/>
      <c r="P96" s="349"/>
      <c r="Q96" s="544" t="s">
        <v>236</v>
      </c>
      <c r="R96" s="545"/>
      <c r="S96" s="1229">
        <f>'（別紙２）二酸化炭素排出量計算シート【計画用】'!S96</f>
        <v>1370</v>
      </c>
      <c r="T96" s="1230"/>
      <c r="U96" s="1230"/>
      <c r="V96" s="1230"/>
      <c r="W96" s="1230"/>
      <c r="X96" s="1230"/>
      <c r="Y96" s="1230"/>
      <c r="Z96" s="1231"/>
      <c r="AA96" s="538" t="str">
        <f>IF(J96="","",J96*S96)</f>
        <v/>
      </c>
      <c r="AB96" s="539"/>
      <c r="AC96" s="539"/>
      <c r="AD96" s="539"/>
      <c r="AE96" s="539"/>
      <c r="AF96" s="539"/>
      <c r="AG96" s="540"/>
      <c r="AH96" s="541" t="s">
        <v>485</v>
      </c>
      <c r="AI96" s="542"/>
      <c r="AJ96" s="543"/>
    </row>
    <row r="97" spans="2:36" ht="13.5" customHeight="1" x14ac:dyDescent="0.15">
      <c r="B97" s="615"/>
      <c r="C97" s="616"/>
      <c r="D97" s="619" t="s">
        <v>466</v>
      </c>
      <c r="E97" s="620"/>
      <c r="F97" s="620"/>
      <c r="G97" s="620"/>
      <c r="H97" s="620"/>
      <c r="I97" s="621"/>
      <c r="J97" s="247"/>
      <c r="K97" s="248"/>
      <c r="L97" s="248"/>
      <c r="M97" s="248"/>
      <c r="N97" s="248"/>
      <c r="O97" s="248"/>
      <c r="P97" s="349"/>
      <c r="Q97" s="544" t="s">
        <v>236</v>
      </c>
      <c r="R97" s="545"/>
      <c r="S97" s="1229">
        <f>'（別紙２）二酸化炭素排出量計算シート【計画用】'!S97</f>
        <v>1340</v>
      </c>
      <c r="T97" s="1230"/>
      <c r="U97" s="1230"/>
      <c r="V97" s="1230"/>
      <c r="W97" s="1230"/>
      <c r="X97" s="1230"/>
      <c r="Y97" s="1230"/>
      <c r="Z97" s="1231"/>
      <c r="AA97" s="538" t="str">
        <f>IF(J97="","",J97*S97)</f>
        <v/>
      </c>
      <c r="AB97" s="539"/>
      <c r="AC97" s="539"/>
      <c r="AD97" s="539"/>
      <c r="AE97" s="539"/>
      <c r="AF97" s="539"/>
      <c r="AG97" s="540"/>
      <c r="AH97" s="541" t="s">
        <v>485</v>
      </c>
      <c r="AI97" s="542"/>
      <c r="AJ97" s="543"/>
    </row>
    <row r="98" spans="2:36" ht="13.5" customHeight="1" x14ac:dyDescent="0.15">
      <c r="B98" s="615"/>
      <c r="C98" s="616"/>
      <c r="D98" s="619" t="s">
        <v>90</v>
      </c>
      <c r="E98" s="620"/>
      <c r="F98" s="620"/>
      <c r="G98" s="620"/>
      <c r="H98" s="620"/>
      <c r="I98" s="621"/>
      <c r="J98" s="247"/>
      <c r="K98" s="248"/>
      <c r="L98" s="248"/>
      <c r="M98" s="248"/>
      <c r="N98" s="248"/>
      <c r="O98" s="248"/>
      <c r="P98" s="349"/>
      <c r="Q98" s="544" t="s">
        <v>236</v>
      </c>
      <c r="R98" s="545"/>
      <c r="S98" s="1229">
        <f>'（別紙２）二酸化炭素排出量計算シート【計画用】'!S98</f>
        <v>693</v>
      </c>
      <c r="T98" s="1230"/>
      <c r="U98" s="1230"/>
      <c r="V98" s="1230"/>
      <c r="W98" s="1230"/>
      <c r="X98" s="1230"/>
      <c r="Y98" s="1230"/>
      <c r="Z98" s="1231"/>
      <c r="AA98" s="538" t="str">
        <f t="shared" si="0"/>
        <v/>
      </c>
      <c r="AB98" s="539"/>
      <c r="AC98" s="539"/>
      <c r="AD98" s="539"/>
      <c r="AE98" s="539"/>
      <c r="AF98" s="539"/>
      <c r="AG98" s="540"/>
      <c r="AH98" s="541" t="s">
        <v>485</v>
      </c>
      <c r="AI98" s="542"/>
      <c r="AJ98" s="543"/>
    </row>
    <row r="99" spans="2:36" ht="13.5" customHeight="1" x14ac:dyDescent="0.15">
      <c r="B99" s="615"/>
      <c r="C99" s="616"/>
      <c r="D99" s="619" t="s">
        <v>459</v>
      </c>
      <c r="E99" s="620"/>
      <c r="F99" s="620"/>
      <c r="G99" s="620"/>
      <c r="H99" s="620"/>
      <c r="I99" s="621"/>
      <c r="J99" s="247"/>
      <c r="K99" s="248"/>
      <c r="L99" s="248"/>
      <c r="M99" s="248"/>
      <c r="N99" s="248"/>
      <c r="O99" s="248"/>
      <c r="P99" s="349"/>
      <c r="Q99" s="544" t="s">
        <v>236</v>
      </c>
      <c r="R99" s="545"/>
      <c r="S99" s="1229">
        <f>'（別紙２）二酸化炭素排出量計算シート【計画用】'!S99</f>
        <v>1300</v>
      </c>
      <c r="T99" s="1230"/>
      <c r="U99" s="1230"/>
      <c r="V99" s="1230"/>
      <c r="W99" s="1230"/>
      <c r="X99" s="1230"/>
      <c r="Y99" s="1230"/>
      <c r="Z99" s="1231"/>
      <c r="AA99" s="538" t="str">
        <f>IF(J99="","",J99*S99)</f>
        <v/>
      </c>
      <c r="AB99" s="539"/>
      <c r="AC99" s="539"/>
      <c r="AD99" s="539"/>
      <c r="AE99" s="539"/>
      <c r="AF99" s="539"/>
      <c r="AG99" s="540"/>
      <c r="AH99" s="541" t="s">
        <v>485</v>
      </c>
      <c r="AI99" s="542"/>
      <c r="AJ99" s="543"/>
    </row>
    <row r="100" spans="2:36" ht="13.5" customHeight="1" x14ac:dyDescent="0.15">
      <c r="B100" s="615"/>
      <c r="C100" s="616"/>
      <c r="D100" s="619" t="s">
        <v>468</v>
      </c>
      <c r="E100" s="620"/>
      <c r="F100" s="620"/>
      <c r="G100" s="620"/>
      <c r="H100" s="620"/>
      <c r="I100" s="621"/>
      <c r="J100" s="247"/>
      <c r="K100" s="248"/>
      <c r="L100" s="248"/>
      <c r="M100" s="248"/>
      <c r="N100" s="248"/>
      <c r="O100" s="248"/>
      <c r="P100" s="349"/>
      <c r="Q100" s="544" t="s">
        <v>236</v>
      </c>
      <c r="R100" s="545"/>
      <c r="S100" s="1229">
        <f>'（別紙２）二酸化炭素排出量計算シート【計画用】'!S100</f>
        <v>794</v>
      </c>
      <c r="T100" s="1230"/>
      <c r="U100" s="1230"/>
      <c r="V100" s="1230"/>
      <c r="W100" s="1230"/>
      <c r="X100" s="1230"/>
      <c r="Y100" s="1230"/>
      <c r="Z100" s="1231"/>
      <c r="AA100" s="538" t="str">
        <f>IF(J100="","",J100*S100)</f>
        <v/>
      </c>
      <c r="AB100" s="539"/>
      <c r="AC100" s="539"/>
      <c r="AD100" s="539"/>
      <c r="AE100" s="539"/>
      <c r="AF100" s="539"/>
      <c r="AG100" s="540"/>
      <c r="AH100" s="541" t="s">
        <v>485</v>
      </c>
      <c r="AI100" s="542"/>
      <c r="AJ100" s="543"/>
    </row>
    <row r="101" spans="2:36" ht="13.5" customHeight="1" x14ac:dyDescent="0.15">
      <c r="B101" s="615"/>
      <c r="C101" s="616"/>
      <c r="D101" s="780" t="s">
        <v>221</v>
      </c>
      <c r="E101" s="781"/>
      <c r="F101" s="781"/>
      <c r="G101" s="781"/>
      <c r="H101" s="781"/>
      <c r="I101" s="782"/>
      <c r="J101" s="247"/>
      <c r="K101" s="248"/>
      <c r="L101" s="248"/>
      <c r="M101" s="248"/>
      <c r="N101" s="248"/>
      <c r="O101" s="248"/>
      <c r="P101" s="349"/>
      <c r="Q101" s="544" t="s">
        <v>236</v>
      </c>
      <c r="R101" s="545"/>
      <c r="S101" s="1229">
        <f>'（別紙２）二酸化炭素排出量計算シート【計画用】'!S101</f>
        <v>1640</v>
      </c>
      <c r="T101" s="1230"/>
      <c r="U101" s="1230"/>
      <c r="V101" s="1230"/>
      <c r="W101" s="1230"/>
      <c r="X101" s="1230"/>
      <c r="Y101" s="1230"/>
      <c r="Z101" s="1231"/>
      <c r="AA101" s="538" t="str">
        <f t="shared" si="0"/>
        <v/>
      </c>
      <c r="AB101" s="539"/>
      <c r="AC101" s="539"/>
      <c r="AD101" s="539"/>
      <c r="AE101" s="539"/>
      <c r="AF101" s="539"/>
      <c r="AG101" s="540"/>
      <c r="AH101" s="748" t="s">
        <v>485</v>
      </c>
      <c r="AI101" s="749"/>
      <c r="AJ101" s="750"/>
    </row>
    <row r="102" spans="2:36" ht="13.5" customHeight="1" x14ac:dyDescent="0.15">
      <c r="B102" s="615"/>
      <c r="C102" s="616"/>
      <c r="D102" s="757" t="s">
        <v>67</v>
      </c>
      <c r="E102" s="758"/>
      <c r="F102" s="758"/>
      <c r="G102" s="758"/>
      <c r="H102" s="758"/>
      <c r="I102" s="758"/>
      <c r="J102" s="758"/>
      <c r="K102" s="758"/>
      <c r="L102" s="758"/>
      <c r="M102" s="758"/>
      <c r="N102" s="758"/>
      <c r="O102" s="758"/>
      <c r="P102" s="758"/>
      <c r="Q102" s="758"/>
      <c r="R102" s="758"/>
      <c r="S102" s="758"/>
      <c r="T102" s="758"/>
      <c r="U102" s="758"/>
      <c r="V102" s="758"/>
      <c r="W102" s="758"/>
      <c r="X102" s="758"/>
      <c r="Y102" s="758"/>
      <c r="Z102" s="758"/>
      <c r="AA102" s="546" t="str">
        <f>IF(SUM(AA83:AG101)=0,"",ROUND(SUM(AA83:AG101),-INT(LOG(ABS(SUM(AA83:AG101))))-1+3))</f>
        <v/>
      </c>
      <c r="AB102" s="547"/>
      <c r="AC102" s="547"/>
      <c r="AD102" s="547"/>
      <c r="AE102" s="547"/>
      <c r="AF102" s="547"/>
      <c r="AG102" s="548"/>
      <c r="AH102" s="742" t="s">
        <v>483</v>
      </c>
      <c r="AI102" s="743"/>
      <c r="AJ102" s="744"/>
    </row>
    <row r="103" spans="2:36" ht="13.5" customHeight="1" thickBot="1" x14ac:dyDescent="0.2">
      <c r="B103" s="617"/>
      <c r="C103" s="618"/>
      <c r="D103" s="759"/>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549"/>
      <c r="AB103" s="550"/>
      <c r="AC103" s="550"/>
      <c r="AD103" s="550"/>
      <c r="AE103" s="550"/>
      <c r="AF103" s="550"/>
      <c r="AG103" s="551"/>
      <c r="AH103" s="745"/>
      <c r="AI103" s="746"/>
      <c r="AJ103" s="747"/>
    </row>
    <row r="104" spans="2:36" ht="13.5" customHeight="1" x14ac:dyDescent="0.15">
      <c r="B104" s="613" t="s">
        <v>351</v>
      </c>
      <c r="C104" s="614"/>
      <c r="D104" s="761" t="s">
        <v>91</v>
      </c>
      <c r="E104" s="762"/>
      <c r="F104" s="762"/>
      <c r="G104" s="762"/>
      <c r="H104" s="762"/>
      <c r="I104" s="763"/>
      <c r="J104" s="764"/>
      <c r="K104" s="765"/>
      <c r="L104" s="765"/>
      <c r="M104" s="765"/>
      <c r="N104" s="765"/>
      <c r="O104" s="765"/>
      <c r="P104" s="766"/>
      <c r="Q104" s="778" t="s">
        <v>236</v>
      </c>
      <c r="R104" s="779"/>
      <c r="S104" s="795">
        <f>'（別紙２）二酸化炭素排出量計算シート【計画用】'!S104</f>
        <v>7390</v>
      </c>
      <c r="T104" s="796"/>
      <c r="U104" s="796"/>
      <c r="V104" s="796"/>
      <c r="W104" s="796"/>
      <c r="X104" s="796"/>
      <c r="Y104" s="796"/>
      <c r="Z104" s="1269"/>
      <c r="AA104" s="751" t="str">
        <f t="shared" ref="AA104:AA112" si="1">IF(J104="","",J104*S104)</f>
        <v/>
      </c>
      <c r="AB104" s="752"/>
      <c r="AC104" s="752"/>
      <c r="AD104" s="752"/>
      <c r="AE104" s="752"/>
      <c r="AF104" s="752"/>
      <c r="AG104" s="753"/>
      <c r="AH104" s="731" t="s">
        <v>484</v>
      </c>
      <c r="AI104" s="732"/>
      <c r="AJ104" s="735"/>
    </row>
    <row r="105" spans="2:36" ht="13.5" customHeight="1" x14ac:dyDescent="0.15">
      <c r="B105" s="615"/>
      <c r="C105" s="616"/>
      <c r="D105" s="619" t="s">
        <v>92</v>
      </c>
      <c r="E105" s="620"/>
      <c r="F105" s="620"/>
      <c r="G105" s="620"/>
      <c r="H105" s="620"/>
      <c r="I105" s="621"/>
      <c r="J105" s="247"/>
      <c r="K105" s="248"/>
      <c r="L105" s="248"/>
      <c r="M105" s="248"/>
      <c r="N105" s="248"/>
      <c r="O105" s="248"/>
      <c r="P105" s="349"/>
      <c r="Q105" s="533" t="s">
        <v>236</v>
      </c>
      <c r="R105" s="534"/>
      <c r="S105" s="1229">
        <f>'（別紙２）二酸化炭素排出量計算シート【計画用】'!S105</f>
        <v>12200</v>
      </c>
      <c r="T105" s="1230"/>
      <c r="U105" s="1230"/>
      <c r="V105" s="1230"/>
      <c r="W105" s="1230"/>
      <c r="X105" s="1230"/>
      <c r="Y105" s="1230"/>
      <c r="Z105" s="1231"/>
      <c r="AA105" s="538" t="str">
        <f t="shared" si="1"/>
        <v/>
      </c>
      <c r="AB105" s="539"/>
      <c r="AC105" s="539"/>
      <c r="AD105" s="539"/>
      <c r="AE105" s="539"/>
      <c r="AF105" s="539"/>
      <c r="AG105" s="540"/>
      <c r="AH105" s="541" t="s">
        <v>484</v>
      </c>
      <c r="AI105" s="542"/>
      <c r="AJ105" s="543"/>
    </row>
    <row r="106" spans="2:36" ht="13.5" customHeight="1" x14ac:dyDescent="0.15">
      <c r="B106" s="615"/>
      <c r="C106" s="616"/>
      <c r="D106" s="619" t="s">
        <v>93</v>
      </c>
      <c r="E106" s="620"/>
      <c r="F106" s="620"/>
      <c r="G106" s="620"/>
      <c r="H106" s="620"/>
      <c r="I106" s="621"/>
      <c r="J106" s="247"/>
      <c r="K106" s="248"/>
      <c r="L106" s="248"/>
      <c r="M106" s="248"/>
      <c r="N106" s="248"/>
      <c r="O106" s="248"/>
      <c r="P106" s="349"/>
      <c r="Q106" s="533" t="s">
        <v>236</v>
      </c>
      <c r="R106" s="534"/>
      <c r="S106" s="1229">
        <f>'（別紙２）二酸化炭素排出量計算シート【計画用】'!S106</f>
        <v>8830</v>
      </c>
      <c r="T106" s="1230"/>
      <c r="U106" s="1230"/>
      <c r="V106" s="1230"/>
      <c r="W106" s="1230"/>
      <c r="X106" s="1230"/>
      <c r="Y106" s="1230"/>
      <c r="Z106" s="1231"/>
      <c r="AA106" s="538" t="str">
        <f t="shared" si="1"/>
        <v/>
      </c>
      <c r="AB106" s="539"/>
      <c r="AC106" s="539"/>
      <c r="AD106" s="539"/>
      <c r="AE106" s="539"/>
      <c r="AF106" s="539"/>
      <c r="AG106" s="540"/>
      <c r="AH106" s="541" t="s">
        <v>484</v>
      </c>
      <c r="AI106" s="542"/>
      <c r="AJ106" s="543"/>
    </row>
    <row r="107" spans="2:36" ht="13.5" customHeight="1" x14ac:dyDescent="0.15">
      <c r="B107" s="615"/>
      <c r="C107" s="616"/>
      <c r="D107" s="775" t="s">
        <v>469</v>
      </c>
      <c r="E107" s="776"/>
      <c r="F107" s="776"/>
      <c r="G107" s="776"/>
      <c r="H107" s="776"/>
      <c r="I107" s="777"/>
      <c r="J107" s="247"/>
      <c r="K107" s="248"/>
      <c r="L107" s="248"/>
      <c r="M107" s="248"/>
      <c r="N107" s="248"/>
      <c r="O107" s="248"/>
      <c r="P107" s="349"/>
      <c r="Q107" s="533" t="s">
        <v>236</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485</v>
      </c>
      <c r="AI107" s="542"/>
      <c r="AJ107" s="543"/>
    </row>
    <row r="108" spans="2:36" ht="13.5" customHeight="1" x14ac:dyDescent="0.15">
      <c r="B108" s="615"/>
      <c r="C108" s="616"/>
      <c r="D108" s="619" t="s">
        <v>94</v>
      </c>
      <c r="E108" s="620"/>
      <c r="F108" s="620"/>
      <c r="G108" s="620"/>
      <c r="H108" s="620"/>
      <c r="I108" s="621"/>
      <c r="J108" s="247"/>
      <c r="K108" s="248"/>
      <c r="L108" s="248"/>
      <c r="M108" s="248"/>
      <c r="N108" s="248"/>
      <c r="O108" s="248"/>
      <c r="P108" s="349"/>
      <c r="Q108" s="533" t="s">
        <v>236</v>
      </c>
      <c r="R108" s="534"/>
      <c r="S108" s="1229">
        <f>'（別紙２）二酸化炭素排出量計算シート【計画用】'!S108</f>
        <v>8860</v>
      </c>
      <c r="T108" s="1230"/>
      <c r="U108" s="1230"/>
      <c r="V108" s="1230"/>
      <c r="W108" s="1230"/>
      <c r="X108" s="1230"/>
      <c r="Y108" s="1230"/>
      <c r="Z108" s="1231"/>
      <c r="AA108" s="538" t="str">
        <f t="shared" si="1"/>
        <v/>
      </c>
      <c r="AB108" s="539"/>
      <c r="AC108" s="539"/>
      <c r="AD108" s="539"/>
      <c r="AE108" s="539"/>
      <c r="AF108" s="539"/>
      <c r="AG108" s="540"/>
      <c r="AH108" s="541" t="s">
        <v>485</v>
      </c>
      <c r="AI108" s="542"/>
      <c r="AJ108" s="543"/>
    </row>
    <row r="109" spans="2:36" ht="13.5" customHeight="1" x14ac:dyDescent="0.15">
      <c r="B109" s="615"/>
      <c r="C109" s="616"/>
      <c r="D109" s="619" t="s">
        <v>95</v>
      </c>
      <c r="E109" s="620"/>
      <c r="F109" s="620"/>
      <c r="G109" s="620"/>
      <c r="H109" s="620"/>
      <c r="I109" s="621"/>
      <c r="J109" s="247"/>
      <c r="K109" s="248"/>
      <c r="L109" s="248"/>
      <c r="M109" s="248"/>
      <c r="N109" s="248"/>
      <c r="O109" s="248"/>
      <c r="P109" s="349"/>
      <c r="Q109" s="533" t="s">
        <v>236</v>
      </c>
      <c r="R109" s="534"/>
      <c r="S109" s="1229">
        <f>'（別紙２）二酸化炭素排出量計算シート【計画用】'!S109</f>
        <v>10300</v>
      </c>
      <c r="T109" s="1230"/>
      <c r="U109" s="1230"/>
      <c r="V109" s="1230"/>
      <c r="W109" s="1230"/>
      <c r="X109" s="1230"/>
      <c r="Y109" s="1230"/>
      <c r="Z109" s="1231"/>
      <c r="AA109" s="538" t="str">
        <f t="shared" si="1"/>
        <v/>
      </c>
      <c r="AB109" s="539"/>
      <c r="AC109" s="539"/>
      <c r="AD109" s="539"/>
      <c r="AE109" s="539"/>
      <c r="AF109" s="539"/>
      <c r="AG109" s="540"/>
      <c r="AH109" s="541" t="s">
        <v>485</v>
      </c>
      <c r="AI109" s="542"/>
      <c r="AJ109" s="543"/>
    </row>
    <row r="110" spans="2:36" ht="13.5" customHeight="1" x14ac:dyDescent="0.15">
      <c r="B110" s="615"/>
      <c r="C110" s="616"/>
      <c r="D110" s="619" t="s">
        <v>96</v>
      </c>
      <c r="E110" s="620"/>
      <c r="F110" s="620"/>
      <c r="G110" s="620"/>
      <c r="H110" s="620"/>
      <c r="I110" s="621"/>
      <c r="J110" s="247"/>
      <c r="K110" s="248"/>
      <c r="L110" s="248"/>
      <c r="M110" s="248"/>
      <c r="N110" s="248"/>
      <c r="O110" s="248"/>
      <c r="P110" s="349"/>
      <c r="Q110" s="533" t="s">
        <v>236</v>
      </c>
      <c r="R110" s="534"/>
      <c r="S110" s="1229">
        <f>'（別紙２）二酸化炭素排出量計算シート【計画用】'!S110</f>
        <v>9160</v>
      </c>
      <c r="T110" s="1230"/>
      <c r="U110" s="1230"/>
      <c r="V110" s="1230"/>
      <c r="W110" s="1230"/>
      <c r="X110" s="1230"/>
      <c r="Y110" s="1230"/>
      <c r="Z110" s="1231"/>
      <c r="AA110" s="538" t="str">
        <f t="shared" si="1"/>
        <v/>
      </c>
      <c r="AB110" s="539"/>
      <c r="AC110" s="539"/>
      <c r="AD110" s="539"/>
      <c r="AE110" s="539"/>
      <c r="AF110" s="539"/>
      <c r="AG110" s="540"/>
      <c r="AH110" s="541" t="s">
        <v>485</v>
      </c>
      <c r="AI110" s="542"/>
      <c r="AJ110" s="543"/>
    </row>
    <row r="111" spans="2:36" ht="13.5" customHeight="1" x14ac:dyDescent="0.15">
      <c r="B111" s="615"/>
      <c r="C111" s="616"/>
      <c r="D111" s="619" t="s">
        <v>97</v>
      </c>
      <c r="E111" s="620"/>
      <c r="F111" s="620"/>
      <c r="G111" s="620"/>
      <c r="H111" s="620"/>
      <c r="I111" s="621"/>
      <c r="J111" s="247"/>
      <c r="K111" s="248"/>
      <c r="L111" s="248"/>
      <c r="M111" s="248"/>
      <c r="N111" s="248"/>
      <c r="O111" s="248"/>
      <c r="P111" s="349"/>
      <c r="Q111" s="533" t="s">
        <v>236</v>
      </c>
      <c r="R111" s="534"/>
      <c r="S111" s="1229">
        <f>'（別紙２）二酸化炭素排出量計算シート【計画用】'!S111</f>
        <v>9300</v>
      </c>
      <c r="T111" s="1230"/>
      <c r="U111" s="1230"/>
      <c r="V111" s="1230"/>
      <c r="W111" s="1230"/>
      <c r="X111" s="1230"/>
      <c r="Y111" s="1230"/>
      <c r="Z111" s="1231"/>
      <c r="AA111" s="538" t="str">
        <f>IF(J111="","",J111*S111)</f>
        <v/>
      </c>
      <c r="AB111" s="539"/>
      <c r="AC111" s="539"/>
      <c r="AD111" s="539"/>
      <c r="AE111" s="539"/>
      <c r="AF111" s="539"/>
      <c r="AG111" s="540"/>
      <c r="AH111" s="541" t="s">
        <v>485</v>
      </c>
      <c r="AI111" s="542"/>
      <c r="AJ111" s="543"/>
    </row>
    <row r="112" spans="2:36" ht="13.5" customHeight="1" x14ac:dyDescent="0.15">
      <c r="B112" s="615"/>
      <c r="C112" s="616"/>
      <c r="D112" s="619" t="s">
        <v>470</v>
      </c>
      <c r="E112" s="620"/>
      <c r="F112" s="620"/>
      <c r="G112" s="620"/>
      <c r="H112" s="620"/>
      <c r="I112" s="621"/>
      <c r="J112" s="247"/>
      <c r="K112" s="248"/>
      <c r="L112" s="248"/>
      <c r="M112" s="248"/>
      <c r="N112" s="248"/>
      <c r="O112" s="248"/>
      <c r="P112" s="349"/>
      <c r="Q112" s="533" t="s">
        <v>236</v>
      </c>
      <c r="R112" s="534"/>
      <c r="S112" s="1229">
        <f>'（別紙２）二酸化炭素排出量計算シート【計画用】'!S112</f>
        <v>7500</v>
      </c>
      <c r="T112" s="1230"/>
      <c r="U112" s="1230"/>
      <c r="V112" s="1230"/>
      <c r="W112" s="1230"/>
      <c r="X112" s="1230"/>
      <c r="Y112" s="1230"/>
      <c r="Z112" s="1231"/>
      <c r="AA112" s="538" t="str">
        <f t="shared" si="1"/>
        <v/>
      </c>
      <c r="AB112" s="539"/>
      <c r="AC112" s="539"/>
      <c r="AD112" s="539"/>
      <c r="AE112" s="539"/>
      <c r="AF112" s="539"/>
      <c r="AG112" s="540"/>
      <c r="AH112" s="748" t="s">
        <v>485</v>
      </c>
      <c r="AI112" s="749"/>
      <c r="AJ112" s="750"/>
    </row>
    <row r="113" spans="1:36" ht="13.5" customHeight="1" x14ac:dyDescent="0.15">
      <c r="B113" s="615"/>
      <c r="C113" s="616"/>
      <c r="D113" s="757" t="s">
        <v>67</v>
      </c>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69" t="str">
        <f>IF(SUM(AA104:AG112)=0,"",ROUND(SUM(AA104:AG112),-INT(LOG(ABS(SUM(AA104:AG112))))-1+3))</f>
        <v/>
      </c>
      <c r="AB113" s="770"/>
      <c r="AC113" s="770"/>
      <c r="AD113" s="770"/>
      <c r="AE113" s="770"/>
      <c r="AF113" s="770"/>
      <c r="AG113" s="771"/>
      <c r="AH113" s="742" t="s">
        <v>483</v>
      </c>
      <c r="AI113" s="743"/>
      <c r="AJ113" s="744"/>
    </row>
    <row r="114" spans="1:36" ht="13.5" customHeight="1" thickBot="1" x14ac:dyDescent="0.2">
      <c r="B114" s="617"/>
      <c r="C114" s="618"/>
      <c r="D114" s="759"/>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549"/>
      <c r="AB114" s="550"/>
      <c r="AC114" s="550"/>
      <c r="AD114" s="550"/>
      <c r="AE114" s="550"/>
      <c r="AF114" s="550"/>
      <c r="AG114" s="551"/>
      <c r="AH114" s="745"/>
      <c r="AI114" s="746"/>
      <c r="AJ114" s="747"/>
    </row>
    <row r="115" spans="1:36" ht="13.5" customHeight="1" x14ac:dyDescent="0.15">
      <c r="B115" s="1220" t="s">
        <v>79</v>
      </c>
      <c r="C115" s="1221"/>
      <c r="D115" s="1221"/>
      <c r="E115" s="1221"/>
      <c r="F115" s="1221"/>
      <c r="G115" s="1221"/>
      <c r="H115" s="1221"/>
      <c r="I115" s="1222"/>
      <c r="J115" s="251"/>
      <c r="K115" s="252"/>
      <c r="L115" s="252"/>
      <c r="M115" s="252"/>
      <c r="N115" s="252"/>
      <c r="O115" s="252"/>
      <c r="P115" s="351"/>
      <c r="Q115" s="593" t="s">
        <v>236</v>
      </c>
      <c r="R115" s="594"/>
      <c r="S115" s="597">
        <f>'（別紙２）二酸化炭素排出量計算シート【計画用】'!S115</f>
        <v>22800</v>
      </c>
      <c r="T115" s="598"/>
      <c r="U115" s="598"/>
      <c r="V115" s="598"/>
      <c r="W115" s="598"/>
      <c r="X115" s="598"/>
      <c r="Y115" s="598"/>
      <c r="Z115" s="598"/>
      <c r="AA115" s="601" t="str">
        <f>IF(SUM(J115)=0,"",ROUND(J115*S115,-INT(LOG(ABS(J115*S115)))-1+3))</f>
        <v/>
      </c>
      <c r="AB115" s="602"/>
      <c r="AC115" s="602"/>
      <c r="AD115" s="602"/>
      <c r="AE115" s="602"/>
      <c r="AF115" s="602"/>
      <c r="AG115" s="603"/>
      <c r="AH115" s="1226" t="s">
        <v>483</v>
      </c>
      <c r="AI115" s="1227"/>
      <c r="AJ115" s="1228"/>
    </row>
    <row r="116" spans="1:36" ht="13.5" customHeight="1" thickBot="1" x14ac:dyDescent="0.2">
      <c r="B116" s="1223"/>
      <c r="C116" s="1224"/>
      <c r="D116" s="1224"/>
      <c r="E116" s="1224"/>
      <c r="F116" s="1224"/>
      <c r="G116" s="1224"/>
      <c r="H116" s="1224"/>
      <c r="I116" s="1225"/>
      <c r="J116" s="590"/>
      <c r="K116" s="591"/>
      <c r="L116" s="591"/>
      <c r="M116" s="591"/>
      <c r="N116" s="591"/>
      <c r="O116" s="591"/>
      <c r="P116" s="592"/>
      <c r="Q116" s="595"/>
      <c r="R116" s="596"/>
      <c r="S116" s="599"/>
      <c r="T116" s="600"/>
      <c r="U116" s="600"/>
      <c r="V116" s="600"/>
      <c r="W116" s="600"/>
      <c r="X116" s="600"/>
      <c r="Y116" s="600"/>
      <c r="Z116" s="600"/>
      <c r="AA116" s="549"/>
      <c r="AB116" s="550"/>
      <c r="AC116" s="550"/>
      <c r="AD116" s="550"/>
      <c r="AE116" s="550"/>
      <c r="AF116" s="550"/>
      <c r="AG116" s="551"/>
      <c r="AH116" s="745"/>
      <c r="AI116" s="746"/>
      <c r="AJ116" s="747"/>
    </row>
    <row r="117" spans="1:36" ht="13.5" customHeight="1" x14ac:dyDescent="0.15">
      <c r="B117" s="1220" t="s">
        <v>463</v>
      </c>
      <c r="C117" s="1221"/>
      <c r="D117" s="1221"/>
      <c r="E117" s="1221"/>
      <c r="F117" s="1221"/>
      <c r="G117" s="1221"/>
      <c r="H117" s="1221"/>
      <c r="I117" s="1222"/>
      <c r="J117" s="251"/>
      <c r="K117" s="252"/>
      <c r="L117" s="252"/>
      <c r="M117" s="252"/>
      <c r="N117" s="252"/>
      <c r="O117" s="252"/>
      <c r="P117" s="351"/>
      <c r="Q117" s="593" t="s">
        <v>236</v>
      </c>
      <c r="R117" s="594"/>
      <c r="S117" s="597">
        <f>'（別紙２）二酸化炭素排出量計算シート【計画用】'!S117</f>
        <v>17200</v>
      </c>
      <c r="T117" s="598"/>
      <c r="U117" s="598"/>
      <c r="V117" s="598"/>
      <c r="W117" s="598"/>
      <c r="X117" s="598"/>
      <c r="Y117" s="598"/>
      <c r="Z117" s="598"/>
      <c r="AA117" s="601" t="str">
        <f>IF(SUM(J117)=0,"",ROUND(J117*S117,-INT(LOG(ABS(J117*S117)))-1+3))</f>
        <v/>
      </c>
      <c r="AB117" s="602"/>
      <c r="AC117" s="602"/>
      <c r="AD117" s="602"/>
      <c r="AE117" s="602"/>
      <c r="AF117" s="602"/>
      <c r="AG117" s="603"/>
      <c r="AH117" s="1226" t="s">
        <v>483</v>
      </c>
      <c r="AI117" s="1227"/>
      <c r="AJ117" s="1228"/>
    </row>
    <row r="118" spans="1:36" ht="13.5" customHeight="1" thickBot="1" x14ac:dyDescent="0.2">
      <c r="B118" s="1223"/>
      <c r="C118" s="1224"/>
      <c r="D118" s="1224"/>
      <c r="E118" s="1224"/>
      <c r="F118" s="1224"/>
      <c r="G118" s="1224"/>
      <c r="H118" s="1224"/>
      <c r="I118" s="1225"/>
      <c r="J118" s="590"/>
      <c r="K118" s="591"/>
      <c r="L118" s="591"/>
      <c r="M118" s="591"/>
      <c r="N118" s="591"/>
      <c r="O118" s="591"/>
      <c r="P118" s="592"/>
      <c r="Q118" s="595"/>
      <c r="R118" s="596"/>
      <c r="S118" s="599"/>
      <c r="T118" s="600"/>
      <c r="U118" s="600"/>
      <c r="V118" s="600"/>
      <c r="W118" s="600"/>
      <c r="X118" s="600"/>
      <c r="Y118" s="600"/>
      <c r="Z118" s="600"/>
      <c r="AA118" s="549"/>
      <c r="AB118" s="550"/>
      <c r="AC118" s="550"/>
      <c r="AD118" s="550"/>
      <c r="AE118" s="550"/>
      <c r="AF118" s="550"/>
      <c r="AG118" s="551"/>
      <c r="AH118" s="745"/>
      <c r="AI118" s="746"/>
      <c r="AJ118" s="747"/>
    </row>
    <row r="119" spans="1:36" ht="13.5" customHeight="1" x14ac:dyDescent="0.15"/>
    <row r="120" spans="1:36" ht="13.5" customHeight="1" x14ac:dyDescent="0.15">
      <c r="B120" s="1" t="s">
        <v>224</v>
      </c>
      <c r="C120" s="1">
        <v>1</v>
      </c>
      <c r="D120" s="378" t="s">
        <v>486</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471</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403</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B11:R12"/>
    <mergeCell ref="B13:F13"/>
    <mergeCell ref="L26:N27"/>
    <mergeCell ref="R26:T27"/>
    <mergeCell ref="U27:X27"/>
    <mergeCell ref="U30:X31"/>
    <mergeCell ref="P9:Q9"/>
    <mergeCell ref="O43:Q44"/>
    <mergeCell ref="R43:T44"/>
    <mergeCell ref="U43:X43"/>
    <mergeCell ref="U44:X44"/>
    <mergeCell ref="O28:Q29"/>
    <mergeCell ref="R28:T29"/>
    <mergeCell ref="U29:X29"/>
    <mergeCell ref="U28:X28"/>
    <mergeCell ref="O30:T31"/>
    <mergeCell ref="D30:E33"/>
    <mergeCell ref="F32:G33"/>
    <mergeCell ref="F30:G31"/>
    <mergeCell ref="D14:E14"/>
    <mergeCell ref="G14:H14"/>
    <mergeCell ref="D28:G29"/>
    <mergeCell ref="H28:K29"/>
    <mergeCell ref="D24:G25"/>
    <mergeCell ref="N6:X6"/>
    <mergeCell ref="B8:F8"/>
    <mergeCell ref="B9:C9"/>
    <mergeCell ref="D9:E9"/>
    <mergeCell ref="G9:H9"/>
    <mergeCell ref="J9:K9"/>
    <mergeCell ref="S9:T9"/>
    <mergeCell ref="V9:W9"/>
    <mergeCell ref="N9:O9"/>
    <mergeCell ref="Y22:AB23"/>
    <mergeCell ref="O18:Q19"/>
    <mergeCell ref="D22:G23"/>
    <mergeCell ref="H22:K23"/>
    <mergeCell ref="H24:K25"/>
    <mergeCell ref="L24:N25"/>
    <mergeCell ref="O24:Q25"/>
    <mergeCell ref="B15:G17"/>
    <mergeCell ref="R18:T19"/>
    <mergeCell ref="U22:X22"/>
    <mergeCell ref="U18:X18"/>
    <mergeCell ref="D20:G21"/>
    <mergeCell ref="L22:N23"/>
    <mergeCell ref="D26:G27"/>
    <mergeCell ref="H26:K27"/>
    <mergeCell ref="O16:T16"/>
    <mergeCell ref="U16:AB16"/>
    <mergeCell ref="H17:N17"/>
    <mergeCell ref="O17:T17"/>
    <mergeCell ref="U17:AB17"/>
    <mergeCell ref="H15:N16"/>
    <mergeCell ref="S14:T14"/>
    <mergeCell ref="V14:W14"/>
    <mergeCell ref="J14:K14"/>
    <mergeCell ref="N14:O14"/>
    <mergeCell ref="P14:Q14"/>
    <mergeCell ref="Y18:AB19"/>
    <mergeCell ref="H20:K21"/>
    <mergeCell ref="L20:N21"/>
    <mergeCell ref="O20:Q21"/>
    <mergeCell ref="R20:T21"/>
    <mergeCell ref="Y20:AB21"/>
    <mergeCell ref="U20:X20"/>
    <mergeCell ref="U21:X21"/>
    <mergeCell ref="L18:N19"/>
    <mergeCell ref="U19:X19"/>
    <mergeCell ref="O15:AB15"/>
    <mergeCell ref="AH24:AJ25"/>
    <mergeCell ref="AC26:AG27"/>
    <mergeCell ref="B14:C14"/>
    <mergeCell ref="AC17:AJ17"/>
    <mergeCell ref="B18:C37"/>
    <mergeCell ref="D18:G19"/>
    <mergeCell ref="D36:AB37"/>
    <mergeCell ref="D34:G35"/>
    <mergeCell ref="H18:K19"/>
    <mergeCell ref="AC20:AG21"/>
    <mergeCell ref="AH20:AJ21"/>
    <mergeCell ref="AC18:AG19"/>
    <mergeCell ref="AH18:AJ19"/>
    <mergeCell ref="AC22:AG23"/>
    <mergeCell ref="AH22:AJ23"/>
    <mergeCell ref="R24:T25"/>
    <mergeCell ref="Y24:AB25"/>
    <mergeCell ref="O22:Q23"/>
    <mergeCell ref="R22:T23"/>
    <mergeCell ref="U23:X23"/>
    <mergeCell ref="U24:X24"/>
    <mergeCell ref="U25:X25"/>
    <mergeCell ref="AH26:AJ27"/>
    <mergeCell ref="AC15:AJ16"/>
    <mergeCell ref="U41:X41"/>
    <mergeCell ref="O32:T33"/>
    <mergeCell ref="U32:X33"/>
    <mergeCell ref="Y32:AB33"/>
    <mergeCell ref="H30:K31"/>
    <mergeCell ref="L30:N31"/>
    <mergeCell ref="H32:K33"/>
    <mergeCell ref="H34:K35"/>
    <mergeCell ref="AC24:AG25"/>
    <mergeCell ref="L28:N29"/>
    <mergeCell ref="Y30:AB31"/>
    <mergeCell ref="L32:N33"/>
    <mergeCell ref="Y34:AB35"/>
    <mergeCell ref="L34:N35"/>
    <mergeCell ref="O34:T35"/>
    <mergeCell ref="U34:X35"/>
    <mergeCell ref="Y26:AB27"/>
    <mergeCell ref="U26:X26"/>
    <mergeCell ref="Y28:AB29"/>
    <mergeCell ref="O26:Q27"/>
    <mergeCell ref="AC36:AG37"/>
    <mergeCell ref="AC38:AG40"/>
    <mergeCell ref="AH36:AJ37"/>
    <mergeCell ref="AC41:AG42"/>
    <mergeCell ref="AH41:AJ42"/>
    <mergeCell ref="AH38:AJ40"/>
    <mergeCell ref="AH34:AJ35"/>
    <mergeCell ref="AC28:AG29"/>
    <mergeCell ref="AH28:AJ29"/>
    <mergeCell ref="AC30:AG31"/>
    <mergeCell ref="AH30:AJ31"/>
    <mergeCell ref="AH32:AJ33"/>
    <mergeCell ref="AC34:AG35"/>
    <mergeCell ref="AC32:AG33"/>
    <mergeCell ref="U42:X42"/>
    <mergeCell ref="U45:X45"/>
    <mergeCell ref="B38:C48"/>
    <mergeCell ref="D38:G40"/>
    <mergeCell ref="D41:G42"/>
    <mergeCell ref="Y38:AB40"/>
    <mergeCell ref="H41:K42"/>
    <mergeCell ref="D52:AJ52"/>
    <mergeCell ref="D53:AJ53"/>
    <mergeCell ref="H38:K40"/>
    <mergeCell ref="L38:N40"/>
    <mergeCell ref="R38:T40"/>
    <mergeCell ref="AC43:AG44"/>
    <mergeCell ref="AH43:AJ44"/>
    <mergeCell ref="H43:K44"/>
    <mergeCell ref="L43:N44"/>
    <mergeCell ref="L41:N42"/>
    <mergeCell ref="R41:T42"/>
    <mergeCell ref="Y41:AB42"/>
    <mergeCell ref="U40:X40"/>
    <mergeCell ref="U38:X39"/>
    <mergeCell ref="O38:Q40"/>
    <mergeCell ref="O41:Q42"/>
    <mergeCell ref="Y43:AB44"/>
    <mergeCell ref="Y45:AB46"/>
    <mergeCell ref="D45:G46"/>
    <mergeCell ref="AC45:AG46"/>
    <mergeCell ref="AH45:AJ46"/>
    <mergeCell ref="D47:AB48"/>
    <mergeCell ref="AC49:AG50"/>
    <mergeCell ref="AH49:AJ50"/>
    <mergeCell ref="D43:G44"/>
    <mergeCell ref="B49:AB50"/>
    <mergeCell ref="H45:K46"/>
    <mergeCell ref="B66:F66"/>
    <mergeCell ref="B67:C67"/>
    <mergeCell ref="D67:E67"/>
    <mergeCell ref="G67:H67"/>
    <mergeCell ref="J67:K67"/>
    <mergeCell ref="N67:O67"/>
    <mergeCell ref="P67:Q67"/>
    <mergeCell ref="AC47:AG48"/>
    <mergeCell ref="AH47:AJ48"/>
    <mergeCell ref="B64:Z65"/>
    <mergeCell ref="Q71:R72"/>
    <mergeCell ref="S71:Z72"/>
    <mergeCell ref="B71:I72"/>
    <mergeCell ref="S67:T67"/>
    <mergeCell ref="V67:W67"/>
    <mergeCell ref="AA68:AJ69"/>
    <mergeCell ref="J70:R70"/>
    <mergeCell ref="S70:Z70"/>
    <mergeCell ref="AA70:AJ70"/>
    <mergeCell ref="AA71:AG72"/>
    <mergeCell ref="AH71:AJ72"/>
    <mergeCell ref="J71:P72"/>
    <mergeCell ref="B68:I70"/>
    <mergeCell ref="J68:R69"/>
    <mergeCell ref="S68:Z69"/>
    <mergeCell ref="B73:I74"/>
    <mergeCell ref="J73:P74"/>
    <mergeCell ref="Q73:R74"/>
    <mergeCell ref="S73:Z74"/>
    <mergeCell ref="AA73:AG74"/>
    <mergeCell ref="AH73:AJ74"/>
    <mergeCell ref="B75:I76"/>
    <mergeCell ref="J75:P76"/>
    <mergeCell ref="Q75:R76"/>
    <mergeCell ref="S75:Z76"/>
    <mergeCell ref="AA75:AG76"/>
    <mergeCell ref="AH75:AJ76"/>
    <mergeCell ref="B78:F78"/>
    <mergeCell ref="B79:C79"/>
    <mergeCell ref="D79:E79"/>
    <mergeCell ref="G79:H79"/>
    <mergeCell ref="J79:K79"/>
    <mergeCell ref="N79:O79"/>
    <mergeCell ref="P79:Q79"/>
    <mergeCell ref="S79:T79"/>
    <mergeCell ref="V79:W79"/>
    <mergeCell ref="B80:I82"/>
    <mergeCell ref="J80:R81"/>
    <mergeCell ref="S80:Z81"/>
    <mergeCell ref="AA80:AJ81"/>
    <mergeCell ref="J82:R82"/>
    <mergeCell ref="S82:Z82"/>
    <mergeCell ref="AA82:AJ82"/>
    <mergeCell ref="D83:I83"/>
    <mergeCell ref="J83:P83"/>
    <mergeCell ref="Q83:R83"/>
    <mergeCell ref="AH83:AJ83"/>
    <mergeCell ref="B83:C103"/>
    <mergeCell ref="D100:I100"/>
    <mergeCell ref="S83:Z83"/>
    <mergeCell ref="AA83:AG83"/>
    <mergeCell ref="S85:Z85"/>
    <mergeCell ref="AA85:AG85"/>
    <mergeCell ref="D85:I85"/>
    <mergeCell ref="J85:P85"/>
    <mergeCell ref="D84:I84"/>
    <mergeCell ref="J84:P84"/>
    <mergeCell ref="Q84:R84"/>
    <mergeCell ref="S84:Z84"/>
    <mergeCell ref="AA84:AG84"/>
    <mergeCell ref="S87:Z87"/>
    <mergeCell ref="AA87:AG87"/>
    <mergeCell ref="AA89:AG89"/>
    <mergeCell ref="AH89:AJ89"/>
    <mergeCell ref="AH87:AJ87"/>
    <mergeCell ref="AH84:AJ84"/>
    <mergeCell ref="AH85:AJ85"/>
    <mergeCell ref="Q85:R85"/>
    <mergeCell ref="D86:I86"/>
    <mergeCell ref="J86:P86"/>
    <mergeCell ref="Q86:R86"/>
    <mergeCell ref="S86:Z86"/>
    <mergeCell ref="AA86:AG86"/>
    <mergeCell ref="AH86:AJ86"/>
    <mergeCell ref="D87:I87"/>
    <mergeCell ref="J87:P87"/>
    <mergeCell ref="Q87:R87"/>
    <mergeCell ref="AA90:AG90"/>
    <mergeCell ref="AH90:AJ90"/>
    <mergeCell ref="AA91:AG91"/>
    <mergeCell ref="AH91:AJ91"/>
    <mergeCell ref="D89:I89"/>
    <mergeCell ref="J89:P89"/>
    <mergeCell ref="D88:I88"/>
    <mergeCell ref="J88:P88"/>
    <mergeCell ref="Q88:R88"/>
    <mergeCell ref="S88:Z88"/>
    <mergeCell ref="AA88:AG88"/>
    <mergeCell ref="AH88:AJ88"/>
    <mergeCell ref="Q89:R89"/>
    <mergeCell ref="S89:Z89"/>
    <mergeCell ref="D91:I91"/>
    <mergeCell ref="J91:P91"/>
    <mergeCell ref="D90:I90"/>
    <mergeCell ref="J90:P90"/>
    <mergeCell ref="D94:I94"/>
    <mergeCell ref="J94:P94"/>
    <mergeCell ref="Q94:R94"/>
    <mergeCell ref="Q90:R90"/>
    <mergeCell ref="S90:Z90"/>
    <mergeCell ref="Q91:R91"/>
    <mergeCell ref="S91:Z91"/>
    <mergeCell ref="D95:I95"/>
    <mergeCell ref="J95:P95"/>
    <mergeCell ref="D98:I98"/>
    <mergeCell ref="J98:P98"/>
    <mergeCell ref="Q98:R98"/>
    <mergeCell ref="S98:Z98"/>
    <mergeCell ref="AA98:AG98"/>
    <mergeCell ref="AH97:AJ97"/>
    <mergeCell ref="D92:I92"/>
    <mergeCell ref="J92:P92"/>
    <mergeCell ref="D99:I99"/>
    <mergeCell ref="J99:P99"/>
    <mergeCell ref="Q99:R99"/>
    <mergeCell ref="S99:Z99"/>
    <mergeCell ref="AH99:AJ99"/>
    <mergeCell ref="Q93:R93"/>
    <mergeCell ref="S93:Z93"/>
    <mergeCell ref="AH98:AJ98"/>
    <mergeCell ref="AH92:AJ92"/>
    <mergeCell ref="AA94:AG94"/>
    <mergeCell ref="AH94:AJ94"/>
    <mergeCell ref="AA95:AG95"/>
    <mergeCell ref="AH95:AJ95"/>
    <mergeCell ref="AA96:AG96"/>
    <mergeCell ref="AH96:AJ96"/>
    <mergeCell ref="AH93:AJ93"/>
    <mergeCell ref="D109:I109"/>
    <mergeCell ref="J109:P109"/>
    <mergeCell ref="Q109:R109"/>
    <mergeCell ref="AH101:AJ101"/>
    <mergeCell ref="D102:Z103"/>
    <mergeCell ref="AA102:AG103"/>
    <mergeCell ref="AH102:AJ103"/>
    <mergeCell ref="D101:I101"/>
    <mergeCell ref="J101:P101"/>
    <mergeCell ref="Q101:R101"/>
    <mergeCell ref="D104:I104"/>
    <mergeCell ref="J104:P104"/>
    <mergeCell ref="Q104:R104"/>
    <mergeCell ref="D106:I106"/>
    <mergeCell ref="J106:P106"/>
    <mergeCell ref="Q106:R106"/>
    <mergeCell ref="D107:I107"/>
    <mergeCell ref="J107:P107"/>
    <mergeCell ref="Q107:R107"/>
    <mergeCell ref="AH104:AJ104"/>
    <mergeCell ref="AH109:AJ109"/>
    <mergeCell ref="AH115:AJ116"/>
    <mergeCell ref="D112:I112"/>
    <mergeCell ref="J112:P112"/>
    <mergeCell ref="Q112:R112"/>
    <mergeCell ref="S112:Z112"/>
    <mergeCell ref="AA112:AG112"/>
    <mergeCell ref="AH112:AJ112"/>
    <mergeCell ref="B115:I116"/>
    <mergeCell ref="J115:P116"/>
    <mergeCell ref="B104:C114"/>
    <mergeCell ref="D105:I105"/>
    <mergeCell ref="J105:P105"/>
    <mergeCell ref="Q105:R105"/>
    <mergeCell ref="S105:Z105"/>
    <mergeCell ref="AA105:AG105"/>
    <mergeCell ref="AH105:AJ105"/>
    <mergeCell ref="S109:Z109"/>
    <mergeCell ref="AH106:AJ106"/>
    <mergeCell ref="AH107:AJ107"/>
    <mergeCell ref="Q108:R108"/>
    <mergeCell ref="S108:Z108"/>
    <mergeCell ref="AA108:AG108"/>
    <mergeCell ref="AH111:AJ111"/>
    <mergeCell ref="AA111:AG111"/>
    <mergeCell ref="D125:AJ126"/>
    <mergeCell ref="L45:N46"/>
    <mergeCell ref="O45:Q46"/>
    <mergeCell ref="R45:T46"/>
    <mergeCell ref="U46:X46"/>
    <mergeCell ref="D120:AJ121"/>
    <mergeCell ref="D122:AJ124"/>
    <mergeCell ref="D113:Z114"/>
    <mergeCell ref="AH113:AJ114"/>
    <mergeCell ref="AA93:AG93"/>
    <mergeCell ref="AH117:AJ118"/>
    <mergeCell ref="AA113:AG114"/>
    <mergeCell ref="AA109:AG109"/>
    <mergeCell ref="S106:Z106"/>
    <mergeCell ref="AA106:AG106"/>
    <mergeCell ref="S104:Z104"/>
    <mergeCell ref="AA104:AG104"/>
    <mergeCell ref="AA101:AG101"/>
    <mergeCell ref="AA92:AG92"/>
    <mergeCell ref="J93:P93"/>
    <mergeCell ref="B117:I118"/>
    <mergeCell ref="J117:P118"/>
    <mergeCell ref="Q117:R118"/>
    <mergeCell ref="S117:Z118"/>
    <mergeCell ref="AA117:AG118"/>
    <mergeCell ref="S95:Z95"/>
    <mergeCell ref="AA115:AG116"/>
    <mergeCell ref="Q110:R110"/>
    <mergeCell ref="S110:Z110"/>
    <mergeCell ref="D108:I108"/>
    <mergeCell ref="Q115:R116"/>
    <mergeCell ref="S115:Z116"/>
    <mergeCell ref="Q92:R92"/>
    <mergeCell ref="S92:Z92"/>
    <mergeCell ref="D96:I96"/>
    <mergeCell ref="J96:P96"/>
    <mergeCell ref="Q96:R96"/>
    <mergeCell ref="S96:Z96"/>
    <mergeCell ref="D93:I93"/>
    <mergeCell ref="D97:I97"/>
    <mergeCell ref="J97:P97"/>
    <mergeCell ref="Q97:R97"/>
    <mergeCell ref="S97:Z97"/>
    <mergeCell ref="AA97:AG97"/>
    <mergeCell ref="S111:Z111"/>
    <mergeCell ref="AA99:AG99"/>
    <mergeCell ref="D110:I110"/>
    <mergeCell ref="D111:I111"/>
    <mergeCell ref="J111:P111"/>
    <mergeCell ref="Q111:R111"/>
    <mergeCell ref="S94:Z94"/>
    <mergeCell ref="Q95:R95"/>
    <mergeCell ref="AA110:AG110"/>
    <mergeCell ref="AH110:AJ110"/>
    <mergeCell ref="J100:P100"/>
    <mergeCell ref="Q100:R100"/>
    <mergeCell ref="S100:Z100"/>
    <mergeCell ref="AA100:AG100"/>
    <mergeCell ref="AH100:AJ100"/>
    <mergeCell ref="J108:P108"/>
    <mergeCell ref="AH108:AJ108"/>
    <mergeCell ref="S101:Z101"/>
    <mergeCell ref="J110:P110"/>
    <mergeCell ref="S107:Z107"/>
    <mergeCell ref="AA107:AG107"/>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sheetPr>
  <dimension ref="B5:AU179"/>
  <sheetViews>
    <sheetView showGridLines="0" view="pageBreakPreview" zoomScale="115" zoomScaleNormal="100" zoomScaleSheetLayoutView="115" workbookViewId="0">
      <pane xSplit="1" ySplit="4" topLeftCell="B5" activePane="bottomRight" state="frozen"/>
      <selection activeCell="N12" sqref="N12:P14"/>
      <selection pane="topRight" activeCell="N12" sqref="N12:P14"/>
      <selection pane="bottomLeft" activeCell="N12" sqref="N12:P14"/>
      <selection pane="bottomRight" activeCell="AR23" sqref="AR23"/>
    </sheetView>
  </sheetViews>
  <sheetFormatPr defaultColWidth="2.5" defaultRowHeight="13.5" x14ac:dyDescent="0.15"/>
  <cols>
    <col min="1" max="73" width="2.5" style="1" customWidth="1"/>
    <col min="74" max="16384" width="2.5" style="1"/>
  </cols>
  <sheetData>
    <row r="5" spans="2:38" ht="13.5" customHeight="1" x14ac:dyDescent="0.15">
      <c r="B5" s="244" t="s">
        <v>49</v>
      </c>
      <c r="C5" s="244"/>
    </row>
    <row r="6" spans="2:38" ht="13.5" customHeight="1" x14ac:dyDescent="0.15">
      <c r="B6" s="11"/>
      <c r="C6" s="11"/>
      <c r="D6" s="11"/>
      <c r="E6" s="11"/>
      <c r="F6" s="11"/>
      <c r="G6" s="11"/>
      <c r="H6" s="11"/>
      <c r="I6" s="11"/>
      <c r="J6" s="11"/>
      <c r="K6" s="11"/>
      <c r="L6" s="11"/>
      <c r="M6" s="11"/>
      <c r="N6" s="245" t="s">
        <v>50</v>
      </c>
      <c r="O6" s="245"/>
      <c r="P6" s="245"/>
      <c r="Q6" s="245"/>
      <c r="R6" s="245"/>
      <c r="S6" s="245"/>
      <c r="T6" s="245"/>
      <c r="U6" s="245"/>
      <c r="V6" s="245"/>
      <c r="W6" s="11"/>
      <c r="X6" s="11"/>
      <c r="Y6" s="11"/>
      <c r="Z6" s="11"/>
      <c r="AA6" s="11"/>
      <c r="AB6" s="11"/>
      <c r="AC6" s="11"/>
      <c r="AD6" s="11"/>
      <c r="AE6" s="11"/>
      <c r="AF6" s="11"/>
      <c r="AG6" s="11"/>
      <c r="AH6" s="11"/>
      <c r="AI6" s="11"/>
      <c r="AJ6" s="11"/>
      <c r="AK6" s="11"/>
      <c r="AL6" s="11"/>
    </row>
    <row r="7" spans="2:38" ht="13.5" customHeight="1" x14ac:dyDescent="0.15">
      <c r="B7" s="11"/>
      <c r="C7" s="11"/>
      <c r="D7" s="11"/>
      <c r="E7" s="11"/>
      <c r="F7" s="11"/>
      <c r="L7" s="11"/>
      <c r="M7" s="11"/>
      <c r="N7" s="245" t="s">
        <v>51</v>
      </c>
      <c r="O7" s="245"/>
      <c r="P7" s="245"/>
      <c r="Q7" s="245"/>
      <c r="R7" s="245"/>
      <c r="S7" s="245"/>
      <c r="T7" s="245"/>
      <c r="U7" s="245"/>
      <c r="V7" s="245"/>
      <c r="W7" s="11"/>
      <c r="X7" s="11"/>
      <c r="Y7" s="11"/>
      <c r="Z7" s="11"/>
      <c r="AA7" s="11"/>
      <c r="AB7" s="11"/>
      <c r="AC7" s="11"/>
      <c r="AD7" s="11"/>
      <c r="AE7" s="11"/>
      <c r="AF7" s="11"/>
      <c r="AG7" s="11"/>
      <c r="AH7" s="11"/>
      <c r="AI7" s="11"/>
      <c r="AJ7" s="11"/>
      <c r="AK7" s="11"/>
      <c r="AL7" s="11"/>
    </row>
    <row r="8" spans="2:38" x14ac:dyDescent="0.15">
      <c r="B8" s="11"/>
      <c r="C8" s="11"/>
      <c r="D8" s="11"/>
      <c r="E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2:38" ht="13.5"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2:38" ht="13.5" customHeight="1" x14ac:dyDescent="0.15">
      <c r="B10" s="299" t="s">
        <v>395</v>
      </c>
      <c r="C10" s="299"/>
      <c r="D10" s="299"/>
      <c r="E10" s="299"/>
      <c r="F10" s="299"/>
      <c r="G10" s="299"/>
      <c r="H10" s="29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2:38" ht="13.5" customHeight="1" x14ac:dyDescent="0.15">
      <c r="B11" s="300"/>
      <c r="C11" s="300"/>
      <c r="D11" s="300"/>
      <c r="E11" s="300"/>
      <c r="F11" s="300"/>
      <c r="G11" s="300"/>
      <c r="H11" s="300"/>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2:38" ht="16.5" customHeight="1" x14ac:dyDescent="0.15">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3"/>
      <c r="AK12" s="11"/>
      <c r="AL12" s="11"/>
    </row>
    <row r="13" spans="2:38" x14ac:dyDescent="0.15">
      <c r="B13" s="304"/>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6"/>
      <c r="AK13" s="11"/>
      <c r="AL13" s="11"/>
    </row>
    <row r="14" spans="2:38" x14ac:dyDescent="0.15">
      <c r="B14" s="304"/>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6"/>
      <c r="AK14" s="11"/>
      <c r="AL14" s="11"/>
    </row>
    <row r="15" spans="2:38" x14ac:dyDescent="0.15">
      <c r="B15" s="304"/>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6"/>
      <c r="AK15" s="11"/>
      <c r="AL15" s="11"/>
    </row>
    <row r="16" spans="2:38" x14ac:dyDescent="0.15">
      <c r="B16" s="304"/>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6"/>
      <c r="AK16" s="11"/>
      <c r="AL16" s="11"/>
    </row>
    <row r="17" spans="2:38" ht="13.5" customHeight="1" x14ac:dyDescent="0.15">
      <c r="B17" s="307"/>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9"/>
      <c r="AK17" s="11"/>
      <c r="AL17" s="11"/>
    </row>
    <row r="18" spans="2:38" ht="13.5" customHeight="1"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2:38" ht="13.5"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2:38" ht="13.5" customHeight="1" x14ac:dyDescent="0.15">
      <c r="B20" s="299" t="s">
        <v>322</v>
      </c>
      <c r="C20" s="299"/>
      <c r="D20" s="299"/>
      <c r="E20" s="299"/>
      <c r="F20" s="299"/>
      <c r="G20" s="299"/>
      <c r="H20" s="299"/>
      <c r="I20" s="299"/>
      <c r="J20" s="299"/>
      <c r="K20" s="299"/>
      <c r="L20" s="299"/>
      <c r="M20" s="299"/>
      <c r="N20" s="299"/>
      <c r="O20" s="299"/>
      <c r="P20" s="299"/>
      <c r="Q20" s="11"/>
      <c r="R20" s="11"/>
      <c r="S20" s="11"/>
      <c r="T20" s="11"/>
      <c r="U20" s="11"/>
      <c r="V20" s="11"/>
      <c r="W20" s="11"/>
      <c r="X20" s="11"/>
      <c r="Y20" s="11"/>
      <c r="Z20" s="11"/>
      <c r="AA20" s="11"/>
      <c r="AB20" s="11"/>
      <c r="AC20" s="11"/>
      <c r="AD20" s="11"/>
      <c r="AE20" s="11"/>
      <c r="AF20" s="11"/>
      <c r="AG20" s="11"/>
      <c r="AH20" s="11"/>
      <c r="AI20" s="11"/>
      <c r="AJ20" s="11"/>
      <c r="AK20" s="11"/>
      <c r="AL20" s="11"/>
    </row>
    <row r="21" spans="2:38" ht="13.5" customHeight="1" x14ac:dyDescent="0.15">
      <c r="B21" s="299"/>
      <c r="C21" s="299"/>
      <c r="D21" s="299"/>
      <c r="E21" s="299"/>
      <c r="F21" s="299"/>
      <c r="G21" s="299"/>
      <c r="H21" s="299"/>
      <c r="I21" s="299"/>
      <c r="J21" s="299"/>
      <c r="K21" s="299"/>
      <c r="L21" s="299"/>
      <c r="M21" s="299"/>
      <c r="N21" s="299"/>
      <c r="O21" s="299"/>
      <c r="P21" s="299"/>
      <c r="Q21" s="11"/>
      <c r="R21" s="11"/>
      <c r="S21" s="11"/>
      <c r="T21" s="11"/>
      <c r="U21" s="11"/>
      <c r="V21" s="11"/>
      <c r="W21" s="11"/>
      <c r="X21" s="11"/>
      <c r="Y21" s="11"/>
      <c r="Z21" s="11"/>
      <c r="AA21" s="11"/>
      <c r="AB21" s="11"/>
      <c r="AC21" s="11"/>
      <c r="AD21" s="11"/>
      <c r="AE21" s="11"/>
      <c r="AF21" s="11"/>
      <c r="AG21" s="11"/>
      <c r="AH21" s="11"/>
      <c r="AI21" s="11"/>
      <c r="AJ21" s="11"/>
      <c r="AK21" s="11"/>
      <c r="AL21" s="11"/>
    </row>
    <row r="22" spans="2:38" ht="13.5" customHeight="1" x14ac:dyDescent="0.15">
      <c r="B22" s="299" t="s">
        <v>227</v>
      </c>
      <c r="C22" s="299"/>
      <c r="D22" s="299"/>
      <c r="E22" s="299"/>
      <c r="F22" s="299"/>
      <c r="G22" s="11"/>
      <c r="H22" s="11"/>
      <c r="I22" s="11"/>
      <c r="J22" s="11"/>
      <c r="K22" s="11"/>
      <c r="L22" s="11"/>
      <c r="M22" s="11"/>
      <c r="N22" s="11"/>
      <c r="O22" s="12"/>
      <c r="P22" s="11"/>
      <c r="Q22" s="11"/>
      <c r="R22" s="11"/>
      <c r="S22" s="11"/>
      <c r="T22" s="11"/>
      <c r="U22" s="11"/>
      <c r="V22" s="11"/>
      <c r="W22" s="11"/>
      <c r="X22" s="11"/>
      <c r="Y22" s="11"/>
      <c r="Z22" s="11"/>
      <c r="AA22" s="11"/>
      <c r="AB22" s="11"/>
      <c r="AC22" s="11"/>
      <c r="AE22" s="11"/>
      <c r="AF22" s="11"/>
      <c r="AG22" s="11"/>
      <c r="AH22" s="11"/>
      <c r="AI22" s="11"/>
      <c r="AJ22" s="11"/>
      <c r="AK22" s="11"/>
      <c r="AL22" s="11"/>
    </row>
    <row r="23" spans="2:38" ht="13.5" customHeight="1" x14ac:dyDescent="0.15">
      <c r="B23" s="245"/>
      <c r="C23" s="245"/>
      <c r="D23" s="246">
        <f>IF(計画提出書!N47="","",計画提出書!N47)</f>
        <v>2023</v>
      </c>
      <c r="E23" s="246"/>
      <c r="F23" s="12" t="s">
        <v>4</v>
      </c>
      <c r="G23" s="246">
        <f>IF(計画提出書!S47="","",計画提出書!S47)</f>
        <v>4</v>
      </c>
      <c r="H23" s="246"/>
      <c r="I23" s="12" t="s">
        <v>5</v>
      </c>
      <c r="J23" s="246">
        <f>IF(計画提出書!V47="","",計画提出書!V47)</f>
        <v>1</v>
      </c>
      <c r="K23" s="246"/>
      <c r="L23" s="12" t="s">
        <v>6</v>
      </c>
      <c r="M23" s="12" t="s">
        <v>39</v>
      </c>
      <c r="N23" s="245"/>
      <c r="O23" s="245"/>
      <c r="P23" s="246">
        <f>IF(計画提出書!AA47="","",計画提出書!AA47)</f>
        <v>2026</v>
      </c>
      <c r="Q23" s="246"/>
      <c r="R23" s="12" t="s">
        <v>4</v>
      </c>
      <c r="S23" s="246">
        <f>IF(計画提出書!AD47="","",計画提出書!AD47)</f>
        <v>3</v>
      </c>
      <c r="T23" s="246"/>
      <c r="U23" s="12" t="s">
        <v>5</v>
      </c>
      <c r="V23" s="246">
        <f>IF(計画提出書!AG47="","",計画提出書!AG47)</f>
        <v>31</v>
      </c>
      <c r="W23" s="246"/>
      <c r="X23" s="12" t="s">
        <v>6</v>
      </c>
      <c r="Y23" s="11"/>
      <c r="Z23" s="11"/>
      <c r="AA23" s="11"/>
      <c r="AB23" s="11"/>
      <c r="AC23" s="11"/>
      <c r="AE23" s="11"/>
      <c r="AF23" s="11"/>
      <c r="AG23" s="11"/>
      <c r="AH23" s="11"/>
      <c r="AI23" s="11"/>
      <c r="AJ23" s="11"/>
      <c r="AK23" s="11"/>
      <c r="AL23" s="11"/>
    </row>
    <row r="24" spans="2:38" ht="13.5" customHeight="1" x14ac:dyDescent="0.15">
      <c r="B24" s="326" t="s">
        <v>282</v>
      </c>
      <c r="C24" s="327"/>
      <c r="D24" s="327"/>
      <c r="E24" s="327"/>
      <c r="F24" s="327"/>
      <c r="G24" s="327"/>
      <c r="H24" s="327"/>
      <c r="I24" s="328"/>
      <c r="J24" s="334" t="s">
        <v>246</v>
      </c>
      <c r="K24" s="334"/>
      <c r="L24" s="334"/>
      <c r="M24" s="334"/>
      <c r="N24" s="334"/>
      <c r="O24" s="334"/>
      <c r="P24" s="312" t="s">
        <v>100</v>
      </c>
      <c r="Q24" s="313"/>
      <c r="R24" s="313"/>
      <c r="S24" s="310" t="s">
        <v>245</v>
      </c>
      <c r="T24" s="310"/>
      <c r="U24" s="310"/>
      <c r="V24" s="310"/>
      <c r="W24" s="310"/>
      <c r="X24" s="310"/>
      <c r="Y24" s="312" t="s">
        <v>247</v>
      </c>
      <c r="Z24" s="313"/>
      <c r="AA24" s="313"/>
      <c r="AB24" s="313"/>
      <c r="AC24" s="313"/>
      <c r="AD24" s="314"/>
      <c r="AE24" s="312" t="s">
        <v>281</v>
      </c>
      <c r="AF24" s="313"/>
      <c r="AG24" s="313"/>
      <c r="AH24" s="313"/>
      <c r="AI24" s="313"/>
      <c r="AJ24" s="314"/>
    </row>
    <row r="25" spans="2:38" ht="13.5" customHeight="1" x14ac:dyDescent="0.15">
      <c r="B25" s="373"/>
      <c r="C25" s="245"/>
      <c r="D25" s="245"/>
      <c r="E25" s="245"/>
      <c r="F25" s="245"/>
      <c r="G25" s="245"/>
      <c r="H25" s="245"/>
      <c r="I25" s="374"/>
      <c r="J25" s="346"/>
      <c r="K25" s="346"/>
      <c r="L25" s="346"/>
      <c r="M25" s="346"/>
      <c r="N25" s="346"/>
      <c r="O25" s="346"/>
      <c r="P25" s="315"/>
      <c r="Q25" s="316"/>
      <c r="R25" s="316"/>
      <c r="S25" s="311"/>
      <c r="T25" s="311"/>
      <c r="U25" s="311"/>
      <c r="V25" s="311"/>
      <c r="W25" s="311"/>
      <c r="X25" s="311"/>
      <c r="Y25" s="315"/>
      <c r="Z25" s="316"/>
      <c r="AA25" s="316"/>
      <c r="AB25" s="316"/>
      <c r="AC25" s="316"/>
      <c r="AD25" s="317"/>
      <c r="AE25" s="315"/>
      <c r="AF25" s="316"/>
      <c r="AG25" s="316"/>
      <c r="AH25" s="316"/>
      <c r="AI25" s="316"/>
      <c r="AJ25" s="317"/>
    </row>
    <row r="26" spans="2:38" ht="13.5" customHeight="1" x14ac:dyDescent="0.15">
      <c r="B26" s="329"/>
      <c r="C26" s="330"/>
      <c r="D26" s="330"/>
      <c r="E26" s="330"/>
      <c r="F26" s="330"/>
      <c r="G26" s="330"/>
      <c r="H26" s="330"/>
      <c r="I26" s="331"/>
      <c r="J26" s="375" t="s">
        <v>73</v>
      </c>
      <c r="K26" s="376"/>
      <c r="L26" s="376"/>
      <c r="M26" s="376"/>
      <c r="N26" s="347" t="s">
        <v>74</v>
      </c>
      <c r="O26" s="348"/>
      <c r="P26" s="318"/>
      <c r="Q26" s="319"/>
      <c r="R26" s="319"/>
      <c r="S26" s="321" t="s">
        <v>73</v>
      </c>
      <c r="T26" s="322"/>
      <c r="U26" s="322"/>
      <c r="V26" s="322"/>
      <c r="W26" s="323" t="s">
        <v>74</v>
      </c>
      <c r="X26" s="324"/>
      <c r="Y26" s="318"/>
      <c r="Z26" s="319"/>
      <c r="AA26" s="319"/>
      <c r="AB26" s="319"/>
      <c r="AC26" s="319"/>
      <c r="AD26" s="320"/>
      <c r="AE26" s="318"/>
      <c r="AF26" s="319"/>
      <c r="AG26" s="319"/>
      <c r="AH26" s="319"/>
      <c r="AI26" s="319"/>
      <c r="AJ26" s="320"/>
    </row>
    <row r="27" spans="2:38" ht="13.5" customHeight="1" x14ac:dyDescent="0.15">
      <c r="B27" s="277"/>
      <c r="C27" s="278"/>
      <c r="D27" s="278"/>
      <c r="E27" s="278"/>
      <c r="F27" s="278"/>
      <c r="G27" s="278"/>
      <c r="H27" s="278"/>
      <c r="I27" s="279"/>
      <c r="J27" s="247"/>
      <c r="K27" s="248"/>
      <c r="L27" s="248"/>
      <c r="M27" s="248"/>
      <c r="N27" s="253"/>
      <c r="O27" s="254"/>
      <c r="P27" s="271"/>
      <c r="Q27" s="272"/>
      <c r="R27" s="259" t="s">
        <v>237</v>
      </c>
      <c r="S27" s="265" t="str">
        <f>IF(COUNT(J27,P27)&lt;2,"",IF(P27=100,0,ROUND(J27*(100-P27)/100,-INT(LOG(ABS(J27*(100-P27)/100)))-1+3)))</f>
        <v/>
      </c>
      <c r="T27" s="266"/>
      <c r="U27" s="266"/>
      <c r="V27" s="266"/>
      <c r="W27" s="259" t="str">
        <f>IF(N27="","",N27)</f>
        <v/>
      </c>
      <c r="X27" s="260"/>
      <c r="Y27" s="298"/>
      <c r="Z27" s="298"/>
      <c r="AA27" s="298"/>
      <c r="AB27" s="298"/>
      <c r="AC27" s="298"/>
      <c r="AD27" s="298"/>
      <c r="AE27" s="298"/>
      <c r="AF27" s="298"/>
      <c r="AG27" s="298"/>
      <c r="AH27" s="298"/>
      <c r="AI27" s="298"/>
      <c r="AJ27" s="298"/>
    </row>
    <row r="28" spans="2:38" ht="13.5" customHeight="1" x14ac:dyDescent="0.15">
      <c r="B28" s="280"/>
      <c r="C28" s="281"/>
      <c r="D28" s="281"/>
      <c r="E28" s="281"/>
      <c r="F28" s="281"/>
      <c r="G28" s="281"/>
      <c r="H28" s="281"/>
      <c r="I28" s="282"/>
      <c r="J28" s="249"/>
      <c r="K28" s="250"/>
      <c r="L28" s="250"/>
      <c r="M28" s="250"/>
      <c r="N28" s="255"/>
      <c r="O28" s="256"/>
      <c r="P28" s="273"/>
      <c r="Q28" s="274"/>
      <c r="R28" s="261"/>
      <c r="S28" s="267"/>
      <c r="T28" s="268"/>
      <c r="U28" s="268"/>
      <c r="V28" s="268"/>
      <c r="W28" s="261"/>
      <c r="X28" s="262"/>
      <c r="Y28" s="298"/>
      <c r="Z28" s="298"/>
      <c r="AA28" s="298"/>
      <c r="AB28" s="298"/>
      <c r="AC28" s="298"/>
      <c r="AD28" s="298"/>
      <c r="AE28" s="298"/>
      <c r="AF28" s="298"/>
      <c r="AG28" s="298"/>
      <c r="AH28" s="298"/>
      <c r="AI28" s="298"/>
      <c r="AJ28" s="298"/>
    </row>
    <row r="29" spans="2:38" ht="13.5" customHeight="1" x14ac:dyDescent="0.15">
      <c r="B29" s="283"/>
      <c r="C29" s="284"/>
      <c r="D29" s="284"/>
      <c r="E29" s="284"/>
      <c r="F29" s="284"/>
      <c r="G29" s="284"/>
      <c r="H29" s="284"/>
      <c r="I29" s="285"/>
      <c r="J29" s="251"/>
      <c r="K29" s="252"/>
      <c r="L29" s="252"/>
      <c r="M29" s="252"/>
      <c r="N29" s="257"/>
      <c r="O29" s="258"/>
      <c r="P29" s="275"/>
      <c r="Q29" s="276"/>
      <c r="R29" s="263"/>
      <c r="S29" s="269"/>
      <c r="T29" s="270"/>
      <c r="U29" s="270"/>
      <c r="V29" s="270"/>
      <c r="W29" s="263"/>
      <c r="X29" s="264"/>
      <c r="Y29" s="298"/>
      <c r="Z29" s="298"/>
      <c r="AA29" s="298"/>
      <c r="AB29" s="298"/>
      <c r="AC29" s="298"/>
      <c r="AD29" s="298"/>
      <c r="AE29" s="298"/>
      <c r="AF29" s="298"/>
      <c r="AG29" s="298"/>
      <c r="AH29" s="298"/>
      <c r="AI29" s="298"/>
      <c r="AJ29" s="298"/>
    </row>
    <row r="30" spans="2:38" ht="13.5" customHeight="1" x14ac:dyDescent="0.15">
      <c r="B30" s="277"/>
      <c r="C30" s="278"/>
      <c r="D30" s="278"/>
      <c r="E30" s="278"/>
      <c r="F30" s="278"/>
      <c r="G30" s="278"/>
      <c r="H30" s="278"/>
      <c r="I30" s="279"/>
      <c r="J30" s="247"/>
      <c r="K30" s="248"/>
      <c r="L30" s="248"/>
      <c r="M30" s="349"/>
      <c r="N30" s="253"/>
      <c r="O30" s="254"/>
      <c r="P30" s="271"/>
      <c r="Q30" s="272"/>
      <c r="R30" s="259" t="s">
        <v>237</v>
      </c>
      <c r="S30" s="265" t="str">
        <f>IF(COUNT(J30,P30)&lt;2,"",IF(P30=100,0,ROUND(J30*(100-P30)/100,-INT(LOG(ABS(J30*(100-P30)/100)))-1+3)))</f>
        <v/>
      </c>
      <c r="T30" s="266"/>
      <c r="U30" s="266"/>
      <c r="V30" s="266"/>
      <c r="W30" s="259" t="str">
        <f>IF(N30="","",N30)</f>
        <v/>
      </c>
      <c r="X30" s="260"/>
      <c r="Y30" s="298"/>
      <c r="Z30" s="298"/>
      <c r="AA30" s="298"/>
      <c r="AB30" s="298"/>
      <c r="AC30" s="298"/>
      <c r="AD30" s="298"/>
      <c r="AE30" s="298"/>
      <c r="AF30" s="298"/>
      <c r="AG30" s="298"/>
      <c r="AH30" s="298"/>
      <c r="AI30" s="298"/>
      <c r="AJ30" s="298"/>
    </row>
    <row r="31" spans="2:38" ht="13.5" customHeight="1" x14ac:dyDescent="0.15">
      <c r="B31" s="280"/>
      <c r="C31" s="281"/>
      <c r="D31" s="281"/>
      <c r="E31" s="281"/>
      <c r="F31" s="281"/>
      <c r="G31" s="281"/>
      <c r="H31" s="281"/>
      <c r="I31" s="282"/>
      <c r="J31" s="249"/>
      <c r="K31" s="250"/>
      <c r="L31" s="250"/>
      <c r="M31" s="350"/>
      <c r="N31" s="255"/>
      <c r="O31" s="256"/>
      <c r="P31" s="273"/>
      <c r="Q31" s="274"/>
      <c r="R31" s="261"/>
      <c r="S31" s="267"/>
      <c r="T31" s="268"/>
      <c r="U31" s="268"/>
      <c r="V31" s="268"/>
      <c r="W31" s="261"/>
      <c r="X31" s="262"/>
      <c r="Y31" s="298"/>
      <c r="Z31" s="298"/>
      <c r="AA31" s="298"/>
      <c r="AB31" s="298"/>
      <c r="AC31" s="298"/>
      <c r="AD31" s="298"/>
      <c r="AE31" s="298"/>
      <c r="AF31" s="298"/>
      <c r="AG31" s="298"/>
      <c r="AH31" s="298"/>
      <c r="AI31" s="298"/>
      <c r="AJ31" s="298"/>
    </row>
    <row r="32" spans="2:38" ht="13.5" customHeight="1" x14ac:dyDescent="0.15">
      <c r="B32" s="283"/>
      <c r="C32" s="284"/>
      <c r="D32" s="284"/>
      <c r="E32" s="284"/>
      <c r="F32" s="284"/>
      <c r="G32" s="284"/>
      <c r="H32" s="284"/>
      <c r="I32" s="285"/>
      <c r="J32" s="251"/>
      <c r="K32" s="252"/>
      <c r="L32" s="252"/>
      <c r="M32" s="351"/>
      <c r="N32" s="257"/>
      <c r="O32" s="258"/>
      <c r="P32" s="275"/>
      <c r="Q32" s="276"/>
      <c r="R32" s="263"/>
      <c r="S32" s="269"/>
      <c r="T32" s="270"/>
      <c r="U32" s="270"/>
      <c r="V32" s="270"/>
      <c r="W32" s="263"/>
      <c r="X32" s="264"/>
      <c r="Y32" s="298"/>
      <c r="Z32" s="298"/>
      <c r="AA32" s="298"/>
      <c r="AB32" s="298"/>
      <c r="AC32" s="298"/>
      <c r="AD32" s="298"/>
      <c r="AE32" s="298"/>
      <c r="AF32" s="298"/>
      <c r="AG32" s="298"/>
      <c r="AH32" s="298"/>
      <c r="AI32" s="298"/>
      <c r="AJ32" s="298"/>
    </row>
    <row r="33" spans="2:38" ht="13.5" customHeight="1" x14ac:dyDescent="0.15">
      <c r="B33" s="325"/>
      <c r="C33" s="325"/>
      <c r="D33" s="325"/>
      <c r="E33" s="325"/>
      <c r="F33" s="325"/>
      <c r="G33" s="325"/>
      <c r="H33" s="325"/>
      <c r="I33" s="325"/>
      <c r="J33" s="247"/>
      <c r="K33" s="248"/>
      <c r="L33" s="248"/>
      <c r="M33" s="248"/>
      <c r="N33" s="253"/>
      <c r="O33" s="254"/>
      <c r="P33" s="271"/>
      <c r="Q33" s="272"/>
      <c r="R33" s="259" t="s">
        <v>237</v>
      </c>
      <c r="S33" s="265" t="str">
        <f>IF(COUNT(J33,P33)&lt;2,"",IF(P33=100,0,ROUND(J33*(100-P33)/100,-INT(LOG(ABS(J33*(100-P33)/100)))-1+3)))</f>
        <v/>
      </c>
      <c r="T33" s="266"/>
      <c r="U33" s="266"/>
      <c r="V33" s="266"/>
      <c r="W33" s="259" t="str">
        <f>IF(N33="","",N33)</f>
        <v/>
      </c>
      <c r="X33" s="260"/>
      <c r="Y33" s="298"/>
      <c r="Z33" s="298"/>
      <c r="AA33" s="298"/>
      <c r="AB33" s="298"/>
      <c r="AC33" s="298"/>
      <c r="AD33" s="298"/>
      <c r="AE33" s="298"/>
      <c r="AF33" s="298"/>
      <c r="AG33" s="298"/>
      <c r="AH33" s="298"/>
      <c r="AI33" s="298"/>
      <c r="AJ33" s="298"/>
    </row>
    <row r="34" spans="2:38" ht="13.5" customHeight="1" x14ac:dyDescent="0.15">
      <c r="B34" s="325"/>
      <c r="C34" s="325"/>
      <c r="D34" s="325"/>
      <c r="E34" s="325"/>
      <c r="F34" s="325"/>
      <c r="G34" s="325"/>
      <c r="H34" s="325"/>
      <c r="I34" s="325"/>
      <c r="J34" s="249"/>
      <c r="K34" s="250"/>
      <c r="L34" s="250"/>
      <c r="M34" s="250"/>
      <c r="N34" s="255"/>
      <c r="O34" s="256"/>
      <c r="P34" s="273"/>
      <c r="Q34" s="274"/>
      <c r="R34" s="261"/>
      <c r="S34" s="267"/>
      <c r="T34" s="268"/>
      <c r="U34" s="268"/>
      <c r="V34" s="268"/>
      <c r="W34" s="261"/>
      <c r="X34" s="262"/>
      <c r="Y34" s="298"/>
      <c r="Z34" s="298"/>
      <c r="AA34" s="298"/>
      <c r="AB34" s="298"/>
      <c r="AC34" s="298"/>
      <c r="AD34" s="298"/>
      <c r="AE34" s="298"/>
      <c r="AF34" s="298"/>
      <c r="AG34" s="298"/>
      <c r="AH34" s="298"/>
      <c r="AI34" s="298"/>
      <c r="AJ34" s="298"/>
    </row>
    <row r="35" spans="2:38" ht="13.5" customHeight="1" x14ac:dyDescent="0.15">
      <c r="B35" s="325"/>
      <c r="C35" s="325"/>
      <c r="D35" s="325"/>
      <c r="E35" s="325"/>
      <c r="F35" s="325"/>
      <c r="G35" s="325"/>
      <c r="H35" s="325"/>
      <c r="I35" s="325"/>
      <c r="J35" s="251"/>
      <c r="K35" s="252"/>
      <c r="L35" s="252"/>
      <c r="M35" s="252"/>
      <c r="N35" s="257"/>
      <c r="O35" s="258"/>
      <c r="P35" s="275"/>
      <c r="Q35" s="276"/>
      <c r="R35" s="263"/>
      <c r="S35" s="269"/>
      <c r="T35" s="270"/>
      <c r="U35" s="270"/>
      <c r="V35" s="270"/>
      <c r="W35" s="263"/>
      <c r="X35" s="264"/>
      <c r="Y35" s="298"/>
      <c r="Z35" s="298"/>
      <c r="AA35" s="298"/>
      <c r="AB35" s="298"/>
      <c r="AC35" s="298"/>
      <c r="AD35" s="298"/>
      <c r="AE35" s="298"/>
      <c r="AF35" s="298"/>
      <c r="AG35" s="298"/>
      <c r="AH35" s="298"/>
      <c r="AI35" s="298"/>
      <c r="AJ35" s="298"/>
    </row>
    <row r="36" spans="2:38" ht="13.5" customHeight="1" x14ac:dyDescent="0.15">
      <c r="B36" s="325"/>
      <c r="C36" s="325"/>
      <c r="D36" s="325"/>
      <c r="E36" s="325"/>
      <c r="F36" s="325"/>
      <c r="G36" s="325"/>
      <c r="H36" s="325"/>
      <c r="I36" s="325"/>
      <c r="J36" s="247"/>
      <c r="K36" s="248"/>
      <c r="L36" s="248"/>
      <c r="M36" s="248"/>
      <c r="N36" s="253"/>
      <c r="O36" s="254"/>
      <c r="P36" s="271"/>
      <c r="Q36" s="272"/>
      <c r="R36" s="259" t="s">
        <v>237</v>
      </c>
      <c r="S36" s="265" t="str">
        <f>IF(COUNT(J36,P36)&lt;2,"",IF(P36=100,0,ROUND(J36*(100-P36)/100,-INT(LOG(ABS(J36*(100-P36)/100)))-1+3)))</f>
        <v/>
      </c>
      <c r="T36" s="266"/>
      <c r="U36" s="266"/>
      <c r="V36" s="266"/>
      <c r="W36" s="259" t="str">
        <f>IF(N36="","",N36)</f>
        <v/>
      </c>
      <c r="X36" s="260"/>
      <c r="Y36" s="298"/>
      <c r="Z36" s="298"/>
      <c r="AA36" s="298"/>
      <c r="AB36" s="298"/>
      <c r="AC36" s="298"/>
      <c r="AD36" s="298"/>
      <c r="AE36" s="298"/>
      <c r="AF36" s="298"/>
      <c r="AG36" s="298"/>
      <c r="AH36" s="298"/>
      <c r="AI36" s="298"/>
      <c r="AJ36" s="298"/>
    </row>
    <row r="37" spans="2:38" ht="13.5" customHeight="1" x14ac:dyDescent="0.15">
      <c r="B37" s="325"/>
      <c r="C37" s="325"/>
      <c r="D37" s="325"/>
      <c r="E37" s="325"/>
      <c r="F37" s="325"/>
      <c r="G37" s="325"/>
      <c r="H37" s="325"/>
      <c r="I37" s="325"/>
      <c r="J37" s="249"/>
      <c r="K37" s="250"/>
      <c r="L37" s="250"/>
      <c r="M37" s="250"/>
      <c r="N37" s="255"/>
      <c r="O37" s="256"/>
      <c r="P37" s="273"/>
      <c r="Q37" s="274"/>
      <c r="R37" s="261"/>
      <c r="S37" s="267"/>
      <c r="T37" s="268"/>
      <c r="U37" s="268"/>
      <c r="V37" s="268"/>
      <c r="W37" s="261"/>
      <c r="X37" s="262"/>
      <c r="Y37" s="298"/>
      <c r="Z37" s="298"/>
      <c r="AA37" s="298"/>
      <c r="AB37" s="298"/>
      <c r="AC37" s="298"/>
      <c r="AD37" s="298"/>
      <c r="AE37" s="298"/>
      <c r="AF37" s="298"/>
      <c r="AG37" s="298"/>
      <c r="AH37" s="298"/>
      <c r="AI37" s="298"/>
      <c r="AJ37" s="298"/>
    </row>
    <row r="38" spans="2:38" ht="13.5" customHeight="1" x14ac:dyDescent="0.15">
      <c r="B38" s="325"/>
      <c r="C38" s="325"/>
      <c r="D38" s="325"/>
      <c r="E38" s="325"/>
      <c r="F38" s="325"/>
      <c r="G38" s="325"/>
      <c r="H38" s="325"/>
      <c r="I38" s="325"/>
      <c r="J38" s="251"/>
      <c r="K38" s="252"/>
      <c r="L38" s="252"/>
      <c r="M38" s="252"/>
      <c r="N38" s="257"/>
      <c r="O38" s="258"/>
      <c r="P38" s="275"/>
      <c r="Q38" s="276"/>
      <c r="R38" s="263"/>
      <c r="S38" s="269"/>
      <c r="T38" s="270"/>
      <c r="U38" s="270"/>
      <c r="V38" s="270"/>
      <c r="W38" s="263"/>
      <c r="X38" s="264"/>
      <c r="Y38" s="298"/>
      <c r="Z38" s="298"/>
      <c r="AA38" s="298"/>
      <c r="AB38" s="298"/>
      <c r="AC38" s="298"/>
      <c r="AD38" s="298"/>
      <c r="AE38" s="298"/>
      <c r="AF38" s="298"/>
      <c r="AG38" s="298"/>
      <c r="AH38" s="298"/>
      <c r="AI38" s="298"/>
      <c r="AJ38" s="298"/>
    </row>
    <row r="39" spans="2:38" ht="13.5" customHeight="1" x14ac:dyDescent="0.15">
      <c r="B39" s="277"/>
      <c r="C39" s="278"/>
      <c r="D39" s="278"/>
      <c r="E39" s="278"/>
      <c r="F39" s="278"/>
      <c r="G39" s="278"/>
      <c r="H39" s="278"/>
      <c r="I39" s="279"/>
      <c r="J39" s="247"/>
      <c r="K39" s="248"/>
      <c r="L39" s="248"/>
      <c r="M39" s="248"/>
      <c r="N39" s="253"/>
      <c r="O39" s="254"/>
      <c r="P39" s="271"/>
      <c r="Q39" s="272"/>
      <c r="R39" s="259" t="s">
        <v>237</v>
      </c>
      <c r="S39" s="265" t="str">
        <f>IF(COUNT(J39,P39)&lt;2,"",IF(P39=100,0,ROUND(J39*(100-P39)/100,-INT(LOG(ABS(J39*(100-P39)/100)))-1+3)))</f>
        <v/>
      </c>
      <c r="T39" s="266"/>
      <c r="U39" s="266"/>
      <c r="V39" s="266"/>
      <c r="W39" s="259" t="str">
        <f>IF(N39="","",N39)</f>
        <v/>
      </c>
      <c r="X39" s="260"/>
      <c r="Y39" s="298"/>
      <c r="Z39" s="298"/>
      <c r="AA39" s="298"/>
      <c r="AB39" s="298"/>
      <c r="AC39" s="298"/>
      <c r="AD39" s="298"/>
      <c r="AE39" s="298"/>
      <c r="AF39" s="298"/>
      <c r="AG39" s="298"/>
      <c r="AH39" s="298"/>
      <c r="AI39" s="298"/>
      <c r="AJ39" s="298"/>
    </row>
    <row r="40" spans="2:38" ht="13.5" customHeight="1" x14ac:dyDescent="0.15">
      <c r="B40" s="280"/>
      <c r="C40" s="281"/>
      <c r="D40" s="281"/>
      <c r="E40" s="281"/>
      <c r="F40" s="281"/>
      <c r="G40" s="281"/>
      <c r="H40" s="281"/>
      <c r="I40" s="282"/>
      <c r="J40" s="249"/>
      <c r="K40" s="250"/>
      <c r="L40" s="250"/>
      <c r="M40" s="250"/>
      <c r="N40" s="255"/>
      <c r="O40" s="256"/>
      <c r="P40" s="273"/>
      <c r="Q40" s="274"/>
      <c r="R40" s="261"/>
      <c r="S40" s="267"/>
      <c r="T40" s="268"/>
      <c r="U40" s="268"/>
      <c r="V40" s="268"/>
      <c r="W40" s="261"/>
      <c r="X40" s="262"/>
      <c r="Y40" s="298"/>
      <c r="Z40" s="298"/>
      <c r="AA40" s="298"/>
      <c r="AB40" s="298"/>
      <c r="AC40" s="298"/>
      <c r="AD40" s="298"/>
      <c r="AE40" s="298"/>
      <c r="AF40" s="298"/>
      <c r="AG40" s="298"/>
      <c r="AH40" s="298"/>
      <c r="AI40" s="298"/>
      <c r="AJ40" s="298"/>
    </row>
    <row r="41" spans="2:38" ht="13.5" customHeight="1" x14ac:dyDescent="0.15">
      <c r="B41" s="283"/>
      <c r="C41" s="284"/>
      <c r="D41" s="284"/>
      <c r="E41" s="284"/>
      <c r="F41" s="284"/>
      <c r="G41" s="284"/>
      <c r="H41" s="284"/>
      <c r="I41" s="285"/>
      <c r="J41" s="251"/>
      <c r="K41" s="252"/>
      <c r="L41" s="252"/>
      <c r="M41" s="252"/>
      <c r="N41" s="257"/>
      <c r="O41" s="258"/>
      <c r="P41" s="275"/>
      <c r="Q41" s="276"/>
      <c r="R41" s="263"/>
      <c r="S41" s="269"/>
      <c r="T41" s="270"/>
      <c r="U41" s="270"/>
      <c r="V41" s="270"/>
      <c r="W41" s="263"/>
      <c r="X41" s="264"/>
      <c r="Y41" s="298"/>
      <c r="Z41" s="298"/>
      <c r="AA41" s="298"/>
      <c r="AB41" s="298"/>
      <c r="AC41" s="298"/>
      <c r="AD41" s="298"/>
      <c r="AE41" s="298"/>
      <c r="AF41" s="298"/>
      <c r="AG41" s="298"/>
      <c r="AH41" s="298"/>
      <c r="AI41" s="298"/>
      <c r="AJ41" s="298"/>
    </row>
    <row r="42" spans="2:38" ht="13.5" customHeight="1" x14ac:dyDescent="0.15">
      <c r="B42" s="325"/>
      <c r="C42" s="325"/>
      <c r="D42" s="325"/>
      <c r="E42" s="325"/>
      <c r="F42" s="325"/>
      <c r="G42" s="325"/>
      <c r="H42" s="325"/>
      <c r="I42" s="325"/>
      <c r="J42" s="247"/>
      <c r="K42" s="248"/>
      <c r="L42" s="248"/>
      <c r="M42" s="248"/>
      <c r="N42" s="253"/>
      <c r="O42" s="254"/>
      <c r="P42" s="271"/>
      <c r="Q42" s="272"/>
      <c r="R42" s="259" t="s">
        <v>237</v>
      </c>
      <c r="S42" s="265" t="str">
        <f>IF(COUNT(J42,P42)&lt;2,"",IF(P42=100,0,ROUND(J42*(100-P42)/100,-INT(LOG(ABS(J42*(100-P42)/100)))-1+3)))</f>
        <v/>
      </c>
      <c r="T42" s="266"/>
      <c r="U42" s="266"/>
      <c r="V42" s="266"/>
      <c r="W42" s="259" t="str">
        <f>IF(N42="","",N42)</f>
        <v/>
      </c>
      <c r="X42" s="260"/>
      <c r="Y42" s="298"/>
      <c r="Z42" s="298"/>
      <c r="AA42" s="298"/>
      <c r="AB42" s="298"/>
      <c r="AC42" s="298"/>
      <c r="AD42" s="298"/>
      <c r="AE42" s="298"/>
      <c r="AF42" s="298"/>
      <c r="AG42" s="298"/>
      <c r="AH42" s="298"/>
      <c r="AI42" s="298"/>
      <c r="AJ42" s="298"/>
    </row>
    <row r="43" spans="2:38" ht="13.5" customHeight="1" x14ac:dyDescent="0.15">
      <c r="B43" s="325"/>
      <c r="C43" s="325"/>
      <c r="D43" s="325"/>
      <c r="E43" s="325"/>
      <c r="F43" s="325"/>
      <c r="G43" s="325"/>
      <c r="H43" s="325"/>
      <c r="I43" s="325"/>
      <c r="J43" s="249"/>
      <c r="K43" s="250"/>
      <c r="L43" s="250"/>
      <c r="M43" s="250"/>
      <c r="N43" s="255"/>
      <c r="O43" s="256"/>
      <c r="P43" s="273"/>
      <c r="Q43" s="274"/>
      <c r="R43" s="261"/>
      <c r="S43" s="267"/>
      <c r="T43" s="268"/>
      <c r="U43" s="268"/>
      <c r="V43" s="268"/>
      <c r="W43" s="261"/>
      <c r="X43" s="262"/>
      <c r="Y43" s="298"/>
      <c r="Z43" s="298"/>
      <c r="AA43" s="298"/>
      <c r="AB43" s="298"/>
      <c r="AC43" s="298"/>
      <c r="AD43" s="298"/>
      <c r="AE43" s="298"/>
      <c r="AF43" s="298"/>
      <c r="AG43" s="298"/>
      <c r="AH43" s="298"/>
      <c r="AI43" s="298"/>
      <c r="AJ43" s="298"/>
    </row>
    <row r="44" spans="2:38" ht="13.5" customHeight="1" x14ac:dyDescent="0.15">
      <c r="B44" s="325"/>
      <c r="C44" s="325"/>
      <c r="D44" s="325"/>
      <c r="E44" s="325"/>
      <c r="F44" s="325"/>
      <c r="G44" s="325"/>
      <c r="H44" s="325"/>
      <c r="I44" s="325"/>
      <c r="J44" s="251"/>
      <c r="K44" s="252"/>
      <c r="L44" s="252"/>
      <c r="M44" s="252"/>
      <c r="N44" s="257"/>
      <c r="O44" s="258"/>
      <c r="P44" s="275"/>
      <c r="Q44" s="276"/>
      <c r="R44" s="263"/>
      <c r="S44" s="269"/>
      <c r="T44" s="270"/>
      <c r="U44" s="270"/>
      <c r="V44" s="270"/>
      <c r="W44" s="263"/>
      <c r="X44" s="264"/>
      <c r="Y44" s="298"/>
      <c r="Z44" s="298"/>
      <c r="AA44" s="298"/>
      <c r="AB44" s="298"/>
      <c r="AC44" s="298"/>
      <c r="AD44" s="298"/>
      <c r="AE44" s="298"/>
      <c r="AF44" s="298"/>
      <c r="AG44" s="298"/>
      <c r="AH44" s="298"/>
      <c r="AI44" s="298"/>
      <c r="AJ44" s="298"/>
    </row>
    <row r="45" spans="2:38" ht="13.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3"/>
      <c r="AE45" s="13"/>
      <c r="AF45" s="13"/>
      <c r="AG45" s="13"/>
      <c r="AH45" s="13"/>
      <c r="AI45" s="13"/>
      <c r="AJ45" s="13"/>
      <c r="AK45" s="11"/>
      <c r="AL45" s="11"/>
    </row>
    <row r="46" spans="2:38" ht="13.5" customHeight="1" x14ac:dyDescent="0.15">
      <c r="B46" s="1" t="s">
        <v>28</v>
      </c>
      <c r="C46" s="11">
        <v>1</v>
      </c>
      <c r="D46" s="333" t="s">
        <v>287</v>
      </c>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11"/>
      <c r="AL46" s="11"/>
    </row>
    <row r="47" spans="2:38" ht="13.5" customHeight="1" x14ac:dyDescent="0.15">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11"/>
      <c r="AL47" s="11"/>
    </row>
    <row r="48" spans="2:38" ht="13.5" customHeight="1" x14ac:dyDescent="0.15">
      <c r="C48" s="11">
        <v>2</v>
      </c>
      <c r="D48" s="299" t="s">
        <v>285</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11"/>
      <c r="AL48" s="11"/>
    </row>
    <row r="49" spans="2:47" ht="13.5" customHeight="1" x14ac:dyDescent="0.15">
      <c r="C49" s="11">
        <v>3</v>
      </c>
      <c r="D49" s="333" t="s">
        <v>352</v>
      </c>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11"/>
      <c r="AL49" s="11"/>
    </row>
    <row r="50" spans="2:47" ht="13.5" customHeight="1" x14ac:dyDescent="0.15">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11"/>
      <c r="AL50" s="11"/>
    </row>
    <row r="51" spans="2:47" ht="13.5" customHeight="1" x14ac:dyDescent="0.15">
      <c r="B51" s="11"/>
      <c r="C51" s="11">
        <v>4</v>
      </c>
      <c r="D51" s="299" t="s">
        <v>286</v>
      </c>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11"/>
      <c r="AL51" s="11"/>
    </row>
    <row r="52" spans="2:47" ht="13.5" customHeight="1" x14ac:dyDescent="0.15">
      <c r="F52" s="11"/>
      <c r="G52" s="11"/>
      <c r="H52" s="11"/>
      <c r="I52" s="11"/>
      <c r="J52" s="11"/>
      <c r="K52" s="11"/>
      <c r="L52" s="11"/>
      <c r="M52" s="11"/>
      <c r="N52" s="11"/>
      <c r="O52" s="11"/>
      <c r="P52" s="11"/>
      <c r="Q52" s="11"/>
      <c r="R52" s="11"/>
      <c r="S52" s="11"/>
      <c r="T52" s="13"/>
      <c r="U52" s="13"/>
      <c r="V52" s="13"/>
      <c r="W52" s="13"/>
      <c r="X52" s="13"/>
      <c r="Y52" s="13"/>
      <c r="Z52" s="13"/>
      <c r="AA52" s="13"/>
      <c r="AB52" s="13"/>
      <c r="AC52" s="13"/>
      <c r="AD52" s="13"/>
      <c r="AE52" s="13"/>
      <c r="AF52" s="13"/>
      <c r="AG52" s="13"/>
      <c r="AH52" s="13"/>
      <c r="AI52" s="13"/>
      <c r="AJ52" s="13"/>
      <c r="AK52" s="11"/>
      <c r="AL52" s="11"/>
      <c r="AU52" s="11"/>
    </row>
    <row r="53" spans="2:47" ht="13.5" customHeight="1" x14ac:dyDescent="0.15">
      <c r="F53" s="11"/>
      <c r="G53" s="11"/>
      <c r="H53" s="11"/>
      <c r="I53" s="11"/>
      <c r="J53" s="11"/>
      <c r="K53" s="11"/>
      <c r="L53" s="11"/>
      <c r="M53" s="11"/>
      <c r="N53" s="11"/>
      <c r="O53" s="11"/>
      <c r="P53" s="11"/>
      <c r="Q53" s="11"/>
      <c r="R53" s="11"/>
      <c r="S53" s="11"/>
      <c r="T53" s="13"/>
      <c r="U53" s="13"/>
      <c r="V53" s="13"/>
      <c r="W53" s="13"/>
      <c r="X53" s="13"/>
      <c r="Y53" s="13"/>
      <c r="Z53" s="13"/>
      <c r="AA53" s="13"/>
      <c r="AB53" s="13"/>
      <c r="AC53" s="13"/>
      <c r="AD53" s="13"/>
      <c r="AE53" s="13"/>
      <c r="AF53" s="13"/>
      <c r="AG53" s="13"/>
      <c r="AH53" s="13"/>
      <c r="AI53" s="13"/>
      <c r="AJ53" s="13"/>
      <c r="AK53" s="11"/>
      <c r="AL53" s="11"/>
    </row>
    <row r="54" spans="2:47" ht="13.5" customHeight="1" x14ac:dyDescent="0.15">
      <c r="F54" s="11"/>
      <c r="G54" s="11"/>
      <c r="H54" s="11"/>
      <c r="I54" s="11"/>
      <c r="J54" s="11"/>
      <c r="K54" s="11"/>
      <c r="L54" s="11"/>
      <c r="M54" s="11"/>
      <c r="N54" s="11"/>
      <c r="O54" s="11"/>
      <c r="P54" s="11"/>
      <c r="Q54" s="11"/>
      <c r="R54" s="11"/>
      <c r="S54" s="11"/>
      <c r="T54" s="13"/>
      <c r="U54" s="13"/>
      <c r="V54" s="13"/>
      <c r="W54" s="13"/>
      <c r="X54" s="13"/>
      <c r="Y54" s="13"/>
      <c r="Z54" s="13"/>
      <c r="AA54" s="13"/>
      <c r="AB54" s="13"/>
      <c r="AC54" s="13"/>
      <c r="AD54" s="13"/>
      <c r="AE54" s="13"/>
      <c r="AF54" s="13"/>
      <c r="AG54" s="13"/>
      <c r="AH54" s="13"/>
      <c r="AI54" s="13"/>
      <c r="AJ54" s="13"/>
      <c r="AK54" s="11"/>
      <c r="AL54" s="11"/>
    </row>
    <row r="55" spans="2:47" ht="13.5" customHeight="1" x14ac:dyDescent="0.15">
      <c r="B55" s="11"/>
      <c r="C55" s="11"/>
      <c r="D55" s="11"/>
      <c r="E55" s="11"/>
      <c r="F55" s="11"/>
      <c r="G55" s="11"/>
      <c r="H55" s="11"/>
      <c r="I55" s="11"/>
      <c r="J55" s="11"/>
      <c r="K55" s="11"/>
      <c r="L55" s="11"/>
      <c r="M55" s="37"/>
      <c r="N55" s="37"/>
      <c r="O55" s="37"/>
      <c r="P55" s="37"/>
      <c r="Q55" s="37"/>
      <c r="R55" s="37"/>
      <c r="S55" s="37"/>
      <c r="T55" s="13"/>
      <c r="U55" s="13"/>
      <c r="V55" s="13"/>
      <c r="W55" s="13"/>
      <c r="X55" s="13"/>
      <c r="Y55" s="13"/>
      <c r="Z55" s="13"/>
      <c r="AA55" s="13"/>
      <c r="AB55" s="13"/>
      <c r="AC55" s="13"/>
      <c r="AD55" s="13"/>
      <c r="AE55" s="13"/>
      <c r="AF55" s="13"/>
      <c r="AG55" s="13"/>
      <c r="AH55" s="13"/>
      <c r="AI55" s="13"/>
      <c r="AJ55" s="13"/>
      <c r="AK55" s="11"/>
      <c r="AL55" s="11"/>
    </row>
    <row r="56" spans="2:47" ht="13.5" customHeight="1" x14ac:dyDescent="0.15">
      <c r="B56" s="11"/>
      <c r="C56" s="11"/>
      <c r="D56" s="11"/>
      <c r="E56" s="11"/>
      <c r="F56" s="11"/>
      <c r="G56" s="11"/>
      <c r="H56" s="11"/>
      <c r="I56" s="11"/>
      <c r="J56" s="11"/>
      <c r="K56" s="11"/>
      <c r="L56" s="11"/>
      <c r="M56" s="37"/>
      <c r="N56" s="37"/>
      <c r="O56" s="37"/>
      <c r="P56" s="37"/>
      <c r="Q56" s="37"/>
      <c r="R56" s="37"/>
      <c r="S56" s="37"/>
      <c r="T56" s="13"/>
      <c r="U56" s="13"/>
      <c r="V56" s="13"/>
      <c r="W56" s="13"/>
      <c r="X56" s="13"/>
      <c r="Y56" s="13"/>
      <c r="Z56" s="13"/>
      <c r="AA56" s="13"/>
      <c r="AB56" s="13"/>
      <c r="AC56" s="13"/>
      <c r="AD56" s="13"/>
      <c r="AE56" s="13"/>
      <c r="AF56" s="13"/>
      <c r="AG56" s="13"/>
      <c r="AH56" s="13"/>
      <c r="AI56" s="13"/>
      <c r="AJ56" s="13"/>
      <c r="AK56" s="11"/>
      <c r="AL56" s="11"/>
    </row>
    <row r="57" spans="2:47" ht="13.5" customHeight="1" x14ac:dyDescent="0.15">
      <c r="B57" s="11"/>
      <c r="C57" s="11"/>
      <c r="D57" s="11"/>
      <c r="E57" s="11"/>
      <c r="F57" s="11"/>
      <c r="G57" s="11"/>
      <c r="H57" s="11"/>
      <c r="I57" s="11"/>
      <c r="J57" s="11"/>
      <c r="K57" s="11"/>
      <c r="L57" s="11"/>
      <c r="M57" s="37"/>
      <c r="N57" s="37"/>
      <c r="O57" s="37"/>
      <c r="P57" s="37"/>
      <c r="Q57" s="37"/>
      <c r="R57" s="37"/>
      <c r="S57" s="37"/>
      <c r="T57" s="13"/>
      <c r="U57" s="13"/>
      <c r="V57" s="13"/>
      <c r="W57" s="13"/>
      <c r="X57" s="13"/>
      <c r="Y57" s="13"/>
      <c r="Z57" s="13"/>
      <c r="AA57" s="13"/>
      <c r="AB57" s="13"/>
      <c r="AC57" s="13"/>
      <c r="AD57" s="13"/>
      <c r="AE57" s="13"/>
      <c r="AF57" s="13"/>
      <c r="AG57" s="13"/>
      <c r="AH57" s="13"/>
      <c r="AI57" s="13"/>
      <c r="AJ57" s="13"/>
      <c r="AK57" s="11"/>
      <c r="AL57" s="11"/>
    </row>
    <row r="58" spans="2:47" ht="13.5" customHeight="1" x14ac:dyDescent="0.15">
      <c r="B58" s="11"/>
      <c r="C58" s="11"/>
      <c r="D58" s="11"/>
      <c r="E58" s="11"/>
      <c r="F58" s="11"/>
      <c r="G58" s="11"/>
      <c r="H58" s="11"/>
      <c r="I58" s="11"/>
      <c r="J58" s="11"/>
      <c r="K58" s="11"/>
      <c r="L58" s="11"/>
      <c r="M58" s="37"/>
      <c r="N58" s="37"/>
      <c r="O58" s="37"/>
      <c r="P58" s="37"/>
      <c r="Q58" s="37"/>
      <c r="R58" s="37"/>
      <c r="S58" s="37"/>
      <c r="T58" s="13"/>
      <c r="U58" s="13"/>
      <c r="V58" s="13"/>
      <c r="W58" s="13"/>
      <c r="X58" s="13"/>
      <c r="Y58" s="13"/>
      <c r="Z58" s="13"/>
      <c r="AA58" s="13"/>
      <c r="AB58" s="13"/>
      <c r="AC58" s="13"/>
      <c r="AD58" s="13"/>
      <c r="AE58" s="13"/>
      <c r="AF58" s="13"/>
      <c r="AG58" s="13"/>
      <c r="AH58" s="13"/>
      <c r="AI58" s="13"/>
      <c r="AJ58" s="13"/>
      <c r="AK58" s="11"/>
      <c r="AL58" s="11"/>
    </row>
    <row r="59" spans="2:47" ht="13.5"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2:47" ht="13.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2:47" ht="13.5" customHeight="1" x14ac:dyDescent="0.15">
      <c r="B61" s="3"/>
      <c r="C61" s="3"/>
      <c r="D61" s="3"/>
      <c r="E61" s="3"/>
      <c r="F61" s="3"/>
      <c r="G61" s="3"/>
      <c r="H61" s="3"/>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2:47" ht="13.5" customHeight="1" x14ac:dyDescent="0.15">
      <c r="B62" s="4"/>
      <c r="C62" s="4"/>
      <c r="D62" s="4"/>
      <c r="E62" s="4"/>
      <c r="F62" s="4"/>
      <c r="G62" s="4"/>
      <c r="H62" s="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2:47" ht="13.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2:47" ht="13.5" customHeight="1" x14ac:dyDescent="0.15">
      <c r="B64" s="242" t="s">
        <v>52</v>
      </c>
      <c r="C64" s="242"/>
      <c r="D64" s="242"/>
      <c r="E64" s="242"/>
      <c r="F64" s="242"/>
      <c r="G64" s="242"/>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2:36" ht="13.5" customHeight="1" x14ac:dyDescent="0.15">
      <c r="B65" s="332"/>
      <c r="C65" s="332"/>
      <c r="D65" s="332"/>
      <c r="E65" s="332"/>
      <c r="F65" s="332"/>
      <c r="G65" s="332"/>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3.5" customHeight="1" x14ac:dyDescent="0.15">
      <c r="B66" s="334" t="s">
        <v>283</v>
      </c>
      <c r="C66" s="334"/>
      <c r="D66" s="310"/>
      <c r="E66" s="326" t="s">
        <v>284</v>
      </c>
      <c r="F66" s="327"/>
      <c r="G66" s="327"/>
      <c r="H66" s="327"/>
      <c r="I66" s="327"/>
      <c r="J66" s="327"/>
      <c r="K66" s="327"/>
      <c r="L66" s="327"/>
      <c r="M66" s="327"/>
      <c r="N66" s="328"/>
      <c r="O66" s="326" t="s">
        <v>53</v>
      </c>
      <c r="P66" s="327"/>
      <c r="Q66" s="327"/>
      <c r="R66" s="327"/>
      <c r="S66" s="328"/>
      <c r="T66" s="326" t="s">
        <v>54</v>
      </c>
      <c r="U66" s="327"/>
      <c r="V66" s="327"/>
      <c r="W66" s="327"/>
      <c r="X66" s="328"/>
      <c r="Y66" s="326">
        <f>IF(計画提出書!$N$47="","",計画提出書!$N$47)</f>
        <v>2023</v>
      </c>
      <c r="Z66" s="327"/>
      <c r="AA66" s="327" t="s">
        <v>55</v>
      </c>
      <c r="AB66" s="328"/>
      <c r="AC66" s="326">
        <f>IF(計画提出書!$N$47="","",計画提出書!$N$47+1)</f>
        <v>2024</v>
      </c>
      <c r="AD66" s="327"/>
      <c r="AE66" s="327" t="s">
        <v>55</v>
      </c>
      <c r="AF66" s="328"/>
      <c r="AG66" s="326">
        <f>IF(計画提出書!$N$47="","",計画提出書!$N$47+2)</f>
        <v>2025</v>
      </c>
      <c r="AH66" s="327"/>
      <c r="AI66" s="327" t="s">
        <v>55</v>
      </c>
      <c r="AJ66" s="328"/>
    </row>
    <row r="67" spans="2:36" ht="13.5" customHeight="1" x14ac:dyDescent="0.15">
      <c r="B67" s="310"/>
      <c r="C67" s="310"/>
      <c r="D67" s="310"/>
      <c r="E67" s="329"/>
      <c r="F67" s="330"/>
      <c r="G67" s="330"/>
      <c r="H67" s="330"/>
      <c r="I67" s="330"/>
      <c r="J67" s="330"/>
      <c r="K67" s="330"/>
      <c r="L67" s="330"/>
      <c r="M67" s="330"/>
      <c r="N67" s="331"/>
      <c r="O67" s="329"/>
      <c r="P67" s="330"/>
      <c r="Q67" s="330"/>
      <c r="R67" s="330"/>
      <c r="S67" s="331"/>
      <c r="T67" s="329"/>
      <c r="U67" s="330"/>
      <c r="V67" s="330"/>
      <c r="W67" s="330"/>
      <c r="X67" s="331"/>
      <c r="Y67" s="329"/>
      <c r="Z67" s="330"/>
      <c r="AA67" s="330"/>
      <c r="AB67" s="331"/>
      <c r="AC67" s="329"/>
      <c r="AD67" s="330"/>
      <c r="AE67" s="330"/>
      <c r="AF67" s="331"/>
      <c r="AG67" s="329"/>
      <c r="AH67" s="330"/>
      <c r="AI67" s="330"/>
      <c r="AJ67" s="331"/>
    </row>
    <row r="68" spans="2:36" ht="13.5" customHeight="1" x14ac:dyDescent="0.15">
      <c r="B68" s="357"/>
      <c r="C68" s="358"/>
      <c r="D68" s="366"/>
      <c r="E68" s="292"/>
      <c r="F68" s="293"/>
      <c r="G68" s="293"/>
      <c r="H68" s="293"/>
      <c r="I68" s="293"/>
      <c r="J68" s="293"/>
      <c r="K68" s="293"/>
      <c r="L68" s="293"/>
      <c r="M68" s="293"/>
      <c r="N68" s="294"/>
      <c r="O68" s="286"/>
      <c r="P68" s="287"/>
      <c r="Q68" s="287"/>
      <c r="R68" s="287"/>
      <c r="S68" s="288"/>
      <c r="T68" s="286"/>
      <c r="U68" s="287"/>
      <c r="V68" s="287"/>
      <c r="W68" s="287"/>
      <c r="X68" s="288"/>
      <c r="Y68" s="286"/>
      <c r="Z68" s="287"/>
      <c r="AA68" s="287"/>
      <c r="AB68" s="288"/>
      <c r="AC68" s="286"/>
      <c r="AD68" s="287"/>
      <c r="AE68" s="287"/>
      <c r="AF68" s="288"/>
      <c r="AG68" s="286"/>
      <c r="AH68" s="287"/>
      <c r="AI68" s="287"/>
      <c r="AJ68" s="288"/>
    </row>
    <row r="69" spans="2:36" ht="13.5" customHeight="1" x14ac:dyDescent="0.15">
      <c r="B69" s="367"/>
      <c r="C69" s="368"/>
      <c r="D69" s="369"/>
      <c r="E69" s="295"/>
      <c r="F69" s="296"/>
      <c r="G69" s="296"/>
      <c r="H69" s="296"/>
      <c r="I69" s="296"/>
      <c r="J69" s="296"/>
      <c r="K69" s="296"/>
      <c r="L69" s="296"/>
      <c r="M69" s="296"/>
      <c r="N69" s="297"/>
      <c r="O69" s="289"/>
      <c r="P69" s="290"/>
      <c r="Q69" s="290"/>
      <c r="R69" s="290"/>
      <c r="S69" s="291"/>
      <c r="T69" s="289"/>
      <c r="U69" s="290"/>
      <c r="V69" s="290"/>
      <c r="W69" s="290"/>
      <c r="X69" s="291"/>
      <c r="Y69" s="289"/>
      <c r="Z69" s="290"/>
      <c r="AA69" s="290"/>
      <c r="AB69" s="291"/>
      <c r="AC69" s="289"/>
      <c r="AD69" s="290"/>
      <c r="AE69" s="290"/>
      <c r="AF69" s="291"/>
      <c r="AG69" s="289"/>
      <c r="AH69" s="290"/>
      <c r="AI69" s="290"/>
      <c r="AJ69" s="291"/>
    </row>
    <row r="70" spans="2:36" ht="13.5" customHeight="1" x14ac:dyDescent="0.15">
      <c r="B70" s="367"/>
      <c r="C70" s="368"/>
      <c r="D70" s="369"/>
      <c r="E70" s="292"/>
      <c r="F70" s="293"/>
      <c r="G70" s="293"/>
      <c r="H70" s="293"/>
      <c r="I70" s="293"/>
      <c r="J70" s="293"/>
      <c r="K70" s="293"/>
      <c r="L70" s="293"/>
      <c r="M70" s="293"/>
      <c r="N70" s="294"/>
      <c r="O70" s="286"/>
      <c r="P70" s="287"/>
      <c r="Q70" s="287"/>
      <c r="R70" s="287"/>
      <c r="S70" s="288"/>
      <c r="T70" s="286"/>
      <c r="U70" s="287"/>
      <c r="V70" s="287"/>
      <c r="W70" s="287"/>
      <c r="X70" s="288"/>
      <c r="Y70" s="286"/>
      <c r="Z70" s="287"/>
      <c r="AA70" s="287"/>
      <c r="AB70" s="288"/>
      <c r="AC70" s="286"/>
      <c r="AD70" s="287"/>
      <c r="AE70" s="287"/>
      <c r="AF70" s="288"/>
      <c r="AG70" s="286"/>
      <c r="AH70" s="287"/>
      <c r="AI70" s="287"/>
      <c r="AJ70" s="288"/>
    </row>
    <row r="71" spans="2:36" ht="13.5" customHeight="1" x14ac:dyDescent="0.15">
      <c r="B71" s="367"/>
      <c r="C71" s="368"/>
      <c r="D71" s="369"/>
      <c r="E71" s="295"/>
      <c r="F71" s="296"/>
      <c r="G71" s="296"/>
      <c r="H71" s="296"/>
      <c r="I71" s="296"/>
      <c r="J71" s="296"/>
      <c r="K71" s="296"/>
      <c r="L71" s="296"/>
      <c r="M71" s="296"/>
      <c r="N71" s="297"/>
      <c r="O71" s="289"/>
      <c r="P71" s="290"/>
      <c r="Q71" s="290"/>
      <c r="R71" s="290"/>
      <c r="S71" s="291"/>
      <c r="T71" s="289"/>
      <c r="U71" s="290"/>
      <c r="V71" s="290"/>
      <c r="W71" s="290"/>
      <c r="X71" s="291"/>
      <c r="Y71" s="289"/>
      <c r="Z71" s="290"/>
      <c r="AA71" s="290"/>
      <c r="AB71" s="291"/>
      <c r="AC71" s="289"/>
      <c r="AD71" s="290"/>
      <c r="AE71" s="290"/>
      <c r="AF71" s="291"/>
      <c r="AG71" s="289"/>
      <c r="AH71" s="290"/>
      <c r="AI71" s="290"/>
      <c r="AJ71" s="291"/>
    </row>
    <row r="72" spans="2:36" ht="13.5" customHeight="1" x14ac:dyDescent="0.15">
      <c r="B72" s="367"/>
      <c r="C72" s="368"/>
      <c r="D72" s="369"/>
      <c r="E72" s="292"/>
      <c r="F72" s="293"/>
      <c r="G72" s="293"/>
      <c r="H72" s="293"/>
      <c r="I72" s="293"/>
      <c r="J72" s="293"/>
      <c r="K72" s="293"/>
      <c r="L72" s="293"/>
      <c r="M72" s="293"/>
      <c r="N72" s="294"/>
      <c r="O72" s="286"/>
      <c r="P72" s="287"/>
      <c r="Q72" s="287"/>
      <c r="R72" s="287"/>
      <c r="S72" s="288"/>
      <c r="T72" s="286"/>
      <c r="U72" s="287"/>
      <c r="V72" s="287"/>
      <c r="W72" s="287"/>
      <c r="X72" s="288"/>
      <c r="Y72" s="286"/>
      <c r="Z72" s="287"/>
      <c r="AA72" s="287"/>
      <c r="AB72" s="288"/>
      <c r="AC72" s="286"/>
      <c r="AD72" s="287"/>
      <c r="AE72" s="287"/>
      <c r="AF72" s="288"/>
      <c r="AG72" s="286"/>
      <c r="AH72" s="287"/>
      <c r="AI72" s="287"/>
      <c r="AJ72" s="288"/>
    </row>
    <row r="73" spans="2:36" ht="13.5" customHeight="1" x14ac:dyDescent="0.15">
      <c r="B73" s="367"/>
      <c r="C73" s="368"/>
      <c r="D73" s="369"/>
      <c r="E73" s="295"/>
      <c r="F73" s="296"/>
      <c r="G73" s="296"/>
      <c r="H73" s="296"/>
      <c r="I73" s="296"/>
      <c r="J73" s="296"/>
      <c r="K73" s="296"/>
      <c r="L73" s="296"/>
      <c r="M73" s="296"/>
      <c r="N73" s="297"/>
      <c r="O73" s="289"/>
      <c r="P73" s="290"/>
      <c r="Q73" s="290"/>
      <c r="R73" s="290"/>
      <c r="S73" s="291"/>
      <c r="T73" s="289"/>
      <c r="U73" s="290"/>
      <c r="V73" s="290"/>
      <c r="W73" s="290"/>
      <c r="X73" s="291"/>
      <c r="Y73" s="289"/>
      <c r="Z73" s="290"/>
      <c r="AA73" s="290"/>
      <c r="AB73" s="291"/>
      <c r="AC73" s="289"/>
      <c r="AD73" s="290"/>
      <c r="AE73" s="290"/>
      <c r="AF73" s="291"/>
      <c r="AG73" s="289"/>
      <c r="AH73" s="290"/>
      <c r="AI73" s="290"/>
      <c r="AJ73" s="291"/>
    </row>
    <row r="74" spans="2:36" ht="13.5" customHeight="1" x14ac:dyDescent="0.15">
      <c r="B74" s="367"/>
      <c r="C74" s="368"/>
      <c r="D74" s="369"/>
      <c r="E74" s="292"/>
      <c r="F74" s="293"/>
      <c r="G74" s="293"/>
      <c r="H74" s="293"/>
      <c r="I74" s="293"/>
      <c r="J74" s="293"/>
      <c r="K74" s="293"/>
      <c r="L74" s="293"/>
      <c r="M74" s="293"/>
      <c r="N74" s="294"/>
      <c r="O74" s="286"/>
      <c r="P74" s="287"/>
      <c r="Q74" s="287"/>
      <c r="R74" s="287"/>
      <c r="S74" s="288"/>
      <c r="T74" s="286"/>
      <c r="U74" s="287"/>
      <c r="V74" s="287"/>
      <c r="W74" s="287"/>
      <c r="X74" s="288"/>
      <c r="Y74" s="286"/>
      <c r="Z74" s="287"/>
      <c r="AA74" s="287"/>
      <c r="AB74" s="288"/>
      <c r="AC74" s="286"/>
      <c r="AD74" s="287"/>
      <c r="AE74" s="287"/>
      <c r="AF74" s="288"/>
      <c r="AG74" s="286"/>
      <c r="AH74" s="287"/>
      <c r="AI74" s="287"/>
      <c r="AJ74" s="288"/>
    </row>
    <row r="75" spans="2:36" ht="13.5" customHeight="1" x14ac:dyDescent="0.15">
      <c r="B75" s="370"/>
      <c r="C75" s="371"/>
      <c r="D75" s="372"/>
      <c r="E75" s="295"/>
      <c r="F75" s="296"/>
      <c r="G75" s="296"/>
      <c r="H75" s="296"/>
      <c r="I75" s="296"/>
      <c r="J75" s="296"/>
      <c r="K75" s="296"/>
      <c r="L75" s="296"/>
      <c r="M75" s="296"/>
      <c r="N75" s="297"/>
      <c r="O75" s="289"/>
      <c r="P75" s="290"/>
      <c r="Q75" s="290"/>
      <c r="R75" s="290"/>
      <c r="S75" s="291"/>
      <c r="T75" s="289"/>
      <c r="U75" s="290"/>
      <c r="V75" s="290"/>
      <c r="W75" s="290"/>
      <c r="X75" s="291"/>
      <c r="Y75" s="289"/>
      <c r="Z75" s="290"/>
      <c r="AA75" s="290"/>
      <c r="AB75" s="291"/>
      <c r="AC75" s="289"/>
      <c r="AD75" s="290"/>
      <c r="AE75" s="290"/>
      <c r="AF75" s="291"/>
      <c r="AG75" s="289"/>
      <c r="AH75" s="290"/>
      <c r="AI75" s="290"/>
      <c r="AJ75" s="291"/>
    </row>
    <row r="76" spans="2:36" ht="13.5" customHeight="1" x14ac:dyDescent="0.15">
      <c r="B76" s="357"/>
      <c r="C76" s="358"/>
      <c r="D76" s="366"/>
      <c r="E76" s="292"/>
      <c r="F76" s="293"/>
      <c r="G76" s="293"/>
      <c r="H76" s="293"/>
      <c r="I76" s="293"/>
      <c r="J76" s="293"/>
      <c r="K76" s="293"/>
      <c r="L76" s="293"/>
      <c r="M76" s="293"/>
      <c r="N76" s="294"/>
      <c r="O76" s="286"/>
      <c r="P76" s="287"/>
      <c r="Q76" s="287"/>
      <c r="R76" s="287"/>
      <c r="S76" s="288"/>
      <c r="T76" s="286"/>
      <c r="U76" s="287"/>
      <c r="V76" s="287"/>
      <c r="W76" s="287"/>
      <c r="X76" s="288"/>
      <c r="Y76" s="286"/>
      <c r="Z76" s="287"/>
      <c r="AA76" s="287"/>
      <c r="AB76" s="288"/>
      <c r="AC76" s="286"/>
      <c r="AD76" s="287"/>
      <c r="AE76" s="287"/>
      <c r="AF76" s="288"/>
      <c r="AG76" s="286"/>
      <c r="AH76" s="287"/>
      <c r="AI76" s="287"/>
      <c r="AJ76" s="288"/>
    </row>
    <row r="77" spans="2:36" ht="13.5" customHeight="1" x14ac:dyDescent="0.15">
      <c r="B77" s="367"/>
      <c r="C77" s="368"/>
      <c r="D77" s="369"/>
      <c r="E77" s="295"/>
      <c r="F77" s="296"/>
      <c r="G77" s="296"/>
      <c r="H77" s="296"/>
      <c r="I77" s="296"/>
      <c r="J77" s="296"/>
      <c r="K77" s="296"/>
      <c r="L77" s="296"/>
      <c r="M77" s="296"/>
      <c r="N77" s="297"/>
      <c r="O77" s="289"/>
      <c r="P77" s="290"/>
      <c r="Q77" s="290"/>
      <c r="R77" s="290"/>
      <c r="S77" s="291"/>
      <c r="T77" s="289"/>
      <c r="U77" s="290"/>
      <c r="V77" s="290"/>
      <c r="W77" s="290"/>
      <c r="X77" s="291"/>
      <c r="Y77" s="289"/>
      <c r="Z77" s="290"/>
      <c r="AA77" s="290"/>
      <c r="AB77" s="291"/>
      <c r="AC77" s="289"/>
      <c r="AD77" s="290"/>
      <c r="AE77" s="290"/>
      <c r="AF77" s="291"/>
      <c r="AG77" s="289"/>
      <c r="AH77" s="290"/>
      <c r="AI77" s="290"/>
      <c r="AJ77" s="291"/>
    </row>
    <row r="78" spans="2:36" x14ac:dyDescent="0.15">
      <c r="B78" s="367"/>
      <c r="C78" s="368"/>
      <c r="D78" s="369"/>
      <c r="E78" s="292"/>
      <c r="F78" s="293"/>
      <c r="G78" s="293"/>
      <c r="H78" s="293"/>
      <c r="I78" s="293"/>
      <c r="J78" s="293"/>
      <c r="K78" s="293"/>
      <c r="L78" s="293"/>
      <c r="M78" s="293"/>
      <c r="N78" s="294"/>
      <c r="O78" s="286"/>
      <c r="P78" s="287"/>
      <c r="Q78" s="287"/>
      <c r="R78" s="287"/>
      <c r="S78" s="288"/>
      <c r="T78" s="286"/>
      <c r="U78" s="287"/>
      <c r="V78" s="287"/>
      <c r="W78" s="287"/>
      <c r="X78" s="288"/>
      <c r="Y78" s="286"/>
      <c r="Z78" s="287"/>
      <c r="AA78" s="287"/>
      <c r="AB78" s="288"/>
      <c r="AC78" s="286"/>
      <c r="AD78" s="287"/>
      <c r="AE78" s="287"/>
      <c r="AF78" s="288"/>
      <c r="AG78" s="286"/>
      <c r="AH78" s="287"/>
      <c r="AI78" s="287"/>
      <c r="AJ78" s="288"/>
    </row>
    <row r="79" spans="2:36" x14ac:dyDescent="0.15">
      <c r="B79" s="367"/>
      <c r="C79" s="368"/>
      <c r="D79" s="369"/>
      <c r="E79" s="295"/>
      <c r="F79" s="296"/>
      <c r="G79" s="296"/>
      <c r="H79" s="296"/>
      <c r="I79" s="296"/>
      <c r="J79" s="296"/>
      <c r="K79" s="296"/>
      <c r="L79" s="296"/>
      <c r="M79" s="296"/>
      <c r="N79" s="297"/>
      <c r="O79" s="289"/>
      <c r="P79" s="290"/>
      <c r="Q79" s="290"/>
      <c r="R79" s="290"/>
      <c r="S79" s="291"/>
      <c r="T79" s="289"/>
      <c r="U79" s="290"/>
      <c r="V79" s="290"/>
      <c r="W79" s="290"/>
      <c r="X79" s="291"/>
      <c r="Y79" s="289"/>
      <c r="Z79" s="290"/>
      <c r="AA79" s="290"/>
      <c r="AB79" s="291"/>
      <c r="AC79" s="289"/>
      <c r="AD79" s="290"/>
      <c r="AE79" s="290"/>
      <c r="AF79" s="291"/>
      <c r="AG79" s="289"/>
      <c r="AH79" s="290"/>
      <c r="AI79" s="290"/>
      <c r="AJ79" s="291"/>
    </row>
    <row r="80" spans="2:36" x14ac:dyDescent="0.15">
      <c r="B80" s="367"/>
      <c r="C80" s="368"/>
      <c r="D80" s="369"/>
      <c r="E80" s="292"/>
      <c r="F80" s="293"/>
      <c r="G80" s="293"/>
      <c r="H80" s="293"/>
      <c r="I80" s="293"/>
      <c r="J80" s="293"/>
      <c r="K80" s="293"/>
      <c r="L80" s="293"/>
      <c r="M80" s="293"/>
      <c r="N80" s="294"/>
      <c r="O80" s="286"/>
      <c r="P80" s="287"/>
      <c r="Q80" s="287"/>
      <c r="R80" s="287"/>
      <c r="S80" s="288"/>
      <c r="T80" s="286"/>
      <c r="U80" s="287"/>
      <c r="V80" s="287"/>
      <c r="W80" s="287"/>
      <c r="X80" s="288"/>
      <c r="Y80" s="286"/>
      <c r="Z80" s="287"/>
      <c r="AA80" s="287"/>
      <c r="AB80" s="288"/>
      <c r="AC80" s="286"/>
      <c r="AD80" s="287"/>
      <c r="AE80" s="287"/>
      <c r="AF80" s="288"/>
      <c r="AG80" s="286"/>
      <c r="AH80" s="287"/>
      <c r="AI80" s="287"/>
      <c r="AJ80" s="288"/>
    </row>
    <row r="81" spans="2:36" x14ac:dyDescent="0.15">
      <c r="B81" s="367"/>
      <c r="C81" s="368"/>
      <c r="D81" s="369"/>
      <c r="E81" s="295"/>
      <c r="F81" s="296"/>
      <c r="G81" s="296"/>
      <c r="H81" s="296"/>
      <c r="I81" s="296"/>
      <c r="J81" s="296"/>
      <c r="K81" s="296"/>
      <c r="L81" s="296"/>
      <c r="M81" s="296"/>
      <c r="N81" s="297"/>
      <c r="O81" s="289"/>
      <c r="P81" s="290"/>
      <c r="Q81" s="290"/>
      <c r="R81" s="290"/>
      <c r="S81" s="291"/>
      <c r="T81" s="289"/>
      <c r="U81" s="290"/>
      <c r="V81" s="290"/>
      <c r="W81" s="290"/>
      <c r="X81" s="291"/>
      <c r="Y81" s="289"/>
      <c r="Z81" s="290"/>
      <c r="AA81" s="290"/>
      <c r="AB81" s="291"/>
      <c r="AC81" s="289"/>
      <c r="AD81" s="290"/>
      <c r="AE81" s="290"/>
      <c r="AF81" s="291"/>
      <c r="AG81" s="289"/>
      <c r="AH81" s="290"/>
      <c r="AI81" s="290"/>
      <c r="AJ81" s="291"/>
    </row>
    <row r="82" spans="2:36" x14ac:dyDescent="0.15">
      <c r="B82" s="367"/>
      <c r="C82" s="368"/>
      <c r="D82" s="369"/>
      <c r="E82" s="292"/>
      <c r="F82" s="293"/>
      <c r="G82" s="293"/>
      <c r="H82" s="293"/>
      <c r="I82" s="293"/>
      <c r="J82" s="293"/>
      <c r="K82" s="293"/>
      <c r="L82" s="293"/>
      <c r="M82" s="293"/>
      <c r="N82" s="294"/>
      <c r="O82" s="286"/>
      <c r="P82" s="287"/>
      <c r="Q82" s="287"/>
      <c r="R82" s="287"/>
      <c r="S82" s="288"/>
      <c r="T82" s="286"/>
      <c r="U82" s="287"/>
      <c r="V82" s="287"/>
      <c r="W82" s="287"/>
      <c r="X82" s="288"/>
      <c r="Y82" s="286"/>
      <c r="Z82" s="287"/>
      <c r="AA82" s="287"/>
      <c r="AB82" s="288"/>
      <c r="AC82" s="286"/>
      <c r="AD82" s="287"/>
      <c r="AE82" s="287"/>
      <c r="AF82" s="288"/>
      <c r="AG82" s="286"/>
      <c r="AH82" s="287"/>
      <c r="AI82" s="287"/>
      <c r="AJ82" s="288"/>
    </row>
    <row r="83" spans="2:36" x14ac:dyDescent="0.15">
      <c r="B83" s="370"/>
      <c r="C83" s="371"/>
      <c r="D83" s="372"/>
      <c r="E83" s="295"/>
      <c r="F83" s="296"/>
      <c r="G83" s="296"/>
      <c r="H83" s="296"/>
      <c r="I83" s="296"/>
      <c r="J83" s="296"/>
      <c r="K83" s="296"/>
      <c r="L83" s="296"/>
      <c r="M83" s="296"/>
      <c r="N83" s="297"/>
      <c r="O83" s="289"/>
      <c r="P83" s="290"/>
      <c r="Q83" s="290"/>
      <c r="R83" s="290"/>
      <c r="S83" s="291"/>
      <c r="T83" s="289"/>
      <c r="U83" s="290"/>
      <c r="V83" s="290"/>
      <c r="W83" s="290"/>
      <c r="X83" s="291"/>
      <c r="Y83" s="289"/>
      <c r="Z83" s="290"/>
      <c r="AA83" s="290"/>
      <c r="AB83" s="291"/>
      <c r="AC83" s="289"/>
      <c r="AD83" s="290"/>
      <c r="AE83" s="290"/>
      <c r="AF83" s="291"/>
      <c r="AG83" s="289"/>
      <c r="AH83" s="290"/>
      <c r="AI83" s="290"/>
      <c r="AJ83" s="291"/>
    </row>
    <row r="84" spans="2:36" ht="13.5" customHeight="1" x14ac:dyDescent="0.15">
      <c r="B84" s="357"/>
      <c r="C84" s="358"/>
      <c r="D84" s="359"/>
      <c r="E84" s="292"/>
      <c r="F84" s="293"/>
      <c r="G84" s="293"/>
      <c r="H84" s="293"/>
      <c r="I84" s="293"/>
      <c r="J84" s="293"/>
      <c r="K84" s="293"/>
      <c r="L84" s="293"/>
      <c r="M84" s="293"/>
      <c r="N84" s="294"/>
      <c r="O84" s="286"/>
      <c r="P84" s="287"/>
      <c r="Q84" s="287"/>
      <c r="R84" s="287"/>
      <c r="S84" s="288"/>
      <c r="T84" s="286"/>
      <c r="U84" s="287"/>
      <c r="V84" s="287"/>
      <c r="W84" s="287"/>
      <c r="X84" s="288"/>
      <c r="Y84" s="286"/>
      <c r="Z84" s="287"/>
      <c r="AA84" s="287"/>
      <c r="AB84" s="288"/>
      <c r="AC84" s="286"/>
      <c r="AD84" s="287"/>
      <c r="AE84" s="287"/>
      <c r="AF84" s="288"/>
      <c r="AG84" s="286"/>
      <c r="AH84" s="287"/>
      <c r="AI84" s="287"/>
      <c r="AJ84" s="288"/>
    </row>
    <row r="85" spans="2:36" x14ac:dyDescent="0.15">
      <c r="B85" s="360"/>
      <c r="C85" s="361"/>
      <c r="D85" s="362"/>
      <c r="E85" s="295"/>
      <c r="F85" s="296"/>
      <c r="G85" s="296"/>
      <c r="H85" s="296"/>
      <c r="I85" s="296"/>
      <c r="J85" s="296"/>
      <c r="K85" s="296"/>
      <c r="L85" s="296"/>
      <c r="M85" s="296"/>
      <c r="N85" s="297"/>
      <c r="O85" s="289"/>
      <c r="P85" s="290"/>
      <c r="Q85" s="290"/>
      <c r="R85" s="290"/>
      <c r="S85" s="291"/>
      <c r="T85" s="289"/>
      <c r="U85" s="290"/>
      <c r="V85" s="290"/>
      <c r="W85" s="290"/>
      <c r="X85" s="291"/>
      <c r="Y85" s="289"/>
      <c r="Z85" s="290"/>
      <c r="AA85" s="290"/>
      <c r="AB85" s="291"/>
      <c r="AC85" s="289"/>
      <c r="AD85" s="290"/>
      <c r="AE85" s="290"/>
      <c r="AF85" s="291"/>
      <c r="AG85" s="289"/>
      <c r="AH85" s="290"/>
      <c r="AI85" s="290"/>
      <c r="AJ85" s="291"/>
    </row>
    <row r="86" spans="2:36" x14ac:dyDescent="0.15">
      <c r="B86" s="360"/>
      <c r="C86" s="361"/>
      <c r="D86" s="362"/>
      <c r="E86" s="292"/>
      <c r="F86" s="293"/>
      <c r="G86" s="293"/>
      <c r="H86" s="293"/>
      <c r="I86" s="293"/>
      <c r="J86" s="293"/>
      <c r="K86" s="293"/>
      <c r="L86" s="293"/>
      <c r="M86" s="293"/>
      <c r="N86" s="294"/>
      <c r="O86" s="286"/>
      <c r="P86" s="287"/>
      <c r="Q86" s="287"/>
      <c r="R86" s="287"/>
      <c r="S86" s="288"/>
      <c r="T86" s="286"/>
      <c r="U86" s="287"/>
      <c r="V86" s="287"/>
      <c r="W86" s="287"/>
      <c r="X86" s="288"/>
      <c r="Y86" s="286"/>
      <c r="Z86" s="287"/>
      <c r="AA86" s="287"/>
      <c r="AB86" s="288"/>
      <c r="AC86" s="286"/>
      <c r="AD86" s="287"/>
      <c r="AE86" s="287"/>
      <c r="AF86" s="288"/>
      <c r="AG86" s="286"/>
      <c r="AH86" s="287"/>
      <c r="AI86" s="287"/>
      <c r="AJ86" s="288"/>
    </row>
    <row r="87" spans="2:36" x14ac:dyDescent="0.15">
      <c r="B87" s="360"/>
      <c r="C87" s="361"/>
      <c r="D87" s="362"/>
      <c r="E87" s="295"/>
      <c r="F87" s="296"/>
      <c r="G87" s="296"/>
      <c r="H87" s="296"/>
      <c r="I87" s="296"/>
      <c r="J87" s="296"/>
      <c r="K87" s="296"/>
      <c r="L87" s="296"/>
      <c r="M87" s="296"/>
      <c r="N87" s="297"/>
      <c r="O87" s="289"/>
      <c r="P87" s="290"/>
      <c r="Q87" s="290"/>
      <c r="R87" s="290"/>
      <c r="S87" s="291"/>
      <c r="T87" s="289"/>
      <c r="U87" s="290"/>
      <c r="V87" s="290"/>
      <c r="W87" s="290"/>
      <c r="X87" s="291"/>
      <c r="Y87" s="289"/>
      <c r="Z87" s="290"/>
      <c r="AA87" s="290"/>
      <c r="AB87" s="291"/>
      <c r="AC87" s="289"/>
      <c r="AD87" s="290"/>
      <c r="AE87" s="290"/>
      <c r="AF87" s="291"/>
      <c r="AG87" s="289"/>
      <c r="AH87" s="290"/>
      <c r="AI87" s="290"/>
      <c r="AJ87" s="291"/>
    </row>
    <row r="88" spans="2:36" x14ac:dyDescent="0.15">
      <c r="B88" s="360"/>
      <c r="C88" s="361"/>
      <c r="D88" s="362"/>
      <c r="E88" s="292"/>
      <c r="F88" s="293"/>
      <c r="G88" s="293"/>
      <c r="H88" s="293"/>
      <c r="I88" s="293"/>
      <c r="J88" s="293"/>
      <c r="K88" s="293"/>
      <c r="L88" s="293"/>
      <c r="M88" s="293"/>
      <c r="N88" s="294"/>
      <c r="O88" s="286"/>
      <c r="P88" s="287"/>
      <c r="Q88" s="287"/>
      <c r="R88" s="287"/>
      <c r="S88" s="288"/>
      <c r="T88" s="286"/>
      <c r="U88" s="287"/>
      <c r="V88" s="287"/>
      <c r="W88" s="287"/>
      <c r="X88" s="288"/>
      <c r="Y88" s="286"/>
      <c r="Z88" s="287"/>
      <c r="AA88" s="287"/>
      <c r="AB88" s="288"/>
      <c r="AC88" s="286"/>
      <c r="AD88" s="287"/>
      <c r="AE88" s="287"/>
      <c r="AF88" s="288"/>
      <c r="AG88" s="286"/>
      <c r="AH88" s="287"/>
      <c r="AI88" s="287"/>
      <c r="AJ88" s="288"/>
    </row>
    <row r="89" spans="2:36" x14ac:dyDescent="0.15">
      <c r="B89" s="360"/>
      <c r="C89" s="361"/>
      <c r="D89" s="362"/>
      <c r="E89" s="295"/>
      <c r="F89" s="296"/>
      <c r="G89" s="296"/>
      <c r="H89" s="296"/>
      <c r="I89" s="296"/>
      <c r="J89" s="296"/>
      <c r="K89" s="296"/>
      <c r="L89" s="296"/>
      <c r="M89" s="296"/>
      <c r="N89" s="297"/>
      <c r="O89" s="289"/>
      <c r="P89" s="290"/>
      <c r="Q89" s="290"/>
      <c r="R89" s="290"/>
      <c r="S89" s="291"/>
      <c r="T89" s="289"/>
      <c r="U89" s="290"/>
      <c r="V89" s="290"/>
      <c r="W89" s="290"/>
      <c r="X89" s="291"/>
      <c r="Y89" s="289"/>
      <c r="Z89" s="290"/>
      <c r="AA89" s="290"/>
      <c r="AB89" s="291"/>
      <c r="AC89" s="289"/>
      <c r="AD89" s="290"/>
      <c r="AE89" s="290"/>
      <c r="AF89" s="291"/>
      <c r="AG89" s="289"/>
      <c r="AH89" s="290"/>
      <c r="AI89" s="290"/>
      <c r="AJ89" s="291"/>
    </row>
    <row r="90" spans="2:36" x14ac:dyDescent="0.15">
      <c r="B90" s="360"/>
      <c r="C90" s="361"/>
      <c r="D90" s="362"/>
      <c r="E90" s="292"/>
      <c r="F90" s="293"/>
      <c r="G90" s="293"/>
      <c r="H90" s="293"/>
      <c r="I90" s="293"/>
      <c r="J90" s="293"/>
      <c r="K90" s="293"/>
      <c r="L90" s="293"/>
      <c r="M90" s="293"/>
      <c r="N90" s="294"/>
      <c r="O90" s="286"/>
      <c r="P90" s="287"/>
      <c r="Q90" s="287"/>
      <c r="R90" s="287"/>
      <c r="S90" s="288"/>
      <c r="T90" s="286"/>
      <c r="U90" s="287"/>
      <c r="V90" s="287"/>
      <c r="W90" s="287"/>
      <c r="X90" s="288"/>
      <c r="Y90" s="286"/>
      <c r="Z90" s="287"/>
      <c r="AA90" s="287"/>
      <c r="AB90" s="288"/>
      <c r="AC90" s="286"/>
      <c r="AD90" s="287"/>
      <c r="AE90" s="287"/>
      <c r="AF90" s="288"/>
      <c r="AG90" s="286"/>
      <c r="AH90" s="287"/>
      <c r="AI90" s="287"/>
      <c r="AJ90" s="288"/>
    </row>
    <row r="91" spans="2:36" x14ac:dyDescent="0.15">
      <c r="B91" s="363"/>
      <c r="C91" s="364"/>
      <c r="D91" s="365"/>
      <c r="E91" s="295"/>
      <c r="F91" s="296"/>
      <c r="G91" s="296"/>
      <c r="H91" s="296"/>
      <c r="I91" s="296"/>
      <c r="J91" s="296"/>
      <c r="K91" s="296"/>
      <c r="L91" s="296"/>
      <c r="M91" s="296"/>
      <c r="N91" s="297"/>
      <c r="O91" s="289"/>
      <c r="P91" s="290"/>
      <c r="Q91" s="290"/>
      <c r="R91" s="290"/>
      <c r="S91" s="291"/>
      <c r="T91" s="289"/>
      <c r="U91" s="290"/>
      <c r="V91" s="290"/>
      <c r="W91" s="290"/>
      <c r="X91" s="291"/>
      <c r="Y91" s="289"/>
      <c r="Z91" s="290"/>
      <c r="AA91" s="290"/>
      <c r="AB91" s="291"/>
      <c r="AC91" s="289"/>
      <c r="AD91" s="290"/>
      <c r="AE91" s="290"/>
      <c r="AF91" s="291"/>
      <c r="AG91" s="289"/>
      <c r="AH91" s="290"/>
      <c r="AI91" s="290"/>
      <c r="AJ91" s="291"/>
    </row>
    <row r="92" spans="2:36" ht="13.5" customHeight="1" x14ac:dyDescent="0.15">
      <c r="B92" s="357"/>
      <c r="C92" s="358"/>
      <c r="D92" s="359"/>
      <c r="E92" s="292"/>
      <c r="F92" s="293"/>
      <c r="G92" s="293"/>
      <c r="H92" s="293"/>
      <c r="I92" s="293"/>
      <c r="J92" s="293"/>
      <c r="K92" s="293"/>
      <c r="L92" s="293"/>
      <c r="M92" s="293"/>
      <c r="N92" s="294"/>
      <c r="O92" s="286"/>
      <c r="P92" s="287"/>
      <c r="Q92" s="287"/>
      <c r="R92" s="287"/>
      <c r="S92" s="288"/>
      <c r="T92" s="286"/>
      <c r="U92" s="287"/>
      <c r="V92" s="287"/>
      <c r="W92" s="287"/>
      <c r="X92" s="288"/>
      <c r="Y92" s="286"/>
      <c r="Z92" s="287"/>
      <c r="AA92" s="287"/>
      <c r="AB92" s="288"/>
      <c r="AC92" s="286"/>
      <c r="AD92" s="287"/>
      <c r="AE92" s="287"/>
      <c r="AF92" s="288"/>
      <c r="AG92" s="286"/>
      <c r="AH92" s="287"/>
      <c r="AI92" s="287"/>
      <c r="AJ92" s="288"/>
    </row>
    <row r="93" spans="2:36" x14ac:dyDescent="0.15">
      <c r="B93" s="360"/>
      <c r="C93" s="361"/>
      <c r="D93" s="362"/>
      <c r="E93" s="295"/>
      <c r="F93" s="296"/>
      <c r="G93" s="296"/>
      <c r="H93" s="296"/>
      <c r="I93" s="296"/>
      <c r="J93" s="296"/>
      <c r="K93" s="296"/>
      <c r="L93" s="296"/>
      <c r="M93" s="296"/>
      <c r="N93" s="297"/>
      <c r="O93" s="289"/>
      <c r="P93" s="290"/>
      <c r="Q93" s="290"/>
      <c r="R93" s="290"/>
      <c r="S93" s="291"/>
      <c r="T93" s="289"/>
      <c r="U93" s="290"/>
      <c r="V93" s="290"/>
      <c r="W93" s="290"/>
      <c r="X93" s="291"/>
      <c r="Y93" s="289"/>
      <c r="Z93" s="290"/>
      <c r="AA93" s="290"/>
      <c r="AB93" s="291"/>
      <c r="AC93" s="289"/>
      <c r="AD93" s="290"/>
      <c r="AE93" s="290"/>
      <c r="AF93" s="291"/>
      <c r="AG93" s="289"/>
      <c r="AH93" s="290"/>
      <c r="AI93" s="290"/>
      <c r="AJ93" s="291"/>
    </row>
    <row r="94" spans="2:36" x14ac:dyDescent="0.15">
      <c r="B94" s="360"/>
      <c r="C94" s="361"/>
      <c r="D94" s="362"/>
      <c r="E94" s="292"/>
      <c r="F94" s="352"/>
      <c r="G94" s="352"/>
      <c r="H94" s="352"/>
      <c r="I94" s="352"/>
      <c r="J94" s="352"/>
      <c r="K94" s="352"/>
      <c r="L94" s="352"/>
      <c r="M94" s="352"/>
      <c r="N94" s="353"/>
      <c r="O94" s="286"/>
      <c r="P94" s="287"/>
      <c r="Q94" s="287"/>
      <c r="R94" s="287"/>
      <c r="S94" s="288"/>
      <c r="T94" s="286"/>
      <c r="U94" s="287"/>
      <c r="V94" s="287"/>
      <c r="W94" s="287"/>
      <c r="X94" s="288"/>
      <c r="Y94" s="286"/>
      <c r="Z94" s="287"/>
      <c r="AA94" s="287"/>
      <c r="AB94" s="288"/>
      <c r="AC94" s="286"/>
      <c r="AD94" s="287"/>
      <c r="AE94" s="287"/>
      <c r="AF94" s="288"/>
      <c r="AG94" s="286"/>
      <c r="AH94" s="287"/>
      <c r="AI94" s="287"/>
      <c r="AJ94" s="288"/>
    </row>
    <row r="95" spans="2:36" x14ac:dyDescent="0.15">
      <c r="B95" s="360"/>
      <c r="C95" s="361"/>
      <c r="D95" s="362"/>
      <c r="E95" s="354"/>
      <c r="F95" s="355"/>
      <c r="G95" s="355"/>
      <c r="H95" s="355"/>
      <c r="I95" s="355"/>
      <c r="J95" s="355"/>
      <c r="K95" s="355"/>
      <c r="L95" s="355"/>
      <c r="M95" s="355"/>
      <c r="N95" s="356"/>
      <c r="O95" s="289"/>
      <c r="P95" s="290"/>
      <c r="Q95" s="290"/>
      <c r="R95" s="290"/>
      <c r="S95" s="291"/>
      <c r="T95" s="289"/>
      <c r="U95" s="290"/>
      <c r="V95" s="290"/>
      <c r="W95" s="290"/>
      <c r="X95" s="291"/>
      <c r="Y95" s="289"/>
      <c r="Z95" s="290"/>
      <c r="AA95" s="290"/>
      <c r="AB95" s="291"/>
      <c r="AC95" s="289"/>
      <c r="AD95" s="290"/>
      <c r="AE95" s="290"/>
      <c r="AF95" s="291"/>
      <c r="AG95" s="289"/>
      <c r="AH95" s="290"/>
      <c r="AI95" s="290"/>
      <c r="AJ95" s="291"/>
    </row>
    <row r="96" spans="2:36" x14ac:dyDescent="0.15">
      <c r="B96" s="360"/>
      <c r="C96" s="361"/>
      <c r="D96" s="362"/>
      <c r="E96" s="292"/>
      <c r="F96" s="352"/>
      <c r="G96" s="352"/>
      <c r="H96" s="352"/>
      <c r="I96" s="352"/>
      <c r="J96" s="352"/>
      <c r="K96" s="352"/>
      <c r="L96" s="352"/>
      <c r="M96" s="352"/>
      <c r="N96" s="353"/>
      <c r="O96" s="286"/>
      <c r="P96" s="287"/>
      <c r="Q96" s="287"/>
      <c r="R96" s="287"/>
      <c r="S96" s="288"/>
      <c r="T96" s="286"/>
      <c r="U96" s="287"/>
      <c r="V96" s="287"/>
      <c r="W96" s="287"/>
      <c r="X96" s="288"/>
      <c r="Y96" s="286"/>
      <c r="Z96" s="287"/>
      <c r="AA96" s="287"/>
      <c r="AB96" s="288"/>
      <c r="AC96" s="286"/>
      <c r="AD96" s="287"/>
      <c r="AE96" s="287"/>
      <c r="AF96" s="288"/>
      <c r="AG96" s="286"/>
      <c r="AH96" s="287"/>
      <c r="AI96" s="287"/>
      <c r="AJ96" s="288"/>
    </row>
    <row r="97" spans="2:36" x14ac:dyDescent="0.15">
      <c r="B97" s="360"/>
      <c r="C97" s="361"/>
      <c r="D97" s="362"/>
      <c r="E97" s="354"/>
      <c r="F97" s="355"/>
      <c r="G97" s="355"/>
      <c r="H97" s="355"/>
      <c r="I97" s="355"/>
      <c r="J97" s="355"/>
      <c r="K97" s="355"/>
      <c r="L97" s="355"/>
      <c r="M97" s="355"/>
      <c r="N97" s="356"/>
      <c r="O97" s="289"/>
      <c r="P97" s="290"/>
      <c r="Q97" s="290"/>
      <c r="R97" s="290"/>
      <c r="S97" s="291"/>
      <c r="T97" s="289"/>
      <c r="U97" s="290"/>
      <c r="V97" s="290"/>
      <c r="W97" s="290"/>
      <c r="X97" s="291"/>
      <c r="Y97" s="289"/>
      <c r="Z97" s="290"/>
      <c r="AA97" s="290"/>
      <c r="AB97" s="291"/>
      <c r="AC97" s="289"/>
      <c r="AD97" s="290"/>
      <c r="AE97" s="290"/>
      <c r="AF97" s="291"/>
      <c r="AG97" s="289"/>
      <c r="AH97" s="290"/>
      <c r="AI97" s="290"/>
      <c r="AJ97" s="291"/>
    </row>
    <row r="98" spans="2:36" x14ac:dyDescent="0.15">
      <c r="B98" s="360"/>
      <c r="C98" s="361"/>
      <c r="D98" s="362"/>
      <c r="E98" s="292"/>
      <c r="F98" s="293"/>
      <c r="G98" s="293"/>
      <c r="H98" s="293"/>
      <c r="I98" s="293"/>
      <c r="J98" s="293"/>
      <c r="K98" s="293"/>
      <c r="L98" s="293"/>
      <c r="M98" s="293"/>
      <c r="N98" s="294"/>
      <c r="O98" s="286"/>
      <c r="P98" s="287"/>
      <c r="Q98" s="287"/>
      <c r="R98" s="287"/>
      <c r="S98" s="288"/>
      <c r="T98" s="286"/>
      <c r="U98" s="287"/>
      <c r="V98" s="287"/>
      <c r="W98" s="287"/>
      <c r="X98" s="288"/>
      <c r="Y98" s="286"/>
      <c r="Z98" s="287"/>
      <c r="AA98" s="287"/>
      <c r="AB98" s="288"/>
      <c r="AC98" s="286"/>
      <c r="AD98" s="287"/>
      <c r="AE98" s="287"/>
      <c r="AF98" s="288"/>
      <c r="AG98" s="286"/>
      <c r="AH98" s="287"/>
      <c r="AI98" s="287"/>
      <c r="AJ98" s="288"/>
    </row>
    <row r="99" spans="2:36" x14ac:dyDescent="0.15">
      <c r="B99" s="363"/>
      <c r="C99" s="364"/>
      <c r="D99" s="365"/>
      <c r="E99" s="295"/>
      <c r="F99" s="296"/>
      <c r="G99" s="296"/>
      <c r="H99" s="296"/>
      <c r="I99" s="296"/>
      <c r="J99" s="296"/>
      <c r="K99" s="296"/>
      <c r="L99" s="296"/>
      <c r="M99" s="296"/>
      <c r="N99" s="297"/>
      <c r="O99" s="289"/>
      <c r="P99" s="290"/>
      <c r="Q99" s="290"/>
      <c r="R99" s="290"/>
      <c r="S99" s="291"/>
      <c r="T99" s="289"/>
      <c r="U99" s="290"/>
      <c r="V99" s="290"/>
      <c r="W99" s="290"/>
      <c r="X99" s="291"/>
      <c r="Y99" s="289"/>
      <c r="Z99" s="290"/>
      <c r="AA99" s="290"/>
      <c r="AB99" s="291"/>
      <c r="AC99" s="289"/>
      <c r="AD99" s="290"/>
      <c r="AE99" s="290"/>
      <c r="AF99" s="291"/>
      <c r="AG99" s="289"/>
      <c r="AH99" s="290"/>
      <c r="AI99" s="290"/>
      <c r="AJ99" s="291"/>
    </row>
    <row r="100" spans="2:36" ht="13.5" customHeight="1" x14ac:dyDescent="0.15">
      <c r="B100" s="357"/>
      <c r="C100" s="358"/>
      <c r="D100" s="359"/>
      <c r="E100" s="292"/>
      <c r="F100" s="293"/>
      <c r="G100" s="293"/>
      <c r="H100" s="293"/>
      <c r="I100" s="293"/>
      <c r="J100" s="293"/>
      <c r="K100" s="293"/>
      <c r="L100" s="293"/>
      <c r="M100" s="293"/>
      <c r="N100" s="294"/>
      <c r="O100" s="286"/>
      <c r="P100" s="287"/>
      <c r="Q100" s="287"/>
      <c r="R100" s="287"/>
      <c r="S100" s="288"/>
      <c r="T100" s="286"/>
      <c r="U100" s="287"/>
      <c r="V100" s="287"/>
      <c r="W100" s="287"/>
      <c r="X100" s="288"/>
      <c r="Y100" s="286"/>
      <c r="Z100" s="287"/>
      <c r="AA100" s="287"/>
      <c r="AB100" s="288"/>
      <c r="AC100" s="286"/>
      <c r="AD100" s="287"/>
      <c r="AE100" s="287"/>
      <c r="AF100" s="288"/>
      <c r="AG100" s="286"/>
      <c r="AH100" s="287"/>
      <c r="AI100" s="287"/>
      <c r="AJ100" s="288"/>
    </row>
    <row r="101" spans="2:36" x14ac:dyDescent="0.15">
      <c r="B101" s="360"/>
      <c r="C101" s="361"/>
      <c r="D101" s="362"/>
      <c r="E101" s="295"/>
      <c r="F101" s="296"/>
      <c r="G101" s="296"/>
      <c r="H101" s="296"/>
      <c r="I101" s="296"/>
      <c r="J101" s="296"/>
      <c r="K101" s="296"/>
      <c r="L101" s="296"/>
      <c r="M101" s="296"/>
      <c r="N101" s="297"/>
      <c r="O101" s="289"/>
      <c r="P101" s="290"/>
      <c r="Q101" s="290"/>
      <c r="R101" s="290"/>
      <c r="S101" s="291"/>
      <c r="T101" s="289"/>
      <c r="U101" s="290"/>
      <c r="V101" s="290"/>
      <c r="W101" s="290"/>
      <c r="X101" s="291"/>
      <c r="Y101" s="289"/>
      <c r="Z101" s="290"/>
      <c r="AA101" s="290"/>
      <c r="AB101" s="291"/>
      <c r="AC101" s="289"/>
      <c r="AD101" s="290"/>
      <c r="AE101" s="290"/>
      <c r="AF101" s="291"/>
      <c r="AG101" s="289"/>
      <c r="AH101" s="290"/>
      <c r="AI101" s="290"/>
      <c r="AJ101" s="291"/>
    </row>
    <row r="102" spans="2:36" x14ac:dyDescent="0.15">
      <c r="B102" s="360"/>
      <c r="C102" s="361"/>
      <c r="D102" s="362"/>
      <c r="E102" s="292"/>
      <c r="F102" s="293"/>
      <c r="G102" s="293"/>
      <c r="H102" s="293"/>
      <c r="I102" s="293"/>
      <c r="J102" s="293"/>
      <c r="K102" s="293"/>
      <c r="L102" s="293"/>
      <c r="M102" s="293"/>
      <c r="N102" s="294"/>
      <c r="O102" s="286"/>
      <c r="P102" s="287"/>
      <c r="Q102" s="287"/>
      <c r="R102" s="287"/>
      <c r="S102" s="288"/>
      <c r="T102" s="286"/>
      <c r="U102" s="287"/>
      <c r="V102" s="287"/>
      <c r="W102" s="287"/>
      <c r="X102" s="288"/>
      <c r="Y102" s="286"/>
      <c r="Z102" s="287"/>
      <c r="AA102" s="287"/>
      <c r="AB102" s="288"/>
      <c r="AC102" s="286"/>
      <c r="AD102" s="287"/>
      <c r="AE102" s="287"/>
      <c r="AF102" s="288"/>
      <c r="AG102" s="286"/>
      <c r="AH102" s="287"/>
      <c r="AI102" s="287"/>
      <c r="AJ102" s="288"/>
    </row>
    <row r="103" spans="2:36" x14ac:dyDescent="0.15">
      <c r="B103" s="360"/>
      <c r="C103" s="361"/>
      <c r="D103" s="362"/>
      <c r="E103" s="295"/>
      <c r="F103" s="296"/>
      <c r="G103" s="296"/>
      <c r="H103" s="296"/>
      <c r="I103" s="296"/>
      <c r="J103" s="296"/>
      <c r="K103" s="296"/>
      <c r="L103" s="296"/>
      <c r="M103" s="296"/>
      <c r="N103" s="297"/>
      <c r="O103" s="289"/>
      <c r="P103" s="290"/>
      <c r="Q103" s="290"/>
      <c r="R103" s="290"/>
      <c r="S103" s="291"/>
      <c r="T103" s="289"/>
      <c r="U103" s="290"/>
      <c r="V103" s="290"/>
      <c r="W103" s="290"/>
      <c r="X103" s="291"/>
      <c r="Y103" s="289"/>
      <c r="Z103" s="290"/>
      <c r="AA103" s="290"/>
      <c r="AB103" s="291"/>
      <c r="AC103" s="289"/>
      <c r="AD103" s="290"/>
      <c r="AE103" s="290"/>
      <c r="AF103" s="291"/>
      <c r="AG103" s="289"/>
      <c r="AH103" s="290"/>
      <c r="AI103" s="290"/>
      <c r="AJ103" s="291"/>
    </row>
    <row r="104" spans="2:36" x14ac:dyDescent="0.15">
      <c r="B104" s="360"/>
      <c r="C104" s="361"/>
      <c r="D104" s="362"/>
      <c r="E104" s="292"/>
      <c r="F104" s="293"/>
      <c r="G104" s="293"/>
      <c r="H104" s="293"/>
      <c r="I104" s="293"/>
      <c r="J104" s="293"/>
      <c r="K104" s="293"/>
      <c r="L104" s="293"/>
      <c r="M104" s="293"/>
      <c r="N104" s="294"/>
      <c r="O104" s="286"/>
      <c r="P104" s="287"/>
      <c r="Q104" s="287"/>
      <c r="R104" s="287"/>
      <c r="S104" s="288"/>
      <c r="T104" s="286"/>
      <c r="U104" s="287"/>
      <c r="V104" s="287"/>
      <c r="W104" s="287"/>
      <c r="X104" s="288"/>
      <c r="Y104" s="286"/>
      <c r="Z104" s="287"/>
      <c r="AA104" s="287"/>
      <c r="AB104" s="288"/>
      <c r="AC104" s="286"/>
      <c r="AD104" s="287"/>
      <c r="AE104" s="287"/>
      <c r="AF104" s="288"/>
      <c r="AG104" s="286"/>
      <c r="AH104" s="287"/>
      <c r="AI104" s="287"/>
      <c r="AJ104" s="288"/>
    </row>
    <row r="105" spans="2:36" x14ac:dyDescent="0.15">
      <c r="B105" s="360"/>
      <c r="C105" s="361"/>
      <c r="D105" s="362"/>
      <c r="E105" s="295"/>
      <c r="F105" s="296"/>
      <c r="G105" s="296"/>
      <c r="H105" s="296"/>
      <c r="I105" s="296"/>
      <c r="J105" s="296"/>
      <c r="K105" s="296"/>
      <c r="L105" s="296"/>
      <c r="M105" s="296"/>
      <c r="N105" s="297"/>
      <c r="O105" s="289"/>
      <c r="P105" s="290"/>
      <c r="Q105" s="290"/>
      <c r="R105" s="290"/>
      <c r="S105" s="291"/>
      <c r="T105" s="289"/>
      <c r="U105" s="290"/>
      <c r="V105" s="290"/>
      <c r="W105" s="290"/>
      <c r="X105" s="291"/>
      <c r="Y105" s="289"/>
      <c r="Z105" s="290"/>
      <c r="AA105" s="290"/>
      <c r="AB105" s="291"/>
      <c r="AC105" s="289"/>
      <c r="AD105" s="290"/>
      <c r="AE105" s="290"/>
      <c r="AF105" s="291"/>
      <c r="AG105" s="289"/>
      <c r="AH105" s="290"/>
      <c r="AI105" s="290"/>
      <c r="AJ105" s="291"/>
    </row>
    <row r="106" spans="2:36" x14ac:dyDescent="0.15">
      <c r="B106" s="360"/>
      <c r="C106" s="361"/>
      <c r="D106" s="362"/>
      <c r="E106" s="292"/>
      <c r="F106" s="293"/>
      <c r="G106" s="293"/>
      <c r="H106" s="293"/>
      <c r="I106" s="293"/>
      <c r="J106" s="293"/>
      <c r="K106" s="293"/>
      <c r="L106" s="293"/>
      <c r="M106" s="293"/>
      <c r="N106" s="294"/>
      <c r="O106" s="286"/>
      <c r="P106" s="287"/>
      <c r="Q106" s="287"/>
      <c r="R106" s="287"/>
      <c r="S106" s="288"/>
      <c r="T106" s="286"/>
      <c r="U106" s="287"/>
      <c r="V106" s="287"/>
      <c r="W106" s="287"/>
      <c r="X106" s="288"/>
      <c r="Y106" s="286"/>
      <c r="Z106" s="287"/>
      <c r="AA106" s="287"/>
      <c r="AB106" s="288"/>
      <c r="AC106" s="286"/>
      <c r="AD106" s="287"/>
      <c r="AE106" s="287"/>
      <c r="AF106" s="288"/>
      <c r="AG106" s="286"/>
      <c r="AH106" s="287"/>
      <c r="AI106" s="287"/>
      <c r="AJ106" s="288"/>
    </row>
    <row r="107" spans="2:36" x14ac:dyDescent="0.15">
      <c r="B107" s="363"/>
      <c r="C107" s="364"/>
      <c r="D107" s="365"/>
      <c r="E107" s="295"/>
      <c r="F107" s="296"/>
      <c r="G107" s="296"/>
      <c r="H107" s="296"/>
      <c r="I107" s="296"/>
      <c r="J107" s="296"/>
      <c r="K107" s="296"/>
      <c r="L107" s="296"/>
      <c r="M107" s="296"/>
      <c r="N107" s="297"/>
      <c r="O107" s="289"/>
      <c r="P107" s="290"/>
      <c r="Q107" s="290"/>
      <c r="R107" s="290"/>
      <c r="S107" s="291"/>
      <c r="T107" s="289"/>
      <c r="U107" s="290"/>
      <c r="V107" s="290"/>
      <c r="W107" s="290"/>
      <c r="X107" s="291"/>
      <c r="Y107" s="289"/>
      <c r="Z107" s="290"/>
      <c r="AA107" s="290"/>
      <c r="AB107" s="291"/>
      <c r="AC107" s="289"/>
      <c r="AD107" s="290"/>
      <c r="AE107" s="290"/>
      <c r="AF107" s="291"/>
      <c r="AG107" s="289"/>
      <c r="AH107" s="290"/>
      <c r="AI107" s="290"/>
      <c r="AJ107" s="291"/>
    </row>
    <row r="108" spans="2:36" ht="13.5" customHeight="1" x14ac:dyDescent="0.15">
      <c r="B108" s="357"/>
      <c r="C108" s="358"/>
      <c r="D108" s="359"/>
      <c r="E108" s="292"/>
      <c r="F108" s="293"/>
      <c r="G108" s="293"/>
      <c r="H108" s="293"/>
      <c r="I108" s="293"/>
      <c r="J108" s="293"/>
      <c r="K108" s="293"/>
      <c r="L108" s="293"/>
      <c r="M108" s="293"/>
      <c r="N108" s="294"/>
      <c r="O108" s="286"/>
      <c r="P108" s="287"/>
      <c r="Q108" s="287"/>
      <c r="R108" s="287"/>
      <c r="S108" s="288"/>
      <c r="T108" s="286"/>
      <c r="U108" s="287"/>
      <c r="V108" s="287"/>
      <c r="W108" s="287"/>
      <c r="X108" s="288"/>
      <c r="Y108" s="286"/>
      <c r="Z108" s="287"/>
      <c r="AA108" s="287"/>
      <c r="AB108" s="288"/>
      <c r="AC108" s="286"/>
      <c r="AD108" s="287"/>
      <c r="AE108" s="287"/>
      <c r="AF108" s="288"/>
      <c r="AG108" s="286"/>
      <c r="AH108" s="287"/>
      <c r="AI108" s="287"/>
      <c r="AJ108" s="288"/>
    </row>
    <row r="109" spans="2:36" x14ac:dyDescent="0.15">
      <c r="B109" s="360"/>
      <c r="C109" s="361"/>
      <c r="D109" s="362"/>
      <c r="E109" s="295"/>
      <c r="F109" s="296"/>
      <c r="G109" s="296"/>
      <c r="H109" s="296"/>
      <c r="I109" s="296"/>
      <c r="J109" s="296"/>
      <c r="K109" s="296"/>
      <c r="L109" s="296"/>
      <c r="M109" s="296"/>
      <c r="N109" s="297"/>
      <c r="O109" s="289"/>
      <c r="P109" s="290"/>
      <c r="Q109" s="290"/>
      <c r="R109" s="290"/>
      <c r="S109" s="291"/>
      <c r="T109" s="289"/>
      <c r="U109" s="290"/>
      <c r="V109" s="290"/>
      <c r="W109" s="290"/>
      <c r="X109" s="291"/>
      <c r="Y109" s="289"/>
      <c r="Z109" s="290"/>
      <c r="AA109" s="290"/>
      <c r="AB109" s="291"/>
      <c r="AC109" s="289"/>
      <c r="AD109" s="290"/>
      <c r="AE109" s="290"/>
      <c r="AF109" s="291"/>
      <c r="AG109" s="289"/>
      <c r="AH109" s="290"/>
      <c r="AI109" s="290"/>
      <c r="AJ109" s="291"/>
    </row>
    <row r="110" spans="2:36" x14ac:dyDescent="0.15">
      <c r="B110" s="360"/>
      <c r="C110" s="361"/>
      <c r="D110" s="362"/>
      <c r="E110" s="292"/>
      <c r="F110" s="293"/>
      <c r="G110" s="293"/>
      <c r="H110" s="293"/>
      <c r="I110" s="293"/>
      <c r="J110" s="293"/>
      <c r="K110" s="293"/>
      <c r="L110" s="293"/>
      <c r="M110" s="293"/>
      <c r="N110" s="294"/>
      <c r="O110" s="286"/>
      <c r="P110" s="287"/>
      <c r="Q110" s="287"/>
      <c r="R110" s="287"/>
      <c r="S110" s="288"/>
      <c r="T110" s="286"/>
      <c r="U110" s="287"/>
      <c r="V110" s="287"/>
      <c r="W110" s="287"/>
      <c r="X110" s="288"/>
      <c r="Y110" s="286"/>
      <c r="Z110" s="287"/>
      <c r="AA110" s="287"/>
      <c r="AB110" s="288"/>
      <c r="AC110" s="286"/>
      <c r="AD110" s="287"/>
      <c r="AE110" s="287"/>
      <c r="AF110" s="288"/>
      <c r="AG110" s="286"/>
      <c r="AH110" s="287"/>
      <c r="AI110" s="287"/>
      <c r="AJ110" s="288"/>
    </row>
    <row r="111" spans="2:36" x14ac:dyDescent="0.15">
      <c r="B111" s="360"/>
      <c r="C111" s="361"/>
      <c r="D111" s="362"/>
      <c r="E111" s="295"/>
      <c r="F111" s="296"/>
      <c r="G111" s="296"/>
      <c r="H111" s="296"/>
      <c r="I111" s="296"/>
      <c r="J111" s="296"/>
      <c r="K111" s="296"/>
      <c r="L111" s="296"/>
      <c r="M111" s="296"/>
      <c r="N111" s="297"/>
      <c r="O111" s="289"/>
      <c r="P111" s="290"/>
      <c r="Q111" s="290"/>
      <c r="R111" s="290"/>
      <c r="S111" s="291"/>
      <c r="T111" s="289"/>
      <c r="U111" s="290"/>
      <c r="V111" s="290"/>
      <c r="W111" s="290"/>
      <c r="X111" s="291"/>
      <c r="Y111" s="289"/>
      <c r="Z111" s="290"/>
      <c r="AA111" s="290"/>
      <c r="AB111" s="291"/>
      <c r="AC111" s="289"/>
      <c r="AD111" s="290"/>
      <c r="AE111" s="290"/>
      <c r="AF111" s="291"/>
      <c r="AG111" s="289"/>
      <c r="AH111" s="290"/>
      <c r="AI111" s="290"/>
      <c r="AJ111" s="291"/>
    </row>
    <row r="112" spans="2:36" x14ac:dyDescent="0.15">
      <c r="B112" s="360"/>
      <c r="C112" s="361"/>
      <c r="D112" s="362"/>
      <c r="E112" s="292"/>
      <c r="F112" s="293"/>
      <c r="G112" s="293"/>
      <c r="H112" s="293"/>
      <c r="I112" s="293"/>
      <c r="J112" s="293"/>
      <c r="K112" s="293"/>
      <c r="L112" s="293"/>
      <c r="M112" s="293"/>
      <c r="N112" s="294"/>
      <c r="O112" s="286"/>
      <c r="P112" s="287"/>
      <c r="Q112" s="287"/>
      <c r="R112" s="287"/>
      <c r="S112" s="288"/>
      <c r="T112" s="286"/>
      <c r="U112" s="287"/>
      <c r="V112" s="287"/>
      <c r="W112" s="287"/>
      <c r="X112" s="288"/>
      <c r="Y112" s="286"/>
      <c r="Z112" s="287"/>
      <c r="AA112" s="287"/>
      <c r="AB112" s="288"/>
      <c r="AC112" s="286"/>
      <c r="AD112" s="287"/>
      <c r="AE112" s="287"/>
      <c r="AF112" s="288"/>
      <c r="AG112" s="286"/>
      <c r="AH112" s="287"/>
      <c r="AI112" s="287"/>
      <c r="AJ112" s="288"/>
    </row>
    <row r="113" spans="2:38" x14ac:dyDescent="0.15">
      <c r="B113" s="360"/>
      <c r="C113" s="361"/>
      <c r="D113" s="362"/>
      <c r="E113" s="295"/>
      <c r="F113" s="296"/>
      <c r="G113" s="296"/>
      <c r="H113" s="296"/>
      <c r="I113" s="296"/>
      <c r="J113" s="296"/>
      <c r="K113" s="296"/>
      <c r="L113" s="296"/>
      <c r="M113" s="296"/>
      <c r="N113" s="297"/>
      <c r="O113" s="289"/>
      <c r="P113" s="290"/>
      <c r="Q113" s="290"/>
      <c r="R113" s="290"/>
      <c r="S113" s="291"/>
      <c r="T113" s="289"/>
      <c r="U113" s="290"/>
      <c r="V113" s="290"/>
      <c r="W113" s="290"/>
      <c r="X113" s="291"/>
      <c r="Y113" s="289"/>
      <c r="Z113" s="290"/>
      <c r="AA113" s="290"/>
      <c r="AB113" s="291"/>
      <c r="AC113" s="289"/>
      <c r="AD113" s="290"/>
      <c r="AE113" s="290"/>
      <c r="AF113" s="291"/>
      <c r="AG113" s="289"/>
      <c r="AH113" s="290"/>
      <c r="AI113" s="290"/>
      <c r="AJ113" s="291"/>
    </row>
    <row r="114" spans="2:38" x14ac:dyDescent="0.15">
      <c r="B114" s="360"/>
      <c r="C114" s="361"/>
      <c r="D114" s="362"/>
      <c r="E114" s="292"/>
      <c r="F114" s="293"/>
      <c r="G114" s="293"/>
      <c r="H114" s="293"/>
      <c r="I114" s="293"/>
      <c r="J114" s="293"/>
      <c r="K114" s="293"/>
      <c r="L114" s="293"/>
      <c r="M114" s="293"/>
      <c r="N114" s="294"/>
      <c r="O114" s="286"/>
      <c r="P114" s="287"/>
      <c r="Q114" s="287"/>
      <c r="R114" s="287"/>
      <c r="S114" s="288"/>
      <c r="T114" s="286"/>
      <c r="U114" s="287"/>
      <c r="V114" s="287"/>
      <c r="W114" s="287"/>
      <c r="X114" s="288"/>
      <c r="Y114" s="286"/>
      <c r="Z114" s="287"/>
      <c r="AA114" s="287"/>
      <c r="AB114" s="288"/>
      <c r="AC114" s="286"/>
      <c r="AD114" s="287"/>
      <c r="AE114" s="287"/>
      <c r="AF114" s="288"/>
      <c r="AG114" s="286"/>
      <c r="AH114" s="287"/>
      <c r="AI114" s="287"/>
      <c r="AJ114" s="288"/>
    </row>
    <row r="115" spans="2:38" x14ac:dyDescent="0.15">
      <c r="B115" s="363"/>
      <c r="C115" s="364"/>
      <c r="D115" s="365"/>
      <c r="E115" s="295"/>
      <c r="F115" s="296"/>
      <c r="G115" s="296"/>
      <c r="H115" s="296"/>
      <c r="I115" s="296"/>
      <c r="J115" s="296"/>
      <c r="K115" s="296"/>
      <c r="L115" s="296"/>
      <c r="M115" s="296"/>
      <c r="N115" s="297"/>
      <c r="O115" s="289"/>
      <c r="P115" s="290"/>
      <c r="Q115" s="290"/>
      <c r="R115" s="290"/>
      <c r="S115" s="291"/>
      <c r="T115" s="289"/>
      <c r="U115" s="290"/>
      <c r="V115" s="290"/>
      <c r="W115" s="290"/>
      <c r="X115" s="291"/>
      <c r="Y115" s="289"/>
      <c r="Z115" s="290"/>
      <c r="AA115" s="290"/>
      <c r="AB115" s="291"/>
      <c r="AC115" s="289"/>
      <c r="AD115" s="290"/>
      <c r="AE115" s="290"/>
      <c r="AF115" s="291"/>
      <c r="AG115" s="289"/>
      <c r="AH115" s="290"/>
      <c r="AI115" s="290"/>
      <c r="AJ115" s="291"/>
    </row>
    <row r="116" spans="2:38" s="11" customFormat="1" x14ac:dyDescent="0.15">
      <c r="B116" s="31"/>
      <c r="C116" s="3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2:38" s="11" customFormat="1" x14ac:dyDescent="0.15">
      <c r="B117" s="31"/>
      <c r="C117" s="3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2:38" x14ac:dyDescent="0.15">
      <c r="B118" s="31"/>
      <c r="C118" s="3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2:38"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38"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row>
    <row r="121" spans="2:38"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row>
    <row r="122" spans="2:38" x14ac:dyDescent="0.15">
      <c r="B122" s="242" t="s">
        <v>56</v>
      </c>
      <c r="C122" s="242"/>
      <c r="D122" s="242"/>
      <c r="E122" s="242"/>
      <c r="F122" s="242"/>
      <c r="G122" s="242"/>
      <c r="H122" s="242"/>
      <c r="I122" s="242"/>
      <c r="J122" s="242"/>
      <c r="K122" s="242"/>
      <c r="L122" s="242"/>
      <c r="M122" s="242"/>
      <c r="N122" s="242"/>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2:38" x14ac:dyDescent="0.15">
      <c r="B123" s="243"/>
      <c r="C123" s="243"/>
      <c r="D123" s="243"/>
      <c r="E123" s="243"/>
      <c r="F123" s="243"/>
      <c r="G123" s="243"/>
      <c r="H123" s="243"/>
      <c r="I123" s="243"/>
      <c r="J123" s="243"/>
      <c r="K123" s="243"/>
      <c r="L123" s="243"/>
      <c r="M123" s="243"/>
      <c r="N123" s="243"/>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2:38" x14ac:dyDescent="0.15">
      <c r="B124" s="140"/>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2"/>
      <c r="AK124" s="5"/>
      <c r="AL124" s="5"/>
    </row>
    <row r="125" spans="2:38" x14ac:dyDescent="0.15">
      <c r="B125" s="343"/>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5"/>
      <c r="AK125" s="5"/>
      <c r="AL125" s="5"/>
    </row>
    <row r="126" spans="2:38" x14ac:dyDescent="0.15">
      <c r="B126" s="343"/>
      <c r="C126" s="344"/>
      <c r="D126" s="344"/>
      <c r="E126" s="344"/>
      <c r="F126" s="344"/>
      <c r="G126" s="344"/>
      <c r="H126" s="344"/>
      <c r="I126" s="344"/>
      <c r="J126" s="344"/>
      <c r="K126" s="344"/>
      <c r="L126" s="344"/>
      <c r="M126" s="344"/>
      <c r="N126" s="344"/>
      <c r="O126" s="344"/>
      <c r="P126" s="344"/>
      <c r="Q126" s="344"/>
      <c r="R126" s="344"/>
      <c r="S126" s="344"/>
      <c r="T126" s="344"/>
      <c r="U126" s="344"/>
      <c r="V126" s="344"/>
      <c r="W126" s="344"/>
      <c r="X126" s="344"/>
      <c r="Y126" s="344"/>
      <c r="Z126" s="344"/>
      <c r="AA126" s="344"/>
      <c r="AB126" s="344"/>
      <c r="AC126" s="344"/>
      <c r="AD126" s="344"/>
      <c r="AE126" s="344"/>
      <c r="AF126" s="344"/>
      <c r="AG126" s="344"/>
      <c r="AH126" s="344"/>
      <c r="AI126" s="344"/>
      <c r="AJ126" s="345"/>
      <c r="AK126" s="5"/>
      <c r="AL126" s="5"/>
    </row>
    <row r="127" spans="2:38" x14ac:dyDescent="0.15">
      <c r="B127" s="343"/>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4"/>
      <c r="AJ127" s="345"/>
      <c r="AK127" s="5"/>
      <c r="AL127" s="5"/>
    </row>
    <row r="128" spans="2:38" x14ac:dyDescent="0.15">
      <c r="B128" s="343"/>
      <c r="C128" s="344"/>
      <c r="D128" s="344"/>
      <c r="E128" s="344"/>
      <c r="F128" s="344"/>
      <c r="G128" s="344"/>
      <c r="H128" s="344"/>
      <c r="I128" s="344"/>
      <c r="J128" s="344"/>
      <c r="K128" s="344"/>
      <c r="L128" s="344"/>
      <c r="M128" s="344"/>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5"/>
      <c r="AK128" s="5"/>
      <c r="AL128" s="5"/>
    </row>
    <row r="129" spans="2:38" x14ac:dyDescent="0.15">
      <c r="B129" s="343"/>
      <c r="C129" s="344"/>
      <c r="D129" s="344"/>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5"/>
      <c r="AK129" s="5"/>
      <c r="AL129" s="5"/>
    </row>
    <row r="130" spans="2:38" x14ac:dyDescent="0.15">
      <c r="B130" s="343"/>
      <c r="C130" s="344"/>
      <c r="D130" s="344"/>
      <c r="E130" s="344"/>
      <c r="F130" s="344"/>
      <c r="G130" s="344"/>
      <c r="H130" s="344"/>
      <c r="I130" s="344"/>
      <c r="J130" s="344"/>
      <c r="K130" s="344"/>
      <c r="L130" s="344"/>
      <c r="M130" s="344"/>
      <c r="N130" s="344"/>
      <c r="O130" s="344"/>
      <c r="P130" s="344"/>
      <c r="Q130" s="344"/>
      <c r="R130" s="344"/>
      <c r="S130" s="344"/>
      <c r="T130" s="344"/>
      <c r="U130" s="344"/>
      <c r="V130" s="344"/>
      <c r="W130" s="344"/>
      <c r="X130" s="344"/>
      <c r="Y130" s="344"/>
      <c r="Z130" s="344"/>
      <c r="AA130" s="344"/>
      <c r="AB130" s="344"/>
      <c r="AC130" s="344"/>
      <c r="AD130" s="344"/>
      <c r="AE130" s="344"/>
      <c r="AF130" s="344"/>
      <c r="AG130" s="344"/>
      <c r="AH130" s="344"/>
      <c r="AI130" s="344"/>
      <c r="AJ130" s="345"/>
      <c r="AK130" s="5"/>
      <c r="AL130" s="5"/>
    </row>
    <row r="131" spans="2:38" x14ac:dyDescent="0.15">
      <c r="B131" s="343"/>
      <c r="C131" s="344"/>
      <c r="D131" s="344"/>
      <c r="E131" s="344"/>
      <c r="F131" s="344"/>
      <c r="G131" s="344"/>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5"/>
      <c r="AK131" s="5"/>
      <c r="AL131" s="5"/>
    </row>
    <row r="132" spans="2:38" x14ac:dyDescent="0.15">
      <c r="B132" s="343"/>
      <c r="C132" s="344"/>
      <c r="D132" s="344"/>
      <c r="E132" s="344"/>
      <c r="F132" s="344"/>
      <c r="G132" s="344"/>
      <c r="H132" s="344"/>
      <c r="I132" s="344"/>
      <c r="J132" s="344"/>
      <c r="K132" s="344"/>
      <c r="L132" s="344"/>
      <c r="M132" s="344"/>
      <c r="N132" s="344"/>
      <c r="O132" s="344"/>
      <c r="P132" s="344"/>
      <c r="Q132" s="344"/>
      <c r="R132" s="344"/>
      <c r="S132" s="344"/>
      <c r="T132" s="344"/>
      <c r="U132" s="344"/>
      <c r="V132" s="344"/>
      <c r="W132" s="344"/>
      <c r="X132" s="344"/>
      <c r="Y132" s="344"/>
      <c r="Z132" s="344"/>
      <c r="AA132" s="344"/>
      <c r="AB132" s="344"/>
      <c r="AC132" s="344"/>
      <c r="AD132" s="344"/>
      <c r="AE132" s="344"/>
      <c r="AF132" s="344"/>
      <c r="AG132" s="344"/>
      <c r="AH132" s="344"/>
      <c r="AI132" s="344"/>
      <c r="AJ132" s="345"/>
      <c r="AK132" s="5"/>
      <c r="AL132" s="5"/>
    </row>
    <row r="133" spans="2:38" x14ac:dyDescent="0.15">
      <c r="B133" s="343"/>
      <c r="C133" s="344"/>
      <c r="D133" s="344"/>
      <c r="E133" s="344"/>
      <c r="F133" s="344"/>
      <c r="G133" s="344"/>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G133" s="344"/>
      <c r="AH133" s="344"/>
      <c r="AI133" s="344"/>
      <c r="AJ133" s="345"/>
      <c r="AK133" s="5"/>
      <c r="AL133" s="5"/>
    </row>
    <row r="134" spans="2:38" x14ac:dyDescent="0.15">
      <c r="B134" s="343"/>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c r="AC134" s="344"/>
      <c r="AD134" s="344"/>
      <c r="AE134" s="344"/>
      <c r="AF134" s="344"/>
      <c r="AG134" s="344"/>
      <c r="AH134" s="344"/>
      <c r="AI134" s="344"/>
      <c r="AJ134" s="345"/>
      <c r="AK134" s="5"/>
      <c r="AL134" s="5"/>
    </row>
    <row r="135" spans="2:38" x14ac:dyDescent="0.15">
      <c r="B135" s="343"/>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5"/>
      <c r="AK135" s="5"/>
      <c r="AL135" s="5"/>
    </row>
    <row r="136" spans="2:38" x14ac:dyDescent="0.15">
      <c r="B136" s="343"/>
      <c r="C136" s="344"/>
      <c r="D136" s="344"/>
      <c r="E136" s="344"/>
      <c r="F136" s="344"/>
      <c r="G136" s="344"/>
      <c r="H136" s="344"/>
      <c r="I136" s="344"/>
      <c r="J136" s="344"/>
      <c r="K136" s="344"/>
      <c r="L136" s="344"/>
      <c r="M136" s="344"/>
      <c r="N136" s="344"/>
      <c r="O136" s="344"/>
      <c r="P136" s="344"/>
      <c r="Q136" s="344"/>
      <c r="R136" s="344"/>
      <c r="S136" s="344"/>
      <c r="T136" s="344"/>
      <c r="U136" s="344"/>
      <c r="V136" s="344"/>
      <c r="W136" s="344"/>
      <c r="X136" s="344"/>
      <c r="Y136" s="344"/>
      <c r="Z136" s="344"/>
      <c r="AA136" s="344"/>
      <c r="AB136" s="344"/>
      <c r="AC136" s="344"/>
      <c r="AD136" s="344"/>
      <c r="AE136" s="344"/>
      <c r="AF136" s="344"/>
      <c r="AG136" s="344"/>
      <c r="AH136" s="344"/>
      <c r="AI136" s="344"/>
      <c r="AJ136" s="345"/>
      <c r="AK136" s="5"/>
      <c r="AL136" s="5"/>
    </row>
    <row r="137" spans="2:38" x14ac:dyDescent="0.15">
      <c r="B137" s="343"/>
      <c r="C137" s="344"/>
      <c r="D137" s="344"/>
      <c r="E137" s="344"/>
      <c r="F137" s="344"/>
      <c r="G137" s="344"/>
      <c r="H137" s="344"/>
      <c r="I137" s="344"/>
      <c r="J137" s="344"/>
      <c r="K137" s="344"/>
      <c r="L137" s="344"/>
      <c r="M137" s="344"/>
      <c r="N137" s="344"/>
      <c r="O137" s="344"/>
      <c r="P137" s="344"/>
      <c r="Q137" s="344"/>
      <c r="R137" s="344"/>
      <c r="S137" s="344"/>
      <c r="T137" s="344"/>
      <c r="U137" s="344"/>
      <c r="V137" s="344"/>
      <c r="W137" s="344"/>
      <c r="X137" s="344"/>
      <c r="Y137" s="344"/>
      <c r="Z137" s="344"/>
      <c r="AA137" s="344"/>
      <c r="AB137" s="344"/>
      <c r="AC137" s="344"/>
      <c r="AD137" s="344"/>
      <c r="AE137" s="344"/>
      <c r="AF137" s="344"/>
      <c r="AG137" s="344"/>
      <c r="AH137" s="344"/>
      <c r="AI137" s="344"/>
      <c r="AJ137" s="345"/>
      <c r="AK137" s="5"/>
      <c r="AL137" s="5"/>
    </row>
    <row r="138" spans="2:38" x14ac:dyDescent="0.15">
      <c r="B138" s="343"/>
      <c r="C138" s="344"/>
      <c r="D138" s="344"/>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5"/>
      <c r="AK138" s="5"/>
      <c r="AL138" s="5"/>
    </row>
    <row r="139" spans="2:38" x14ac:dyDescent="0.15">
      <c r="B139" s="343"/>
      <c r="C139" s="344"/>
      <c r="D139" s="344"/>
      <c r="E139" s="344"/>
      <c r="F139" s="344"/>
      <c r="G139" s="344"/>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G139" s="344"/>
      <c r="AH139" s="344"/>
      <c r="AI139" s="344"/>
      <c r="AJ139" s="345"/>
      <c r="AK139" s="5"/>
      <c r="AL139" s="5"/>
    </row>
    <row r="140" spans="2:38" x14ac:dyDescent="0.15">
      <c r="B140" s="343"/>
      <c r="C140" s="344"/>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5"/>
      <c r="AK140" s="5"/>
      <c r="AL140" s="5"/>
    </row>
    <row r="141" spans="2:38" x14ac:dyDescent="0.15">
      <c r="B141" s="343"/>
      <c r="C141" s="344"/>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4"/>
      <c r="AJ141" s="345"/>
      <c r="AK141" s="5"/>
      <c r="AL141" s="5"/>
    </row>
    <row r="142" spans="2:38" x14ac:dyDescent="0.15">
      <c r="B142" s="343"/>
      <c r="C142" s="344"/>
      <c r="D142" s="344"/>
      <c r="E142" s="344"/>
      <c r="F142" s="344"/>
      <c r="G142" s="344"/>
      <c r="H142" s="344"/>
      <c r="I142" s="344"/>
      <c r="J142" s="344"/>
      <c r="K142" s="344"/>
      <c r="L142" s="344"/>
      <c r="M142" s="344"/>
      <c r="N142" s="344"/>
      <c r="O142" s="344"/>
      <c r="P142" s="344"/>
      <c r="Q142" s="344"/>
      <c r="R142" s="344"/>
      <c r="S142" s="344"/>
      <c r="T142" s="344"/>
      <c r="U142" s="344"/>
      <c r="V142" s="344"/>
      <c r="W142" s="344"/>
      <c r="X142" s="344"/>
      <c r="Y142" s="344"/>
      <c r="Z142" s="344"/>
      <c r="AA142" s="344"/>
      <c r="AB142" s="344"/>
      <c r="AC142" s="344"/>
      <c r="AD142" s="344"/>
      <c r="AE142" s="344"/>
      <c r="AF142" s="344"/>
      <c r="AG142" s="344"/>
      <c r="AH142" s="344"/>
      <c r="AI142" s="344"/>
      <c r="AJ142" s="345"/>
      <c r="AK142" s="5"/>
      <c r="AL142" s="5"/>
    </row>
    <row r="143" spans="2:38" x14ac:dyDescent="0.15">
      <c r="B143" s="343"/>
      <c r="C143" s="344"/>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5"/>
      <c r="AK143" s="5"/>
      <c r="AL143" s="5"/>
    </row>
    <row r="144" spans="2:38" x14ac:dyDescent="0.15">
      <c r="B144" s="343"/>
      <c r="C144" s="344"/>
      <c r="D144" s="344"/>
      <c r="E144" s="344"/>
      <c r="F144" s="344"/>
      <c r="G144" s="344"/>
      <c r="H144" s="344"/>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4"/>
      <c r="AJ144" s="345"/>
      <c r="AK144" s="5"/>
      <c r="AL144" s="5"/>
    </row>
    <row r="145" spans="2:38" x14ac:dyDescent="0.15">
      <c r="B145" s="343"/>
      <c r="C145" s="344"/>
      <c r="D145" s="344"/>
      <c r="E145" s="344"/>
      <c r="F145" s="344"/>
      <c r="G145" s="344"/>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G145" s="344"/>
      <c r="AH145" s="344"/>
      <c r="AI145" s="344"/>
      <c r="AJ145" s="345"/>
      <c r="AK145" s="5"/>
      <c r="AL145" s="5"/>
    </row>
    <row r="146" spans="2:38" x14ac:dyDescent="0.15">
      <c r="B146" s="343"/>
      <c r="C146" s="344"/>
      <c r="D146" s="344"/>
      <c r="E146" s="344"/>
      <c r="F146" s="344"/>
      <c r="G146" s="344"/>
      <c r="H146" s="344"/>
      <c r="I146" s="344"/>
      <c r="J146" s="344"/>
      <c r="K146" s="344"/>
      <c r="L146" s="344"/>
      <c r="M146" s="344"/>
      <c r="N146" s="344"/>
      <c r="O146" s="344"/>
      <c r="P146" s="344"/>
      <c r="Q146" s="344"/>
      <c r="R146" s="344"/>
      <c r="S146" s="344"/>
      <c r="T146" s="344"/>
      <c r="U146" s="344"/>
      <c r="V146" s="344"/>
      <c r="W146" s="344"/>
      <c r="X146" s="344"/>
      <c r="Y146" s="344"/>
      <c r="Z146" s="344"/>
      <c r="AA146" s="344"/>
      <c r="AB146" s="344"/>
      <c r="AC146" s="344"/>
      <c r="AD146" s="344"/>
      <c r="AE146" s="344"/>
      <c r="AF146" s="344"/>
      <c r="AG146" s="344"/>
      <c r="AH146" s="344"/>
      <c r="AI146" s="344"/>
      <c r="AJ146" s="345"/>
      <c r="AK146" s="5"/>
      <c r="AL146" s="5"/>
    </row>
    <row r="147" spans="2:38" x14ac:dyDescent="0.15">
      <c r="B147" s="343"/>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J147" s="345"/>
      <c r="AK147" s="5"/>
      <c r="AL147" s="5"/>
    </row>
    <row r="148" spans="2:38" x14ac:dyDescent="0.15">
      <c r="B148" s="343"/>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4"/>
      <c r="AJ148" s="345"/>
      <c r="AK148" s="5"/>
      <c r="AL148" s="5"/>
    </row>
    <row r="149" spans="2:38" x14ac:dyDescent="0.15">
      <c r="B149" s="343"/>
      <c r="C149" s="344"/>
      <c r="D149" s="344"/>
      <c r="E149" s="344"/>
      <c r="F149" s="344"/>
      <c r="G149" s="344"/>
      <c r="H149" s="344"/>
      <c r="I149" s="344"/>
      <c r="J149" s="344"/>
      <c r="K149" s="344"/>
      <c r="L149" s="344"/>
      <c r="M149" s="344"/>
      <c r="N149" s="344"/>
      <c r="O149" s="344"/>
      <c r="P149" s="344"/>
      <c r="Q149" s="344"/>
      <c r="R149" s="344"/>
      <c r="S149" s="344"/>
      <c r="T149" s="344"/>
      <c r="U149" s="344"/>
      <c r="V149" s="344"/>
      <c r="W149" s="344"/>
      <c r="X149" s="344"/>
      <c r="Y149" s="344"/>
      <c r="Z149" s="344"/>
      <c r="AA149" s="344"/>
      <c r="AB149" s="344"/>
      <c r="AC149" s="344"/>
      <c r="AD149" s="344"/>
      <c r="AE149" s="344"/>
      <c r="AF149" s="344"/>
      <c r="AG149" s="344"/>
      <c r="AH149" s="344"/>
      <c r="AI149" s="344"/>
      <c r="AJ149" s="345"/>
      <c r="AK149" s="5"/>
      <c r="AL149" s="5"/>
    </row>
    <row r="150" spans="2:38" x14ac:dyDescent="0.15">
      <c r="B150" s="343"/>
      <c r="C150" s="344"/>
      <c r="D150" s="344"/>
      <c r="E150" s="344"/>
      <c r="F150" s="344"/>
      <c r="G150" s="344"/>
      <c r="H150" s="344"/>
      <c r="I150" s="344"/>
      <c r="J150" s="344"/>
      <c r="K150" s="344"/>
      <c r="L150" s="344"/>
      <c r="M150" s="344"/>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4"/>
      <c r="AJ150" s="345"/>
      <c r="AK150" s="5"/>
      <c r="AL150" s="5"/>
    </row>
    <row r="151" spans="2:38" x14ac:dyDescent="0.15">
      <c r="B151" s="343"/>
      <c r="C151" s="344"/>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5"/>
      <c r="AK151" s="5"/>
      <c r="AL151" s="5"/>
    </row>
    <row r="152" spans="2:38" x14ac:dyDescent="0.15">
      <c r="B152" s="343"/>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5"/>
      <c r="AK152" s="5"/>
      <c r="AL152" s="5"/>
    </row>
    <row r="153" spans="2:38" x14ac:dyDescent="0.15">
      <c r="B153" s="343"/>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c r="AG153" s="344"/>
      <c r="AH153" s="344"/>
      <c r="AI153" s="344"/>
      <c r="AJ153" s="345"/>
      <c r="AK153" s="5"/>
      <c r="AL153" s="5"/>
    </row>
    <row r="154" spans="2:38" x14ac:dyDescent="0.15">
      <c r="B154" s="3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4"/>
      <c r="AE154" s="344"/>
      <c r="AF154" s="344"/>
      <c r="AG154" s="344"/>
      <c r="AH154" s="344"/>
      <c r="AI154" s="344"/>
      <c r="AJ154" s="345"/>
      <c r="AK154" s="5"/>
      <c r="AL154" s="5"/>
    </row>
    <row r="155" spans="2:38" x14ac:dyDescent="0.15">
      <c r="B155" s="343"/>
      <c r="C155" s="344"/>
      <c r="D155" s="344"/>
      <c r="E155" s="344"/>
      <c r="F155" s="344"/>
      <c r="G155" s="344"/>
      <c r="H155" s="344"/>
      <c r="I155" s="344"/>
      <c r="J155" s="344"/>
      <c r="K155" s="344"/>
      <c r="L155" s="344"/>
      <c r="M155" s="344"/>
      <c r="N155" s="344"/>
      <c r="O155" s="344"/>
      <c r="P155" s="344"/>
      <c r="Q155" s="344"/>
      <c r="R155" s="344"/>
      <c r="S155" s="344"/>
      <c r="T155" s="344"/>
      <c r="U155" s="344"/>
      <c r="V155" s="344"/>
      <c r="W155" s="344"/>
      <c r="X155" s="344"/>
      <c r="Y155" s="344"/>
      <c r="Z155" s="344"/>
      <c r="AA155" s="344"/>
      <c r="AB155" s="344"/>
      <c r="AC155" s="344"/>
      <c r="AD155" s="344"/>
      <c r="AE155" s="344"/>
      <c r="AF155" s="344"/>
      <c r="AG155" s="344"/>
      <c r="AH155" s="344"/>
      <c r="AI155" s="344"/>
      <c r="AJ155" s="345"/>
      <c r="AK155" s="5"/>
      <c r="AL155" s="5"/>
    </row>
    <row r="156" spans="2:38" x14ac:dyDescent="0.15">
      <c r="B156" s="343"/>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5"/>
      <c r="AK156" s="5"/>
      <c r="AL156" s="5"/>
    </row>
    <row r="157" spans="2:38" x14ac:dyDescent="0.15">
      <c r="B157" s="343"/>
      <c r="C157" s="344"/>
      <c r="D157" s="344"/>
      <c r="E157" s="344"/>
      <c r="F157" s="344"/>
      <c r="G157" s="344"/>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5"/>
      <c r="AK157" s="5"/>
      <c r="AL157" s="5"/>
    </row>
    <row r="158" spans="2:38" x14ac:dyDescent="0.15">
      <c r="B158" s="343"/>
      <c r="C158" s="344"/>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5"/>
      <c r="AK158" s="5"/>
      <c r="AL158" s="5"/>
    </row>
    <row r="159" spans="2:38" x14ac:dyDescent="0.15">
      <c r="B159" s="343"/>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344"/>
      <c r="AJ159" s="345"/>
      <c r="AK159" s="5"/>
      <c r="AL159" s="5"/>
    </row>
    <row r="160" spans="2:38" x14ac:dyDescent="0.15">
      <c r="B160" s="343"/>
      <c r="C160" s="344"/>
      <c r="D160" s="344"/>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c r="AH160" s="344"/>
      <c r="AI160" s="344"/>
      <c r="AJ160" s="345"/>
      <c r="AK160" s="5"/>
      <c r="AL160" s="5"/>
    </row>
    <row r="161" spans="2:38" x14ac:dyDescent="0.15">
      <c r="B161" s="343"/>
      <c r="C161" s="344"/>
      <c r="D161" s="344"/>
      <c r="E161" s="344"/>
      <c r="F161" s="344"/>
      <c r="G161" s="344"/>
      <c r="H161" s="344"/>
      <c r="I161" s="344"/>
      <c r="J161" s="344"/>
      <c r="K161" s="344"/>
      <c r="L161" s="344"/>
      <c r="M161" s="344"/>
      <c r="N161" s="344"/>
      <c r="O161" s="344"/>
      <c r="P161" s="344"/>
      <c r="Q161" s="344"/>
      <c r="R161" s="344"/>
      <c r="S161" s="344"/>
      <c r="T161" s="344"/>
      <c r="U161" s="344"/>
      <c r="V161" s="344"/>
      <c r="W161" s="344"/>
      <c r="X161" s="344"/>
      <c r="Y161" s="344"/>
      <c r="Z161" s="344"/>
      <c r="AA161" s="344"/>
      <c r="AB161" s="344"/>
      <c r="AC161" s="344"/>
      <c r="AD161" s="344"/>
      <c r="AE161" s="344"/>
      <c r="AF161" s="344"/>
      <c r="AG161" s="344"/>
      <c r="AH161" s="344"/>
      <c r="AI161" s="344"/>
      <c r="AJ161" s="345"/>
      <c r="AK161" s="5"/>
      <c r="AL161" s="5"/>
    </row>
    <row r="162" spans="2:38" x14ac:dyDescent="0.15">
      <c r="B162" s="343"/>
      <c r="C162" s="344"/>
      <c r="D162" s="344"/>
      <c r="E162" s="344"/>
      <c r="F162" s="344"/>
      <c r="G162" s="344"/>
      <c r="H162" s="344"/>
      <c r="I162" s="344"/>
      <c r="J162" s="344"/>
      <c r="K162" s="344"/>
      <c r="L162" s="344"/>
      <c r="M162" s="344"/>
      <c r="N162" s="344"/>
      <c r="O162" s="344"/>
      <c r="P162" s="344"/>
      <c r="Q162" s="344"/>
      <c r="R162" s="344"/>
      <c r="S162" s="344"/>
      <c r="T162" s="344"/>
      <c r="U162" s="344"/>
      <c r="V162" s="344"/>
      <c r="W162" s="344"/>
      <c r="X162" s="344"/>
      <c r="Y162" s="344"/>
      <c r="Z162" s="344"/>
      <c r="AA162" s="344"/>
      <c r="AB162" s="344"/>
      <c r="AC162" s="344"/>
      <c r="AD162" s="344"/>
      <c r="AE162" s="344"/>
      <c r="AF162" s="344"/>
      <c r="AG162" s="344"/>
      <c r="AH162" s="344"/>
      <c r="AI162" s="344"/>
      <c r="AJ162" s="345"/>
      <c r="AK162" s="5"/>
      <c r="AL162" s="5"/>
    </row>
    <row r="163" spans="2:38" x14ac:dyDescent="0.15">
      <c r="B163" s="343"/>
      <c r="C163" s="344"/>
      <c r="D163" s="344"/>
      <c r="E163" s="344"/>
      <c r="F163" s="344"/>
      <c r="G163" s="344"/>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G163" s="344"/>
      <c r="AH163" s="344"/>
      <c r="AI163" s="344"/>
      <c r="AJ163" s="345"/>
      <c r="AK163" s="5"/>
      <c r="AL163" s="5"/>
    </row>
    <row r="164" spans="2:38" x14ac:dyDescent="0.15">
      <c r="B164" s="343"/>
      <c r="C164" s="344"/>
      <c r="D164" s="344"/>
      <c r="E164" s="344"/>
      <c r="F164" s="344"/>
      <c r="G164" s="344"/>
      <c r="H164" s="344"/>
      <c r="I164" s="344"/>
      <c r="J164" s="344"/>
      <c r="K164" s="344"/>
      <c r="L164" s="344"/>
      <c r="M164" s="344"/>
      <c r="N164" s="344"/>
      <c r="O164" s="344"/>
      <c r="P164" s="344"/>
      <c r="Q164" s="344"/>
      <c r="R164" s="344"/>
      <c r="S164" s="344"/>
      <c r="T164" s="344"/>
      <c r="U164" s="344"/>
      <c r="V164" s="344"/>
      <c r="W164" s="344"/>
      <c r="X164" s="344"/>
      <c r="Y164" s="344"/>
      <c r="Z164" s="344"/>
      <c r="AA164" s="344"/>
      <c r="AB164" s="344"/>
      <c r="AC164" s="344"/>
      <c r="AD164" s="344"/>
      <c r="AE164" s="344"/>
      <c r="AF164" s="344"/>
      <c r="AG164" s="344"/>
      <c r="AH164" s="344"/>
      <c r="AI164" s="344"/>
      <c r="AJ164" s="345"/>
      <c r="AK164" s="5"/>
      <c r="AL164" s="5"/>
    </row>
    <row r="165" spans="2:38" x14ac:dyDescent="0.15">
      <c r="B165" s="143"/>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5"/>
      <c r="AK165" s="5"/>
      <c r="AL165" s="5"/>
    </row>
    <row r="166" spans="2:38" x14ac:dyDescent="0.1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row>
    <row r="167" spans="2:38" x14ac:dyDescent="0.1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row>
    <row r="168" spans="2:38" x14ac:dyDescent="0.15">
      <c r="B168" s="242" t="s">
        <v>244</v>
      </c>
      <c r="C168" s="242"/>
      <c r="D168" s="242"/>
      <c r="E168" s="242"/>
      <c r="F168" s="242"/>
      <c r="G168" s="242"/>
      <c r="H168" s="242"/>
      <c r="I168" s="242"/>
      <c r="J168" s="242"/>
      <c r="K168" s="242"/>
      <c r="L168" s="242"/>
      <c r="M168" s="242"/>
      <c r="N168" s="242"/>
      <c r="O168" s="242"/>
      <c r="P168" s="242"/>
      <c r="Q168" s="242"/>
      <c r="R168" s="242"/>
      <c r="S168" s="242"/>
      <c r="T168" s="242"/>
      <c r="U168" s="242"/>
      <c r="V168" s="5"/>
      <c r="W168" s="5"/>
      <c r="X168" s="5"/>
      <c r="Y168" s="5"/>
      <c r="Z168" s="5"/>
      <c r="AA168" s="5"/>
      <c r="AB168" s="5"/>
      <c r="AC168" s="5"/>
      <c r="AD168" s="5"/>
      <c r="AE168" s="5"/>
      <c r="AF168" s="5"/>
      <c r="AG168" s="5"/>
      <c r="AH168" s="5"/>
      <c r="AI168" s="5"/>
      <c r="AJ168" s="5"/>
      <c r="AK168" s="5"/>
      <c r="AL168" s="5"/>
    </row>
    <row r="169" spans="2:38" x14ac:dyDescent="0.15">
      <c r="B169" s="242"/>
      <c r="C169" s="242"/>
      <c r="D169" s="242"/>
      <c r="E169" s="242"/>
      <c r="F169" s="242"/>
      <c r="G169" s="242"/>
      <c r="H169" s="242"/>
      <c r="I169" s="242"/>
      <c r="J169" s="242"/>
      <c r="K169" s="242"/>
      <c r="L169" s="242"/>
      <c r="M169" s="242"/>
      <c r="N169" s="242"/>
      <c r="O169" s="242"/>
      <c r="P169" s="242"/>
      <c r="Q169" s="242"/>
      <c r="R169" s="242"/>
      <c r="S169" s="242"/>
      <c r="T169" s="242"/>
      <c r="U169" s="242"/>
      <c r="V169" s="5"/>
      <c r="W169" s="5"/>
      <c r="X169" s="5"/>
      <c r="Y169" s="5"/>
      <c r="Z169" s="5"/>
      <c r="AA169" s="5"/>
      <c r="AB169" s="5"/>
      <c r="AC169" s="5"/>
      <c r="AD169" s="5"/>
      <c r="AE169" s="5"/>
      <c r="AF169" s="5"/>
      <c r="AG169" s="5"/>
      <c r="AH169" s="5"/>
      <c r="AI169" s="5"/>
      <c r="AJ169" s="5"/>
      <c r="AK169" s="5"/>
      <c r="AL169" s="5"/>
    </row>
    <row r="170" spans="2:38" x14ac:dyDescent="0.15">
      <c r="B170" s="301"/>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335"/>
      <c r="Y170" s="335"/>
      <c r="Z170" s="335"/>
      <c r="AA170" s="335"/>
      <c r="AB170" s="335"/>
      <c r="AC170" s="335"/>
      <c r="AD170" s="335"/>
      <c r="AE170" s="335"/>
      <c r="AF170" s="335"/>
      <c r="AG170" s="335"/>
      <c r="AH170" s="335"/>
      <c r="AI170" s="335"/>
      <c r="AJ170" s="336"/>
      <c r="AK170" s="5"/>
      <c r="AL170" s="5"/>
    </row>
    <row r="171" spans="2:38" x14ac:dyDescent="0.15">
      <c r="B171" s="337"/>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9"/>
      <c r="AK171" s="5"/>
      <c r="AL171" s="5"/>
    </row>
    <row r="172" spans="2:38" x14ac:dyDescent="0.15">
      <c r="B172" s="337"/>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9"/>
      <c r="AK172" s="5"/>
      <c r="AL172" s="5"/>
    </row>
    <row r="173" spans="2:38" x14ac:dyDescent="0.15">
      <c r="B173" s="337"/>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9"/>
      <c r="AK173" s="5"/>
      <c r="AL173" s="5"/>
    </row>
    <row r="174" spans="2:38" x14ac:dyDescent="0.15">
      <c r="B174" s="337"/>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9"/>
      <c r="AK174" s="5"/>
      <c r="AL174" s="5"/>
    </row>
    <row r="175" spans="2:38" x14ac:dyDescent="0.15">
      <c r="B175" s="337"/>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9"/>
      <c r="AK175" s="5"/>
      <c r="AL175" s="5"/>
    </row>
    <row r="176" spans="2:38" x14ac:dyDescent="0.15">
      <c r="B176" s="340"/>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341"/>
      <c r="AI176" s="341"/>
      <c r="AJ176" s="342"/>
      <c r="AK176" s="5"/>
      <c r="AL176" s="5"/>
    </row>
    <row r="177" spans="2:38" x14ac:dyDescent="0.15">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5"/>
      <c r="AL177" s="5"/>
    </row>
    <row r="178" spans="2:38" x14ac:dyDescent="0.1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5"/>
      <c r="AL178" s="5"/>
    </row>
    <row r="179" spans="2:38" x14ac:dyDescent="0.1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5"/>
      <c r="AL179" s="5"/>
    </row>
  </sheetData>
  <sheetProtection password="805D" sheet="1" formatCells="0" formatColumns="0" formatRows="0" insertHyperlinks="0"/>
  <mergeCells count="248">
    <mergeCell ref="O106:S107"/>
    <mergeCell ref="Y106:AB107"/>
    <mergeCell ref="T106:X107"/>
    <mergeCell ref="AC112:AF113"/>
    <mergeCell ref="AG108:AJ109"/>
    <mergeCell ref="Y114:AB115"/>
    <mergeCell ref="T114:X115"/>
    <mergeCell ref="B108:D115"/>
    <mergeCell ref="Y112:AB113"/>
    <mergeCell ref="E108:N109"/>
    <mergeCell ref="E110:N111"/>
    <mergeCell ref="O110:S111"/>
    <mergeCell ref="J23:K23"/>
    <mergeCell ref="G23:H23"/>
    <mergeCell ref="D23:E23"/>
    <mergeCell ref="B24:I26"/>
    <mergeCell ref="J26:M26"/>
    <mergeCell ref="P23:Q23"/>
    <mergeCell ref="AG104:AJ105"/>
    <mergeCell ref="O114:S115"/>
    <mergeCell ref="E114:N115"/>
    <mergeCell ref="O108:S109"/>
    <mergeCell ref="T108:X109"/>
    <mergeCell ref="Y108:AB109"/>
    <mergeCell ref="AC104:AF105"/>
    <mergeCell ref="E112:N113"/>
    <mergeCell ref="O112:S113"/>
    <mergeCell ref="T112:X113"/>
    <mergeCell ref="AG114:AJ115"/>
    <mergeCell ref="AC110:AF111"/>
    <mergeCell ref="AG110:AJ111"/>
    <mergeCell ref="AG112:AJ113"/>
    <mergeCell ref="AG106:AJ107"/>
    <mergeCell ref="AC108:AF109"/>
    <mergeCell ref="AC106:AF107"/>
    <mergeCell ref="AC114:AF115"/>
    <mergeCell ref="T104:X105"/>
    <mergeCell ref="Y104:AB105"/>
    <mergeCell ref="T110:X111"/>
    <mergeCell ref="Y110:AB111"/>
    <mergeCell ref="AC98:AF99"/>
    <mergeCell ref="T102:X103"/>
    <mergeCell ref="Y102:AB103"/>
    <mergeCell ref="AC102:AF103"/>
    <mergeCell ref="B20:P21"/>
    <mergeCell ref="O102:S103"/>
    <mergeCell ref="E102:N103"/>
    <mergeCell ref="B100:D107"/>
    <mergeCell ref="B76:D83"/>
    <mergeCell ref="B84:D91"/>
    <mergeCell ref="B92:D99"/>
    <mergeCell ref="E106:N107"/>
    <mergeCell ref="E74:N75"/>
    <mergeCell ref="O104:S105"/>
    <mergeCell ref="E98:N99"/>
    <mergeCell ref="O98:S99"/>
    <mergeCell ref="E100:N101"/>
    <mergeCell ref="E104:N105"/>
    <mergeCell ref="B68:D75"/>
    <mergeCell ref="B33:I35"/>
    <mergeCell ref="AG102:AJ103"/>
    <mergeCell ref="AG98:AJ99"/>
    <mergeCell ref="AG100:AJ101"/>
    <mergeCell ref="AC100:AF101"/>
    <mergeCell ref="Y100:AB101"/>
    <mergeCell ref="E96:N97"/>
    <mergeCell ref="O96:S97"/>
    <mergeCell ref="T96:X97"/>
    <mergeCell ref="Y96:AB97"/>
    <mergeCell ref="AC96:AF97"/>
    <mergeCell ref="AG96:AJ97"/>
    <mergeCell ref="T98:X99"/>
    <mergeCell ref="Y98:AB99"/>
    <mergeCell ref="T100:X101"/>
    <mergeCell ref="O100:S101"/>
    <mergeCell ref="AG92:AJ93"/>
    <mergeCell ref="E94:N95"/>
    <mergeCell ref="O94:S95"/>
    <mergeCell ref="T94:X95"/>
    <mergeCell ref="Y94:AB95"/>
    <mergeCell ref="AC94:AF95"/>
    <mergeCell ref="AG94:AJ95"/>
    <mergeCell ref="E92:N93"/>
    <mergeCell ref="AG88:AJ89"/>
    <mergeCell ref="E90:N91"/>
    <mergeCell ref="O90:S91"/>
    <mergeCell ref="T90:X91"/>
    <mergeCell ref="Y90:AB91"/>
    <mergeCell ref="AC90:AF91"/>
    <mergeCell ref="AG90:AJ91"/>
    <mergeCell ref="E88:N89"/>
    <mergeCell ref="O88:S89"/>
    <mergeCell ref="T88:X89"/>
    <mergeCell ref="Y88:AB89"/>
    <mergeCell ref="AC88:AF89"/>
    <mergeCell ref="AC86:AF87"/>
    <mergeCell ref="O92:S93"/>
    <mergeCell ref="T92:X93"/>
    <mergeCell ref="Y92:AB93"/>
    <mergeCell ref="AC92:AF93"/>
    <mergeCell ref="Y76:AB77"/>
    <mergeCell ref="T74:X75"/>
    <mergeCell ref="O72:S73"/>
    <mergeCell ref="Y84:AB85"/>
    <mergeCell ref="AC78:AF79"/>
    <mergeCell ref="AE30:AJ32"/>
    <mergeCell ref="Y82:AB83"/>
    <mergeCell ref="O74:S75"/>
    <mergeCell ref="E76:N77"/>
    <mergeCell ref="E78:N79"/>
    <mergeCell ref="E80:N81"/>
    <mergeCell ref="E82:N83"/>
    <mergeCell ref="AG68:AJ69"/>
    <mergeCell ref="O70:S71"/>
    <mergeCell ref="AC70:AF71"/>
    <mergeCell ref="AC76:AF77"/>
    <mergeCell ref="AC74:AF75"/>
    <mergeCell ref="T72:X73"/>
    <mergeCell ref="AG70:AJ71"/>
    <mergeCell ref="T68:X69"/>
    <mergeCell ref="Y74:AB75"/>
    <mergeCell ref="AC68:AF69"/>
    <mergeCell ref="Y68:AB69"/>
    <mergeCell ref="Y70:AB71"/>
    <mergeCell ref="Y72:AB73"/>
    <mergeCell ref="T70:X71"/>
    <mergeCell ref="O76:S77"/>
    <mergeCell ref="T76:X77"/>
    <mergeCell ref="T78:X79"/>
    <mergeCell ref="Y39:AD41"/>
    <mergeCell ref="J24:O25"/>
    <mergeCell ref="N30:O32"/>
    <mergeCell ref="N36:O38"/>
    <mergeCell ref="P30:Q32"/>
    <mergeCell ref="R30:R32"/>
    <mergeCell ref="P33:Q35"/>
    <mergeCell ref="P24:R26"/>
    <mergeCell ref="R33:R35"/>
    <mergeCell ref="S36:V38"/>
    <mergeCell ref="N26:O26"/>
    <mergeCell ref="W30:X32"/>
    <mergeCell ref="Y36:AD38"/>
    <mergeCell ref="W36:X38"/>
    <mergeCell ref="J36:M38"/>
    <mergeCell ref="P36:Q38"/>
    <mergeCell ref="W39:X41"/>
    <mergeCell ref="J39:M41"/>
    <mergeCell ref="Y27:AD29"/>
    <mergeCell ref="Y30:AD32"/>
    <mergeCell ref="Y33:AD35"/>
    <mergeCell ref="J33:M35"/>
    <mergeCell ref="J30:M32"/>
    <mergeCell ref="B170:AJ176"/>
    <mergeCell ref="B124:AJ165"/>
    <mergeCell ref="AI66:AJ67"/>
    <mergeCell ref="AG66:AH67"/>
    <mergeCell ref="AE66:AF67"/>
    <mergeCell ref="AG74:AJ75"/>
    <mergeCell ref="E68:N69"/>
    <mergeCell ref="E70:N71"/>
    <mergeCell ref="AE39:AJ41"/>
    <mergeCell ref="AG86:AJ87"/>
    <mergeCell ref="AG78:AJ79"/>
    <mergeCell ref="O80:S81"/>
    <mergeCell ref="AC80:AF81"/>
    <mergeCell ref="Y78:AB79"/>
    <mergeCell ref="Y80:AB81"/>
    <mergeCell ref="T84:X85"/>
    <mergeCell ref="AG84:AJ85"/>
    <mergeCell ref="T80:X81"/>
    <mergeCell ref="Y86:AB87"/>
    <mergeCell ref="AG76:AJ77"/>
    <mergeCell ref="AG80:AJ81"/>
    <mergeCell ref="AC84:AF85"/>
    <mergeCell ref="AG82:AJ83"/>
    <mergeCell ref="AC82:AF83"/>
    <mergeCell ref="AG72:AJ73"/>
    <mergeCell ref="AC72:AF73"/>
    <mergeCell ref="E66:N67"/>
    <mergeCell ref="O66:S67"/>
    <mergeCell ref="Y66:Z67"/>
    <mergeCell ref="O68:S69"/>
    <mergeCell ref="W42:X44"/>
    <mergeCell ref="T66:X67"/>
    <mergeCell ref="D51:AJ51"/>
    <mergeCell ref="J42:M44"/>
    <mergeCell ref="B42:I44"/>
    <mergeCell ref="N42:O44"/>
    <mergeCell ref="AE42:AJ44"/>
    <mergeCell ref="AA66:AB67"/>
    <mergeCell ref="B64:G65"/>
    <mergeCell ref="Y42:AD44"/>
    <mergeCell ref="R42:R44"/>
    <mergeCell ref="P42:Q44"/>
    <mergeCell ref="D49:AJ50"/>
    <mergeCell ref="B66:D67"/>
    <mergeCell ref="AC66:AD67"/>
    <mergeCell ref="D46:AJ47"/>
    <mergeCell ref="D48:AJ48"/>
    <mergeCell ref="S42:V44"/>
    <mergeCell ref="AE33:AJ35"/>
    <mergeCell ref="N33:O35"/>
    <mergeCell ref="P27:Q29"/>
    <mergeCell ref="R36:R38"/>
    <mergeCell ref="S33:V35"/>
    <mergeCell ref="W33:X35"/>
    <mergeCell ref="B10:H11"/>
    <mergeCell ref="B27:I29"/>
    <mergeCell ref="B23:C23"/>
    <mergeCell ref="B30:I32"/>
    <mergeCell ref="B12:AJ17"/>
    <mergeCell ref="R27:R29"/>
    <mergeCell ref="S24:X25"/>
    <mergeCell ref="AE27:AJ29"/>
    <mergeCell ref="B22:F22"/>
    <mergeCell ref="N23:O23"/>
    <mergeCell ref="Y24:AD26"/>
    <mergeCell ref="S27:V29"/>
    <mergeCell ref="S26:V26"/>
    <mergeCell ref="W26:X26"/>
    <mergeCell ref="S30:V32"/>
    <mergeCell ref="B36:I38"/>
    <mergeCell ref="AE36:AJ38"/>
    <mergeCell ref="AE24:AJ26"/>
    <mergeCell ref="B122:N123"/>
    <mergeCell ref="B168:U169"/>
    <mergeCell ref="B5:C5"/>
    <mergeCell ref="N6:V6"/>
    <mergeCell ref="N7:V7"/>
    <mergeCell ref="V23:W23"/>
    <mergeCell ref="S23:T23"/>
    <mergeCell ref="J27:M29"/>
    <mergeCell ref="N27:O29"/>
    <mergeCell ref="W27:X29"/>
    <mergeCell ref="S39:V41"/>
    <mergeCell ref="N39:O41"/>
    <mergeCell ref="P39:Q41"/>
    <mergeCell ref="R39:R41"/>
    <mergeCell ref="B39:I41"/>
    <mergeCell ref="O86:S87"/>
    <mergeCell ref="O82:S83"/>
    <mergeCell ref="T82:X83"/>
    <mergeCell ref="E86:N87"/>
    <mergeCell ref="E72:N73"/>
    <mergeCell ref="O78:S79"/>
    <mergeCell ref="E84:N85"/>
    <mergeCell ref="O84:S85"/>
    <mergeCell ref="T86:X87"/>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1" min="1"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sheetPr>
  <dimension ref="B5:BG62"/>
  <sheetViews>
    <sheetView showGridLines="0" view="pageBreakPreview" zoomScale="130" zoomScaleNormal="100" zoomScaleSheetLayoutView="130" workbookViewId="0">
      <pane xSplit="1" ySplit="4" topLeftCell="B5" activePane="bottomRight" state="frozen"/>
      <selection activeCell="N12" sqref="N12:P14"/>
      <selection pane="topRight" activeCell="N12" sqref="N12:P14"/>
      <selection pane="bottomLeft" activeCell="N12" sqref="N12:P14"/>
      <selection pane="bottomRight" activeCell="M25" sqref="M25:O26"/>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102</v>
      </c>
    </row>
    <row r="6" spans="2:36" x14ac:dyDescent="0.15">
      <c r="S6" s="28" t="s">
        <v>278</v>
      </c>
    </row>
    <row r="7" spans="2:36" ht="13.5" customHeight="1" x14ac:dyDescent="0.15"/>
    <row r="8" spans="2:36" ht="13.5" customHeight="1" x14ac:dyDescent="0.15">
      <c r="B8" s="299" t="s">
        <v>227</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228</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IF(計画提出書!N47="","",計画提出書!N47-1)</f>
        <v>2022</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f>
        <v>2023</v>
      </c>
      <c r="Q11" s="393"/>
      <c r="R11" s="12" t="s">
        <v>4</v>
      </c>
      <c r="S11" s="393">
        <f>IF(計画提出書!N47="","",3)</f>
        <v>3</v>
      </c>
      <c r="T11" s="393"/>
      <c r="U11" s="12" t="s">
        <v>5</v>
      </c>
      <c r="V11" s="393">
        <f>IF(計画提出書!N47="","",31)</f>
        <v>31</v>
      </c>
      <c r="W11" s="393"/>
      <c r="X11" s="12" t="s">
        <v>6</v>
      </c>
    </row>
    <row r="12" spans="2:36" ht="13.5" customHeight="1" x14ac:dyDescent="0.15">
      <c r="B12" s="395" t="s">
        <v>219</v>
      </c>
      <c r="C12" s="379"/>
      <c r="D12" s="379"/>
      <c r="E12" s="379"/>
      <c r="F12" s="379"/>
      <c r="G12" s="379"/>
      <c r="H12" s="409" t="str">
        <f>IF(D11="","",D11&amp;"年度の使用量")</f>
        <v>2022年度の使用量</v>
      </c>
      <c r="I12" s="410"/>
      <c r="J12" s="410"/>
      <c r="K12" s="410"/>
      <c r="L12" s="410"/>
      <c r="M12" s="410"/>
      <c r="N12" s="410"/>
      <c r="O12" s="410"/>
      <c r="P12" s="413" t="s">
        <v>379</v>
      </c>
      <c r="Q12" s="414"/>
      <c r="R12" s="414"/>
      <c r="S12" s="414"/>
      <c r="T12" s="414"/>
      <c r="U12" s="414"/>
      <c r="V12" s="415"/>
      <c r="W12" s="409" t="s">
        <v>426</v>
      </c>
      <c r="X12" s="410"/>
      <c r="Y12" s="410"/>
      <c r="Z12" s="410"/>
      <c r="AA12" s="410"/>
      <c r="AB12" s="410"/>
      <c r="AC12" s="410"/>
      <c r="AD12" s="418" t="s">
        <v>98</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248</v>
      </c>
      <c r="I14" s="425"/>
      <c r="J14" s="425"/>
      <c r="K14" s="425"/>
      <c r="L14" s="425"/>
      <c r="M14" s="425"/>
      <c r="N14" s="425"/>
      <c r="O14" s="426"/>
      <c r="P14" s="427" t="s">
        <v>249</v>
      </c>
      <c r="Q14" s="428"/>
      <c r="R14" s="428"/>
      <c r="S14" s="428"/>
      <c r="T14" s="428"/>
      <c r="U14" s="428"/>
      <c r="V14" s="428"/>
      <c r="W14" s="424" t="s">
        <v>381</v>
      </c>
      <c r="X14" s="425"/>
      <c r="Y14" s="425"/>
      <c r="Z14" s="425"/>
      <c r="AA14" s="425"/>
      <c r="AB14" s="425"/>
      <c r="AC14" s="425"/>
      <c r="AD14" s="429" t="s">
        <v>382</v>
      </c>
      <c r="AE14" s="425"/>
      <c r="AF14" s="425"/>
      <c r="AG14" s="425"/>
      <c r="AH14" s="425"/>
      <c r="AI14" s="425"/>
      <c r="AJ14" s="430"/>
    </row>
    <row r="15" spans="2:36" ht="13.5" customHeight="1" thickBot="1" x14ac:dyDescent="0.2">
      <c r="B15" s="450" t="s">
        <v>242</v>
      </c>
      <c r="C15" s="451"/>
      <c r="D15" s="456" t="s">
        <v>57</v>
      </c>
      <c r="E15" s="457"/>
      <c r="F15" s="457"/>
      <c r="G15" s="457"/>
      <c r="H15" s="460"/>
      <c r="I15" s="460"/>
      <c r="J15" s="460"/>
      <c r="K15" s="460"/>
      <c r="L15" s="460"/>
      <c r="M15" s="461" t="s">
        <v>232</v>
      </c>
      <c r="N15" s="379"/>
      <c r="O15" s="379"/>
      <c r="P15" s="472">
        <v>36.700000000000003</v>
      </c>
      <c r="Q15" s="472"/>
      <c r="R15" s="473"/>
      <c r="S15" s="435" t="s">
        <v>370</v>
      </c>
      <c r="T15" s="436"/>
      <c r="U15" s="436"/>
      <c r="V15" s="437"/>
      <c r="W15" s="373">
        <v>2.58E-2</v>
      </c>
      <c r="X15" s="245"/>
      <c r="Y15" s="245"/>
      <c r="Z15" s="245"/>
      <c r="AA15" s="509" t="s">
        <v>383</v>
      </c>
      <c r="AB15" s="510"/>
      <c r="AC15" s="510"/>
      <c r="AD15" s="468" t="str">
        <f>IF(H15="","",H15*P15*W$15)</f>
        <v/>
      </c>
      <c r="AE15" s="469"/>
      <c r="AF15" s="469"/>
      <c r="AG15" s="469"/>
      <c r="AH15" s="470"/>
      <c r="AI15" s="461" t="s">
        <v>232</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58</v>
      </c>
      <c r="E17" s="433"/>
      <c r="F17" s="433"/>
      <c r="G17" s="433"/>
      <c r="H17" s="434"/>
      <c r="I17" s="434"/>
      <c r="J17" s="434"/>
      <c r="K17" s="434"/>
      <c r="L17" s="434"/>
      <c r="M17" s="444" t="s">
        <v>232</v>
      </c>
      <c r="N17" s="463"/>
      <c r="O17" s="463"/>
      <c r="P17" s="446">
        <v>39.1</v>
      </c>
      <c r="Q17" s="446"/>
      <c r="R17" s="447"/>
      <c r="S17" s="435" t="s">
        <v>370</v>
      </c>
      <c r="T17" s="436"/>
      <c r="U17" s="436"/>
      <c r="V17" s="437"/>
      <c r="W17" s="373"/>
      <c r="X17" s="245"/>
      <c r="Y17" s="245"/>
      <c r="Z17" s="245"/>
      <c r="AA17" s="509"/>
      <c r="AB17" s="510"/>
      <c r="AC17" s="510"/>
      <c r="AD17" s="441" t="str">
        <f>IF(H17="","",H17*P17*W$15)</f>
        <v/>
      </c>
      <c r="AE17" s="442"/>
      <c r="AF17" s="442"/>
      <c r="AG17" s="442"/>
      <c r="AH17" s="443"/>
      <c r="AI17" s="444" t="s">
        <v>232</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59</v>
      </c>
      <c r="E19" s="433"/>
      <c r="F19" s="433"/>
      <c r="G19" s="433"/>
      <c r="H19" s="434"/>
      <c r="I19" s="434"/>
      <c r="J19" s="434"/>
      <c r="K19" s="434"/>
      <c r="L19" s="434"/>
      <c r="M19" s="444" t="s">
        <v>232</v>
      </c>
      <c r="N19" s="463"/>
      <c r="O19" s="463"/>
      <c r="P19" s="446">
        <v>41.9</v>
      </c>
      <c r="Q19" s="446"/>
      <c r="R19" s="447"/>
      <c r="S19" s="435" t="s">
        <v>370</v>
      </c>
      <c r="T19" s="436"/>
      <c r="U19" s="436"/>
      <c r="V19" s="437"/>
      <c r="W19" s="373"/>
      <c r="X19" s="245"/>
      <c r="Y19" s="245"/>
      <c r="Z19" s="245"/>
      <c r="AA19" s="509"/>
      <c r="AB19" s="510"/>
      <c r="AC19" s="510"/>
      <c r="AD19" s="441" t="str">
        <f>IF(H19="","",H19*P19*W$15)</f>
        <v/>
      </c>
      <c r="AE19" s="442"/>
      <c r="AF19" s="442"/>
      <c r="AG19" s="442"/>
      <c r="AH19" s="443"/>
      <c r="AI19" s="444" t="s">
        <v>232</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60</v>
      </c>
      <c r="E21" s="433"/>
      <c r="F21" s="433"/>
      <c r="G21" s="433"/>
      <c r="H21" s="434"/>
      <c r="I21" s="434"/>
      <c r="J21" s="434"/>
      <c r="K21" s="434"/>
      <c r="L21" s="434"/>
      <c r="M21" s="444" t="s">
        <v>232</v>
      </c>
      <c r="N21" s="463"/>
      <c r="O21" s="463"/>
      <c r="P21" s="446">
        <v>41.9</v>
      </c>
      <c r="Q21" s="446"/>
      <c r="R21" s="447"/>
      <c r="S21" s="435" t="s">
        <v>370</v>
      </c>
      <c r="T21" s="436"/>
      <c r="U21" s="436"/>
      <c r="V21" s="437"/>
      <c r="W21" s="373"/>
      <c r="X21" s="245"/>
      <c r="Y21" s="245"/>
      <c r="Z21" s="245"/>
      <c r="AA21" s="509"/>
      <c r="AB21" s="510"/>
      <c r="AC21" s="510"/>
      <c r="AD21" s="441" t="str">
        <f>IF(H21="","",H21*P21*W$15)</f>
        <v/>
      </c>
      <c r="AE21" s="442"/>
      <c r="AF21" s="442"/>
      <c r="AG21" s="442"/>
      <c r="AH21" s="443"/>
      <c r="AI21" s="444" t="s">
        <v>232</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391</v>
      </c>
      <c r="E23" s="475"/>
      <c r="F23" s="475"/>
      <c r="G23" s="475"/>
      <c r="H23" s="434"/>
      <c r="I23" s="434"/>
      <c r="J23" s="434"/>
      <c r="K23" s="434"/>
      <c r="L23" s="434"/>
      <c r="M23" s="444" t="s">
        <v>233</v>
      </c>
      <c r="N23" s="463"/>
      <c r="O23" s="463"/>
      <c r="P23" s="446">
        <v>50.8</v>
      </c>
      <c r="Q23" s="446"/>
      <c r="R23" s="447"/>
      <c r="S23" s="438" t="s">
        <v>371</v>
      </c>
      <c r="T23" s="439"/>
      <c r="U23" s="439"/>
      <c r="V23" s="440"/>
      <c r="W23" s="373"/>
      <c r="X23" s="245"/>
      <c r="Y23" s="245"/>
      <c r="Z23" s="245"/>
      <c r="AA23" s="509"/>
      <c r="AB23" s="510"/>
      <c r="AC23" s="510"/>
      <c r="AD23" s="441" t="str">
        <f>IF(H23="","",H23*P23*W$15)</f>
        <v/>
      </c>
      <c r="AE23" s="442"/>
      <c r="AF23" s="442"/>
      <c r="AG23" s="442"/>
      <c r="AH23" s="443"/>
      <c r="AI23" s="444" t="s">
        <v>232</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397</v>
      </c>
      <c r="E25" s="465"/>
      <c r="F25" s="465"/>
      <c r="G25" s="465"/>
      <c r="H25" s="434"/>
      <c r="I25" s="434"/>
      <c r="J25" s="434"/>
      <c r="K25" s="434"/>
      <c r="L25" s="434"/>
      <c r="M25" s="444" t="s">
        <v>354</v>
      </c>
      <c r="N25" s="463"/>
      <c r="O25" s="463"/>
      <c r="P25" s="446">
        <v>45</v>
      </c>
      <c r="Q25" s="446"/>
      <c r="R25" s="447"/>
      <c r="S25" s="438" t="s">
        <v>372</v>
      </c>
      <c r="T25" s="439"/>
      <c r="U25" s="439"/>
      <c r="V25" s="440"/>
      <c r="W25" s="373"/>
      <c r="X25" s="245"/>
      <c r="Y25" s="245"/>
      <c r="Z25" s="245"/>
      <c r="AA25" s="509"/>
      <c r="AB25" s="510"/>
      <c r="AC25" s="510"/>
      <c r="AD25" s="441" t="str">
        <f>IF(H25="","",H25*P25*W$15)</f>
        <v/>
      </c>
      <c r="AE25" s="442"/>
      <c r="AF25" s="442"/>
      <c r="AG25" s="442"/>
      <c r="AH25" s="443"/>
      <c r="AI25" s="444" t="s">
        <v>232</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61</v>
      </c>
      <c r="E27" s="313"/>
      <c r="F27" s="312" t="s">
        <v>342</v>
      </c>
      <c r="G27" s="314"/>
      <c r="H27" s="434"/>
      <c r="I27" s="434"/>
      <c r="J27" s="434"/>
      <c r="K27" s="434"/>
      <c r="L27" s="434"/>
      <c r="M27" s="444" t="s">
        <v>373</v>
      </c>
      <c r="N27" s="463"/>
      <c r="O27" s="511"/>
      <c r="P27" s="448">
        <v>9.9700000000000006</v>
      </c>
      <c r="Q27" s="448"/>
      <c r="R27" s="449"/>
      <c r="S27" s="438" t="s">
        <v>374</v>
      </c>
      <c r="T27" s="439"/>
      <c r="U27" s="439"/>
      <c r="V27" s="440"/>
      <c r="W27" s="373"/>
      <c r="X27" s="245"/>
      <c r="Y27" s="245"/>
      <c r="Z27" s="245"/>
      <c r="AA27" s="509"/>
      <c r="AB27" s="510"/>
      <c r="AC27" s="510"/>
      <c r="AD27" s="441" t="str">
        <f>IF(H27="","",H27*P27*W$15)</f>
        <v/>
      </c>
      <c r="AE27" s="442"/>
      <c r="AF27" s="442"/>
      <c r="AG27" s="442"/>
      <c r="AH27" s="443"/>
      <c r="AI27" s="444" t="s">
        <v>232</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343</v>
      </c>
      <c r="G29" s="314"/>
      <c r="H29" s="82"/>
      <c r="I29" s="83"/>
      <c r="J29" s="83"/>
      <c r="K29" s="83"/>
      <c r="L29" s="512"/>
      <c r="M29" s="444" t="s">
        <v>373</v>
      </c>
      <c r="N29" s="463"/>
      <c r="O29" s="511"/>
      <c r="P29" s="448">
        <v>9.2799999999999994</v>
      </c>
      <c r="Q29" s="448"/>
      <c r="R29" s="449"/>
      <c r="S29" s="438" t="s">
        <v>374</v>
      </c>
      <c r="T29" s="439"/>
      <c r="U29" s="439"/>
      <c r="V29" s="440"/>
      <c r="W29" s="373"/>
      <c r="X29" s="245"/>
      <c r="Y29" s="245"/>
      <c r="Z29" s="245"/>
      <c r="AA29" s="509"/>
      <c r="AB29" s="510"/>
      <c r="AC29" s="510"/>
      <c r="AD29" s="441" t="str">
        <f>IF(H29="","",H29*P29*W$15)</f>
        <v/>
      </c>
      <c r="AE29" s="442"/>
      <c r="AF29" s="442"/>
      <c r="AG29" s="442"/>
      <c r="AH29" s="443"/>
      <c r="AI29" s="444" t="s">
        <v>232</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419</v>
      </c>
      <c r="E31" s="467"/>
      <c r="F31" s="467"/>
      <c r="G31" s="467"/>
      <c r="H31" s="108"/>
      <c r="I31" s="108"/>
      <c r="J31" s="108"/>
      <c r="K31" s="108"/>
      <c r="L31" s="108"/>
      <c r="M31" s="462" t="s">
        <v>376</v>
      </c>
      <c r="N31" s="245"/>
      <c r="O31" s="245"/>
      <c r="P31" s="448">
        <v>1.36</v>
      </c>
      <c r="Q31" s="448"/>
      <c r="R31" s="449"/>
      <c r="S31" s="500" t="s">
        <v>375</v>
      </c>
      <c r="T31" s="501"/>
      <c r="U31" s="501"/>
      <c r="V31" s="502"/>
      <c r="W31" s="373"/>
      <c r="X31" s="245"/>
      <c r="Y31" s="245"/>
      <c r="Z31" s="245"/>
      <c r="AA31" s="509"/>
      <c r="AB31" s="510"/>
      <c r="AC31" s="510"/>
      <c r="AD31" s="441" t="str">
        <f>IF(H31="","",H31*P31*W$15)</f>
        <v/>
      </c>
      <c r="AE31" s="442"/>
      <c r="AF31" s="442"/>
      <c r="AG31" s="442"/>
      <c r="AH31" s="443"/>
      <c r="AI31" s="444" t="s">
        <v>232</v>
      </c>
      <c r="AJ31" s="445"/>
    </row>
    <row r="32" spans="2:36" ht="14.25" thickBot="1" x14ac:dyDescent="0.2">
      <c r="B32" s="454"/>
      <c r="C32" s="455"/>
      <c r="D32" s="458"/>
      <c r="E32" s="459"/>
      <c r="F32" s="459"/>
      <c r="G32" s="459"/>
      <c r="H32" s="108"/>
      <c r="I32" s="108"/>
      <c r="J32" s="108"/>
      <c r="K32" s="108"/>
      <c r="L32" s="108"/>
      <c r="M32" s="462"/>
      <c r="N32" s="245"/>
      <c r="O32" s="245"/>
      <c r="P32" s="498"/>
      <c r="Q32" s="498"/>
      <c r="R32" s="499"/>
      <c r="S32" s="503"/>
      <c r="T32" s="504"/>
      <c r="U32" s="504"/>
      <c r="V32" s="505"/>
      <c r="W32" s="373"/>
      <c r="X32" s="245"/>
      <c r="Y32" s="245"/>
      <c r="Z32" s="245"/>
      <c r="AA32" s="509"/>
      <c r="AB32" s="510"/>
      <c r="AC32" s="510"/>
      <c r="AD32" s="506"/>
      <c r="AE32" s="507"/>
      <c r="AF32" s="507"/>
      <c r="AG32" s="507"/>
      <c r="AH32" s="508"/>
      <c r="AI32" s="444"/>
      <c r="AJ32" s="445"/>
    </row>
    <row r="33" spans="2:59" ht="13.5" customHeight="1" thickBot="1" x14ac:dyDescent="0.2">
      <c r="B33" s="476" t="s">
        <v>64</v>
      </c>
      <c r="C33" s="477"/>
      <c r="D33" s="480" t="s">
        <v>239</v>
      </c>
      <c r="E33" s="480"/>
      <c r="F33" s="480"/>
      <c r="G33" s="480"/>
      <c r="H33" s="482"/>
      <c r="I33" s="483"/>
      <c r="J33" s="483"/>
      <c r="K33" s="483"/>
      <c r="L33" s="483"/>
      <c r="M33" s="485" t="s">
        <v>232</v>
      </c>
      <c r="N33" s="486"/>
      <c r="O33" s="486"/>
      <c r="P33" s="487">
        <v>34.6</v>
      </c>
      <c r="Q33" s="487"/>
      <c r="R33" s="488"/>
      <c r="S33" s="489" t="s">
        <v>377</v>
      </c>
      <c r="T33" s="490"/>
      <c r="U33" s="490"/>
      <c r="V33" s="491"/>
      <c r="W33" s="391">
        <v>2.58E-2</v>
      </c>
      <c r="X33" s="379"/>
      <c r="Y33" s="379"/>
      <c r="Z33" s="379"/>
      <c r="AA33" s="509" t="s">
        <v>383</v>
      </c>
      <c r="AB33" s="510"/>
      <c r="AC33" s="510"/>
      <c r="AD33" s="494" t="str">
        <f>IF(H33="","",H33*P33*W$15)</f>
        <v/>
      </c>
      <c r="AE33" s="495"/>
      <c r="AF33" s="495"/>
      <c r="AG33" s="495"/>
      <c r="AH33" s="496"/>
      <c r="AI33" s="485" t="s">
        <v>399</v>
      </c>
      <c r="AJ33" s="497"/>
    </row>
    <row r="34" spans="2:59"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59"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59" ht="13.5" customHeight="1" thickBot="1" x14ac:dyDescent="0.2">
      <c r="B36" s="478"/>
      <c r="C36" s="479"/>
      <c r="D36" s="481" t="s">
        <v>62</v>
      </c>
      <c r="E36" s="481"/>
      <c r="F36" s="481"/>
      <c r="G36" s="481"/>
      <c r="H36" s="484"/>
      <c r="I36" s="434"/>
      <c r="J36" s="434"/>
      <c r="K36" s="434"/>
      <c r="L36" s="434"/>
      <c r="M36" s="444" t="s">
        <v>232</v>
      </c>
      <c r="N36" s="463"/>
      <c r="O36" s="463"/>
      <c r="P36" s="446">
        <v>37.700000000000003</v>
      </c>
      <c r="Q36" s="446"/>
      <c r="R36" s="447"/>
      <c r="S36" s="500" t="s">
        <v>377</v>
      </c>
      <c r="T36" s="501"/>
      <c r="U36" s="501"/>
      <c r="V36" s="502"/>
      <c r="W36" s="373"/>
      <c r="X36" s="245"/>
      <c r="Y36" s="245"/>
      <c r="Z36" s="245"/>
      <c r="AA36" s="509"/>
      <c r="AB36" s="510"/>
      <c r="AC36" s="510"/>
      <c r="AD36" s="441" t="str">
        <f>IF(H36="","",H36*P36*W$15)</f>
        <v/>
      </c>
      <c r="AE36" s="442"/>
      <c r="AF36" s="442"/>
      <c r="AG36" s="442"/>
      <c r="AH36" s="443"/>
      <c r="AI36" s="444" t="s">
        <v>232</v>
      </c>
      <c r="AJ36" s="445"/>
    </row>
    <row r="37" spans="2:59"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59" ht="13.5" customHeight="1" thickBot="1" x14ac:dyDescent="0.2">
      <c r="B38" s="478"/>
      <c r="C38" s="479"/>
      <c r="D38" s="481" t="s">
        <v>63</v>
      </c>
      <c r="E38" s="481"/>
      <c r="F38" s="481"/>
      <c r="G38" s="481"/>
      <c r="H38" s="484"/>
      <c r="I38" s="434"/>
      <c r="J38" s="434"/>
      <c r="K38" s="434"/>
      <c r="L38" s="434"/>
      <c r="M38" s="444" t="s">
        <v>354</v>
      </c>
      <c r="N38" s="463"/>
      <c r="O38" s="463"/>
      <c r="P38" s="446">
        <v>43.5</v>
      </c>
      <c r="Q38" s="446"/>
      <c r="R38" s="447"/>
      <c r="S38" s="500" t="s">
        <v>372</v>
      </c>
      <c r="T38" s="501"/>
      <c r="U38" s="501"/>
      <c r="V38" s="502"/>
      <c r="W38" s="373"/>
      <c r="X38" s="245"/>
      <c r="Y38" s="245"/>
      <c r="Z38" s="245"/>
      <c r="AA38" s="509"/>
      <c r="AB38" s="510"/>
      <c r="AC38" s="510"/>
      <c r="AD38" s="441" t="str">
        <f>IF(H38="","",H38*P38*W$15)</f>
        <v/>
      </c>
      <c r="AE38" s="442"/>
      <c r="AF38" s="442"/>
      <c r="AG38" s="442"/>
      <c r="AH38" s="443"/>
      <c r="AI38" s="444" t="s">
        <v>232</v>
      </c>
      <c r="AJ38" s="445"/>
    </row>
    <row r="39" spans="2:59"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59" ht="13.5" customHeight="1" thickBot="1" x14ac:dyDescent="0.2">
      <c r="B40" s="478"/>
      <c r="C40" s="479"/>
      <c r="D40" s="518" t="s">
        <v>390</v>
      </c>
      <c r="E40" s="518"/>
      <c r="F40" s="518"/>
      <c r="G40" s="518"/>
      <c r="H40" s="484"/>
      <c r="I40" s="434"/>
      <c r="J40" s="434"/>
      <c r="K40" s="434"/>
      <c r="L40" s="434"/>
      <c r="M40" s="444" t="s">
        <v>233</v>
      </c>
      <c r="N40" s="463"/>
      <c r="O40" s="463"/>
      <c r="P40" s="446">
        <v>50.8</v>
      </c>
      <c r="Q40" s="446"/>
      <c r="R40" s="447"/>
      <c r="S40" s="500" t="s">
        <v>378</v>
      </c>
      <c r="T40" s="501"/>
      <c r="U40" s="501"/>
      <c r="V40" s="502"/>
      <c r="W40" s="373"/>
      <c r="X40" s="245"/>
      <c r="Y40" s="245"/>
      <c r="Z40" s="245"/>
      <c r="AA40" s="509"/>
      <c r="AB40" s="510"/>
      <c r="AC40" s="510"/>
      <c r="AD40" s="441" t="str">
        <f>IF(H40="","",H40*P40*W$15)</f>
        <v/>
      </c>
      <c r="AE40" s="442"/>
      <c r="AF40" s="442"/>
      <c r="AG40" s="442"/>
      <c r="AH40" s="443"/>
      <c r="AI40" s="444" t="s">
        <v>232</v>
      </c>
      <c r="AJ40" s="445"/>
    </row>
    <row r="41" spans="2:59" ht="13.5" customHeight="1" thickBot="1" x14ac:dyDescent="0.2">
      <c r="B41" s="478"/>
      <c r="C41" s="479"/>
      <c r="D41" s="519"/>
      <c r="E41" s="519"/>
      <c r="F41" s="519"/>
      <c r="G41" s="519"/>
      <c r="H41" s="82"/>
      <c r="I41" s="83"/>
      <c r="J41" s="83"/>
      <c r="K41" s="83"/>
      <c r="L41" s="83"/>
      <c r="M41" s="520"/>
      <c r="N41" s="327"/>
      <c r="O41" s="327"/>
      <c r="P41" s="521"/>
      <c r="Q41" s="521"/>
      <c r="R41" s="522"/>
      <c r="S41" s="503"/>
      <c r="T41" s="504"/>
      <c r="U41" s="504"/>
      <c r="V41" s="505"/>
      <c r="W41" s="523"/>
      <c r="X41" s="381"/>
      <c r="Y41" s="381"/>
      <c r="Z41" s="381"/>
      <c r="AA41" s="509"/>
      <c r="AB41" s="510"/>
      <c r="AC41" s="510"/>
      <c r="AD41" s="441"/>
      <c r="AE41" s="442"/>
      <c r="AF41" s="442"/>
      <c r="AG41" s="442"/>
      <c r="AH41" s="443"/>
      <c r="AI41" s="520"/>
      <c r="AJ41" s="524"/>
    </row>
    <row r="42" spans="2:59" ht="13.5" customHeight="1" x14ac:dyDescent="0.15">
      <c r="B42" s="529" t="s">
        <v>68</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232</v>
      </c>
      <c r="AJ42" s="515"/>
    </row>
    <row r="43" spans="2:59"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59"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2:59" ht="13.5" customHeight="1" x14ac:dyDescent="0.15">
      <c r="B45" s="11" t="s">
        <v>224</v>
      </c>
      <c r="C45" s="11">
        <v>1</v>
      </c>
      <c r="D45" s="299" t="s">
        <v>279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2:59" ht="13.5" customHeight="1" x14ac:dyDescent="0.15">
      <c r="B46" s="11"/>
      <c r="C46" s="11">
        <v>2</v>
      </c>
      <c r="D46" s="299" t="s">
        <v>225</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2:59" ht="13.5" customHeight="1" x14ac:dyDescent="0.15">
      <c r="B47" s="11"/>
      <c r="C47" s="1">
        <v>3</v>
      </c>
      <c r="D47" s="378" t="s">
        <v>404</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2:59"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2:59"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2:59" ht="13.5" customHeight="1" x14ac:dyDescent="0.15">
      <c r="B50" s="11"/>
      <c r="H50" s="377" t="s">
        <v>405</v>
      </c>
      <c r="I50" s="377"/>
      <c r="J50" s="377"/>
      <c r="K50" s="377"/>
      <c r="L50" s="377"/>
      <c r="M50" s="377"/>
      <c r="N50" s="377"/>
      <c r="O50" s="377"/>
      <c r="P50" s="377"/>
      <c r="Q50" s="377" t="s">
        <v>409</v>
      </c>
      <c r="R50" s="377"/>
      <c r="S50" s="377"/>
      <c r="T50" s="377"/>
      <c r="U50" s="377"/>
      <c r="V50" s="377"/>
      <c r="W50" s="377"/>
      <c r="X50" s="377"/>
      <c r="Y50" s="377"/>
      <c r="Z50" s="377"/>
      <c r="AA50" s="377"/>
      <c r="AB50" s="377"/>
      <c r="AC50" s="377"/>
      <c r="AD50" s="377"/>
      <c r="BE50" s="11"/>
      <c r="BF50" s="11"/>
      <c r="BG50" s="11"/>
    </row>
    <row r="51" spans="2:59" ht="13.5" customHeight="1" x14ac:dyDescent="0.15">
      <c r="B51" s="11"/>
      <c r="H51" s="377" t="s">
        <v>406</v>
      </c>
      <c r="I51" s="377"/>
      <c r="J51" s="377"/>
      <c r="K51" s="377"/>
      <c r="L51" s="377"/>
      <c r="M51" s="377"/>
      <c r="N51" s="377"/>
      <c r="O51" s="377"/>
      <c r="P51" s="377"/>
      <c r="Q51" s="377" t="s">
        <v>410</v>
      </c>
      <c r="R51" s="377"/>
      <c r="S51" s="377"/>
      <c r="T51" s="377"/>
      <c r="U51" s="377"/>
      <c r="V51" s="377"/>
      <c r="W51" s="377"/>
      <c r="X51" s="377"/>
      <c r="Y51" s="377"/>
      <c r="Z51" s="377"/>
      <c r="AA51" s="377"/>
      <c r="AB51" s="377"/>
      <c r="AC51" s="377"/>
      <c r="AD51" s="377"/>
      <c r="BE51" s="11"/>
      <c r="BF51" s="11"/>
      <c r="BG51" s="11"/>
    </row>
    <row r="52" spans="2:59" ht="13.5" customHeight="1" x14ac:dyDescent="0.15">
      <c r="B52" s="11"/>
      <c r="H52" s="377" t="s">
        <v>407</v>
      </c>
      <c r="I52" s="377"/>
      <c r="J52" s="377"/>
      <c r="K52" s="377"/>
      <c r="L52" s="377"/>
      <c r="M52" s="377"/>
      <c r="N52" s="377"/>
      <c r="O52" s="377"/>
      <c r="P52" s="377"/>
      <c r="Q52" s="377" t="s">
        <v>411</v>
      </c>
      <c r="R52" s="377"/>
      <c r="S52" s="377"/>
      <c r="T52" s="377"/>
      <c r="U52" s="377"/>
      <c r="V52" s="377"/>
      <c r="W52" s="377"/>
      <c r="X52" s="377"/>
      <c r="Y52" s="377"/>
      <c r="Z52" s="377"/>
      <c r="AA52" s="377"/>
      <c r="AB52" s="377"/>
      <c r="AC52" s="377"/>
      <c r="AD52" s="377"/>
      <c r="BE52" s="11"/>
      <c r="BF52" s="11"/>
      <c r="BG52" s="11"/>
    </row>
    <row r="53" spans="2:59" ht="13.5" customHeight="1" x14ac:dyDescent="0.15">
      <c r="B53" s="11"/>
      <c r="H53" s="377" t="s">
        <v>408</v>
      </c>
      <c r="I53" s="377"/>
      <c r="J53" s="377"/>
      <c r="K53" s="377"/>
      <c r="L53" s="377"/>
      <c r="M53" s="377"/>
      <c r="N53" s="377"/>
      <c r="O53" s="377"/>
      <c r="P53" s="377"/>
      <c r="Q53" s="377" t="s">
        <v>412</v>
      </c>
      <c r="R53" s="377"/>
      <c r="S53" s="377"/>
      <c r="T53" s="377"/>
      <c r="U53" s="377"/>
      <c r="V53" s="377"/>
      <c r="W53" s="377"/>
      <c r="X53" s="377"/>
      <c r="Y53" s="377"/>
      <c r="Z53" s="377"/>
      <c r="AA53" s="377"/>
      <c r="AB53" s="377"/>
      <c r="AC53" s="377"/>
      <c r="AD53" s="377"/>
      <c r="BE53" s="11"/>
      <c r="BF53" s="11"/>
      <c r="BG53" s="11"/>
    </row>
    <row r="54" spans="2:59" ht="13.5" customHeight="1" x14ac:dyDescent="0.15">
      <c r="B54" s="11"/>
      <c r="D54" s="431" t="s">
        <v>418</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BE54" s="11"/>
      <c r="BF54" s="11"/>
      <c r="BG54" s="11"/>
    </row>
    <row r="55" spans="2:59" ht="13.5" customHeight="1" x14ac:dyDescent="0.15">
      <c r="B55" s="11"/>
      <c r="C55" s="11">
        <v>4</v>
      </c>
      <c r="D55" s="333" t="s">
        <v>369</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2:59"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2:59" ht="13.5" customHeight="1" x14ac:dyDescent="0.15">
      <c r="B57" s="11"/>
      <c r="AI57" s="8"/>
      <c r="AJ57" s="8"/>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2:59" ht="13.5" customHeight="1" thickBot="1" x14ac:dyDescent="0.2">
      <c r="B58" s="11" t="s">
        <v>320</v>
      </c>
      <c r="C58" s="11"/>
      <c r="D58" s="11"/>
      <c r="E58" s="11"/>
      <c r="F58" s="11"/>
      <c r="G58" s="11"/>
      <c r="H58" s="11"/>
      <c r="I58" s="11"/>
      <c r="J58" s="11"/>
      <c r="K58" s="394" t="s">
        <v>288</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2:59" ht="16.5" customHeight="1" x14ac:dyDescent="0.15">
      <c r="B59" s="395" t="s">
        <v>272</v>
      </c>
      <c r="C59" s="379"/>
      <c r="D59" s="379"/>
      <c r="E59" s="396"/>
      <c r="F59" s="399" t="str">
        <f>IF(計画提出書!AB31="","",計画提出書!AB31)</f>
        <v/>
      </c>
      <c r="G59" s="400"/>
      <c r="H59" s="400"/>
      <c r="I59" s="379" t="s">
        <v>271</v>
      </c>
      <c r="J59" s="380"/>
      <c r="K59" s="391" t="s">
        <v>414</v>
      </c>
      <c r="L59" s="379"/>
      <c r="M59" s="379"/>
      <c r="N59" s="379"/>
      <c r="O59" s="379"/>
      <c r="P59" s="379"/>
      <c r="Q59" s="379"/>
      <c r="R59" s="379"/>
      <c r="S59" s="392"/>
      <c r="T59" s="388"/>
      <c r="U59" s="389"/>
      <c r="V59" s="390"/>
      <c r="W59" s="35" t="s">
        <v>271</v>
      </c>
      <c r="X59" s="35"/>
      <c r="Y59" s="35"/>
      <c r="Z59" s="35"/>
      <c r="AA59" s="35"/>
      <c r="AB59" s="35"/>
      <c r="AC59" s="35"/>
      <c r="AD59" s="35"/>
      <c r="AE59" s="35"/>
      <c r="AF59" s="35"/>
      <c r="AG59" s="35"/>
      <c r="AH59" s="35"/>
      <c r="AI59" s="35"/>
      <c r="AJ59" s="36"/>
      <c r="AK59" s="11"/>
      <c r="AL59" s="11"/>
      <c r="AM59" s="11"/>
      <c r="AN59" s="11"/>
      <c r="BB59" s="11"/>
      <c r="BC59" s="11"/>
      <c r="BD59" s="11"/>
      <c r="BE59" s="11"/>
      <c r="BF59" s="11"/>
      <c r="BG59" s="11"/>
    </row>
    <row r="60" spans="2:59" ht="16.5" customHeight="1" thickBot="1" x14ac:dyDescent="0.2">
      <c r="B60" s="397"/>
      <c r="C60" s="381"/>
      <c r="D60" s="381"/>
      <c r="E60" s="398"/>
      <c r="F60" s="401"/>
      <c r="G60" s="402"/>
      <c r="H60" s="402"/>
      <c r="I60" s="381"/>
      <c r="J60" s="382"/>
      <c r="K60" s="403" t="s">
        <v>415</v>
      </c>
      <c r="L60" s="404"/>
      <c r="M60" s="404"/>
      <c r="N60" s="404"/>
      <c r="O60" s="404"/>
      <c r="P60" s="404"/>
      <c r="Q60" s="404"/>
      <c r="R60" s="404"/>
      <c r="S60" s="405"/>
      <c r="T60" s="385"/>
      <c r="U60" s="386"/>
      <c r="V60" s="387"/>
      <c r="W60" s="406" t="s">
        <v>417</v>
      </c>
      <c r="X60" s="407"/>
      <c r="Y60" s="407"/>
      <c r="Z60" s="407"/>
      <c r="AA60" s="407"/>
      <c r="AB60" s="407"/>
      <c r="AC60" s="407"/>
      <c r="AD60" s="407"/>
      <c r="AE60" s="407"/>
      <c r="AF60" s="385"/>
      <c r="AG60" s="386"/>
      <c r="AH60" s="387"/>
      <c r="AI60" s="383" t="s">
        <v>416</v>
      </c>
      <c r="AJ60" s="384"/>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2:59" x14ac:dyDescent="0.15">
      <c r="B61" s="11" t="s">
        <v>276</v>
      </c>
      <c r="C61" s="333" t="s">
        <v>413</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59"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AI42:AJ43"/>
    <mergeCell ref="AI38:AJ39"/>
    <mergeCell ref="D40:G41"/>
    <mergeCell ref="H40:L41"/>
    <mergeCell ref="M40:O41"/>
    <mergeCell ref="P40:R41"/>
    <mergeCell ref="W33:Z41"/>
    <mergeCell ref="AA33:AC41"/>
    <mergeCell ref="H36:L37"/>
    <mergeCell ref="AI40:AJ41"/>
    <mergeCell ref="AI36:AJ37"/>
    <mergeCell ref="AD42:AH43"/>
    <mergeCell ref="B42:AC43"/>
    <mergeCell ref="AD36:AH37"/>
    <mergeCell ref="S40:V41"/>
    <mergeCell ref="AD40:AH41"/>
    <mergeCell ref="D36:G37"/>
    <mergeCell ref="D38:G39"/>
    <mergeCell ref="H38:L39"/>
    <mergeCell ref="M38:O39"/>
    <mergeCell ref="P38:R39"/>
    <mergeCell ref="S38:V39"/>
    <mergeCell ref="AD38:AH39"/>
    <mergeCell ref="AI31:AJ32"/>
    <mergeCell ref="B33:C41"/>
    <mergeCell ref="D33:G35"/>
    <mergeCell ref="H33:L35"/>
    <mergeCell ref="M33:O35"/>
    <mergeCell ref="P33:R35"/>
    <mergeCell ref="S33:V35"/>
    <mergeCell ref="AD33:AH35"/>
    <mergeCell ref="AI33:AJ35"/>
    <mergeCell ref="P31:R32"/>
    <mergeCell ref="S31:V32"/>
    <mergeCell ref="M36:O37"/>
    <mergeCell ref="P36:R37"/>
    <mergeCell ref="S36:V37"/>
    <mergeCell ref="AD31:AH32"/>
    <mergeCell ref="W15:Z32"/>
    <mergeCell ref="AA15:AC32"/>
    <mergeCell ref="AD27:AH28"/>
    <mergeCell ref="M27:O28"/>
    <mergeCell ref="M23:O24"/>
    <mergeCell ref="AI27:AJ28"/>
    <mergeCell ref="F29:G30"/>
    <mergeCell ref="H29:L30"/>
    <mergeCell ref="M29:O30"/>
    <mergeCell ref="S25:V26"/>
    <mergeCell ref="AD25:AH26"/>
    <mergeCell ref="AI25:AJ26"/>
    <mergeCell ref="D23:G24"/>
    <mergeCell ref="P23:R24"/>
    <mergeCell ref="S23:V24"/>
    <mergeCell ref="AD23:AH24"/>
    <mergeCell ref="S27:V28"/>
    <mergeCell ref="P27:R28"/>
    <mergeCell ref="AD15:AH16"/>
    <mergeCell ref="AI15:AJ16"/>
    <mergeCell ref="D17:G18"/>
    <mergeCell ref="H17:L18"/>
    <mergeCell ref="M17:O18"/>
    <mergeCell ref="P17:R18"/>
    <mergeCell ref="S17:V18"/>
    <mergeCell ref="AD17:AH18"/>
    <mergeCell ref="AI17:AJ18"/>
    <mergeCell ref="P15:R16"/>
    <mergeCell ref="S15:V16"/>
    <mergeCell ref="B15:C32"/>
    <mergeCell ref="D15:G16"/>
    <mergeCell ref="H15:L16"/>
    <mergeCell ref="M15:O16"/>
    <mergeCell ref="D21:G22"/>
    <mergeCell ref="H21:L22"/>
    <mergeCell ref="H23:L24"/>
    <mergeCell ref="D27:E30"/>
    <mergeCell ref="F27:G28"/>
    <mergeCell ref="H27:L28"/>
    <mergeCell ref="M19:O20"/>
    <mergeCell ref="M21:O22"/>
    <mergeCell ref="D25:G26"/>
    <mergeCell ref="H25:L26"/>
    <mergeCell ref="M25:O26"/>
    <mergeCell ref="D31:G32"/>
    <mergeCell ref="H31:L32"/>
    <mergeCell ref="M31:O32"/>
    <mergeCell ref="D45:AJ45"/>
    <mergeCell ref="D55:AJ56"/>
    <mergeCell ref="H53:P53"/>
    <mergeCell ref="H52:P52"/>
    <mergeCell ref="H51:P51"/>
    <mergeCell ref="D54:AJ54"/>
    <mergeCell ref="H50:P50"/>
    <mergeCell ref="Q53:AD53"/>
    <mergeCell ref="D19:G20"/>
    <mergeCell ref="H19:L20"/>
    <mergeCell ref="S21:V22"/>
    <mergeCell ref="AD21:AH22"/>
    <mergeCell ref="AI21:AJ22"/>
    <mergeCell ref="P21:R22"/>
    <mergeCell ref="S19:V20"/>
    <mergeCell ref="AD19:AH20"/>
    <mergeCell ref="P19:R20"/>
    <mergeCell ref="AI19:AJ20"/>
    <mergeCell ref="P29:R30"/>
    <mergeCell ref="S29:V30"/>
    <mergeCell ref="AD29:AH30"/>
    <mergeCell ref="AI29:AJ30"/>
    <mergeCell ref="AI23:AJ24"/>
    <mergeCell ref="P25:R26"/>
    <mergeCell ref="B8:F8"/>
    <mergeCell ref="N11:O11"/>
    <mergeCell ref="B11:C11"/>
    <mergeCell ref="D11:E11"/>
    <mergeCell ref="G11:H11"/>
    <mergeCell ref="B10:F10"/>
    <mergeCell ref="J9:K9"/>
    <mergeCell ref="P11:Q11"/>
    <mergeCell ref="C61:AJ62"/>
    <mergeCell ref="K58:AJ58"/>
    <mergeCell ref="B59:E60"/>
    <mergeCell ref="F59:H60"/>
    <mergeCell ref="K60:S60"/>
    <mergeCell ref="W60:AE60"/>
    <mergeCell ref="D46:AJ46"/>
    <mergeCell ref="B12:G14"/>
    <mergeCell ref="H12:O13"/>
    <mergeCell ref="P12:V13"/>
    <mergeCell ref="AD12:AJ13"/>
    <mergeCell ref="H14:O14"/>
    <mergeCell ref="P14:V14"/>
    <mergeCell ref="AD14:AJ14"/>
    <mergeCell ref="W12:AC13"/>
    <mergeCell ref="W14:AC14"/>
    <mergeCell ref="S11:T11"/>
    <mergeCell ref="V11:W11"/>
    <mergeCell ref="P9:Q9"/>
    <mergeCell ref="V9:W9"/>
    <mergeCell ref="B9:C9"/>
    <mergeCell ref="D9:E9"/>
    <mergeCell ref="G9:H9"/>
    <mergeCell ref="S9:T9"/>
    <mergeCell ref="N9:O9"/>
    <mergeCell ref="J11:K11"/>
    <mergeCell ref="Q51:AD51"/>
    <mergeCell ref="Q50:AD50"/>
    <mergeCell ref="D47:AJ49"/>
    <mergeCell ref="I59:J60"/>
    <mergeCell ref="AI60:AJ60"/>
    <mergeCell ref="T60:V60"/>
    <mergeCell ref="AF60:AH60"/>
    <mergeCell ref="T59:V59"/>
    <mergeCell ref="K59:S59"/>
    <mergeCell ref="Q52:AD52"/>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4"/>
  </sheetPr>
  <dimension ref="A5:CD131"/>
  <sheetViews>
    <sheetView showGridLines="0" view="pageBreakPreview" zoomScale="115" zoomScaleNormal="100" zoomScaleSheetLayoutView="115" workbookViewId="0">
      <pane xSplit="1" ySplit="4" topLeftCell="B47" activePane="bottomRight" state="frozen"/>
      <selection activeCell="N12" sqref="N12:P14"/>
      <selection pane="topRight" activeCell="N12" sqref="N12:P14"/>
      <selection pane="bottomLeft" activeCell="N12" sqref="N12:P14"/>
      <selection pane="bottomRight" activeCell="B5" sqref="B5"/>
    </sheetView>
  </sheetViews>
  <sheetFormatPr defaultColWidth="2.5" defaultRowHeight="13.5" x14ac:dyDescent="0.15"/>
  <cols>
    <col min="1" max="92" width="2.5" style="1" customWidth="1"/>
    <col min="93" max="16384" width="2.5" style="1"/>
  </cols>
  <sheetData>
    <row r="5" spans="2:36" ht="13.5" customHeight="1" x14ac:dyDescent="0.15">
      <c r="B5" s="1" t="s">
        <v>223</v>
      </c>
    </row>
    <row r="6" spans="2:36" ht="13.5" customHeight="1" x14ac:dyDescent="0.15">
      <c r="N6" s="244" t="s">
        <v>218</v>
      </c>
      <c r="O6" s="244"/>
      <c r="P6" s="244"/>
      <c r="Q6" s="244"/>
      <c r="R6" s="244"/>
      <c r="S6" s="244"/>
      <c r="T6" s="244"/>
      <c r="U6" s="244"/>
      <c r="V6" s="244"/>
      <c r="W6" s="244"/>
      <c r="X6" s="244"/>
    </row>
    <row r="7" spans="2:36" ht="13.5" customHeight="1" x14ac:dyDescent="0.15"/>
    <row r="8" spans="2:36" ht="13.5" customHeight="1" x14ac:dyDescent="0.15">
      <c r="B8" s="299" t="s">
        <v>227</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488</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228</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IF(計画提出書!N47="","",計画提出書!N47-1)</f>
        <v>2022</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f>
        <v>2023</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92" t="s">
        <v>240</v>
      </c>
      <c r="C15" s="693"/>
      <c r="D15" s="693"/>
      <c r="E15" s="693"/>
      <c r="F15" s="693"/>
      <c r="G15" s="694"/>
      <c r="H15" s="682" t="str">
        <f>IF(D14="","",D14&amp;"年度の使用量")</f>
        <v>2022年度の使用量</v>
      </c>
      <c r="I15" s="683"/>
      <c r="J15" s="684"/>
      <c r="K15" s="684"/>
      <c r="L15" s="684"/>
      <c r="M15" s="684"/>
      <c r="N15" s="685"/>
      <c r="O15" s="676" t="s">
        <v>69</v>
      </c>
      <c r="P15" s="676"/>
      <c r="Q15" s="676"/>
      <c r="R15" s="676"/>
      <c r="S15" s="676"/>
      <c r="T15" s="676"/>
      <c r="U15" s="676"/>
      <c r="V15" s="676"/>
      <c r="W15" s="676"/>
      <c r="X15" s="676"/>
      <c r="Y15" s="676"/>
      <c r="Z15" s="677"/>
      <c r="AA15" s="677"/>
      <c r="AB15" s="677"/>
      <c r="AC15" s="653" t="s">
        <v>238</v>
      </c>
      <c r="AD15" s="654"/>
      <c r="AE15" s="655"/>
      <c r="AF15" s="655"/>
      <c r="AG15" s="655"/>
      <c r="AH15" s="655"/>
      <c r="AI15" s="655"/>
      <c r="AJ15" s="656"/>
    </row>
    <row r="16" spans="2:36" ht="13.5" customHeight="1" x14ac:dyDescent="0.15">
      <c r="B16" s="695"/>
      <c r="C16" s="696"/>
      <c r="D16" s="696"/>
      <c r="E16" s="696"/>
      <c r="F16" s="696"/>
      <c r="G16" s="697"/>
      <c r="H16" s="686"/>
      <c r="I16" s="687"/>
      <c r="J16" s="687"/>
      <c r="K16" s="687"/>
      <c r="L16" s="687"/>
      <c r="M16" s="687"/>
      <c r="N16" s="688"/>
      <c r="O16" s="680" t="s">
        <v>71</v>
      </c>
      <c r="P16" s="680"/>
      <c r="Q16" s="680"/>
      <c r="R16" s="680"/>
      <c r="S16" s="681"/>
      <c r="T16" s="681"/>
      <c r="U16" s="680" t="s">
        <v>70</v>
      </c>
      <c r="V16" s="680"/>
      <c r="W16" s="680"/>
      <c r="X16" s="680"/>
      <c r="Y16" s="680"/>
      <c r="Z16" s="680"/>
      <c r="AA16" s="680"/>
      <c r="AB16" s="680"/>
      <c r="AC16" s="657"/>
      <c r="AD16" s="658"/>
      <c r="AE16" s="658"/>
      <c r="AF16" s="658"/>
      <c r="AG16" s="658"/>
      <c r="AH16" s="658"/>
      <c r="AI16" s="658"/>
      <c r="AJ16" s="659"/>
    </row>
    <row r="17" spans="2:36" ht="13.5" customHeight="1" thickBot="1" x14ac:dyDescent="0.2">
      <c r="B17" s="698"/>
      <c r="C17" s="699"/>
      <c r="D17" s="699"/>
      <c r="E17" s="699"/>
      <c r="F17" s="699"/>
      <c r="G17" s="700"/>
      <c r="H17" s="689" t="s">
        <v>248</v>
      </c>
      <c r="I17" s="690"/>
      <c r="J17" s="690"/>
      <c r="K17" s="690"/>
      <c r="L17" s="690"/>
      <c r="M17" s="690"/>
      <c r="N17" s="691"/>
      <c r="O17" s="678" t="s">
        <v>394</v>
      </c>
      <c r="P17" s="679"/>
      <c r="Q17" s="679"/>
      <c r="R17" s="679"/>
      <c r="S17" s="679"/>
      <c r="T17" s="679"/>
      <c r="U17" s="678" t="s">
        <v>381</v>
      </c>
      <c r="V17" s="679"/>
      <c r="W17" s="679"/>
      <c r="X17" s="679"/>
      <c r="Y17" s="679"/>
      <c r="Z17" s="679"/>
      <c r="AA17" s="679"/>
      <c r="AB17" s="707"/>
      <c r="AC17" s="663" t="s">
        <v>382</v>
      </c>
      <c r="AD17" s="664"/>
      <c r="AE17" s="665"/>
      <c r="AF17" s="665"/>
      <c r="AG17" s="665"/>
      <c r="AH17" s="665"/>
      <c r="AI17" s="665"/>
      <c r="AJ17" s="666"/>
    </row>
    <row r="18" spans="2:36" ht="13.5" customHeight="1" x14ac:dyDescent="0.15">
      <c r="B18" s="450" t="s">
        <v>241</v>
      </c>
      <c r="C18" s="451"/>
      <c r="D18" s="456" t="s">
        <v>57</v>
      </c>
      <c r="E18" s="457"/>
      <c r="F18" s="457"/>
      <c r="G18" s="711"/>
      <c r="H18" s="563" t="str">
        <f>IF('（別紙１）原油換算シート【計画用】'!H15="","",'（別紙１）原油換算シート【計画用】'!H15)</f>
        <v/>
      </c>
      <c r="I18" s="564"/>
      <c r="J18" s="564"/>
      <c r="K18" s="565"/>
      <c r="L18" s="575" t="s">
        <v>232</v>
      </c>
      <c r="M18" s="576"/>
      <c r="N18" s="576"/>
      <c r="O18" s="701">
        <v>36.700000000000003</v>
      </c>
      <c r="P18" s="702"/>
      <c r="Q18" s="702"/>
      <c r="R18" s="705" t="s">
        <v>385</v>
      </c>
      <c r="S18" s="649"/>
      <c r="T18" s="706"/>
      <c r="U18" s="673">
        <v>1.8499999999999999E-2</v>
      </c>
      <c r="V18" s="674"/>
      <c r="W18" s="674"/>
      <c r="X18" s="675"/>
      <c r="Y18" s="569" t="s">
        <v>489</v>
      </c>
      <c r="Z18" s="570"/>
      <c r="AA18" s="570"/>
      <c r="AB18" s="571"/>
      <c r="AC18" s="667" t="str">
        <f>IF(H18="","",H18*O18*U18*44/12)</f>
        <v/>
      </c>
      <c r="AD18" s="668"/>
      <c r="AE18" s="668"/>
      <c r="AF18" s="668"/>
      <c r="AG18" s="669"/>
      <c r="AH18" s="552" t="s">
        <v>484</v>
      </c>
      <c r="AI18" s="553"/>
      <c r="AJ18" s="554"/>
    </row>
    <row r="19" spans="2:36" ht="13.5" customHeight="1" x14ac:dyDescent="0.15">
      <c r="B19" s="452"/>
      <c r="C19" s="453"/>
      <c r="D19" s="458"/>
      <c r="E19" s="459"/>
      <c r="F19" s="459"/>
      <c r="G19" s="652"/>
      <c r="H19" s="566"/>
      <c r="I19" s="567"/>
      <c r="J19" s="567"/>
      <c r="K19" s="568"/>
      <c r="L19" s="577"/>
      <c r="M19" s="578"/>
      <c r="N19" s="578"/>
      <c r="O19" s="582"/>
      <c r="P19" s="583"/>
      <c r="Q19" s="583"/>
      <c r="R19" s="703"/>
      <c r="S19" s="573"/>
      <c r="T19" s="704"/>
      <c r="U19" s="579" t="s">
        <v>420</v>
      </c>
      <c r="V19" s="580"/>
      <c r="W19" s="580"/>
      <c r="X19" s="581"/>
      <c r="Y19" s="572"/>
      <c r="Z19" s="573"/>
      <c r="AA19" s="573"/>
      <c r="AB19" s="574"/>
      <c r="AC19" s="670"/>
      <c r="AD19" s="671"/>
      <c r="AE19" s="671"/>
      <c r="AF19" s="671"/>
      <c r="AG19" s="672"/>
      <c r="AH19" s="555"/>
      <c r="AI19" s="556"/>
      <c r="AJ19" s="557"/>
    </row>
    <row r="20" spans="2:36" ht="13.5" customHeight="1" x14ac:dyDescent="0.15">
      <c r="B20" s="452"/>
      <c r="C20" s="453"/>
      <c r="D20" s="432" t="s">
        <v>58</v>
      </c>
      <c r="E20" s="433"/>
      <c r="F20" s="433"/>
      <c r="G20" s="708"/>
      <c r="H20" s="566" t="str">
        <f>IF('（別紙１）原油換算シート【計画用】'!H17="","",'（別紙１）原油換算シート【計画用】'!H17)</f>
        <v/>
      </c>
      <c r="I20" s="567"/>
      <c r="J20" s="567"/>
      <c r="K20" s="568"/>
      <c r="L20" s="558" t="s">
        <v>232</v>
      </c>
      <c r="M20" s="559"/>
      <c r="N20" s="559"/>
      <c r="O20" s="582">
        <v>39.1</v>
      </c>
      <c r="P20" s="583"/>
      <c r="Q20" s="583"/>
      <c r="R20" s="703" t="s">
        <v>234</v>
      </c>
      <c r="S20" s="573"/>
      <c r="T20" s="704"/>
      <c r="U20" s="660">
        <v>1.89E-2</v>
      </c>
      <c r="V20" s="661"/>
      <c r="W20" s="661"/>
      <c r="X20" s="662"/>
      <c r="Y20" s="572" t="s">
        <v>489</v>
      </c>
      <c r="Z20" s="573"/>
      <c r="AA20" s="573"/>
      <c r="AB20" s="574"/>
      <c r="AC20" s="560" t="str">
        <f>IF(H20="","",H20*O20*U20*44/12)</f>
        <v/>
      </c>
      <c r="AD20" s="561"/>
      <c r="AE20" s="561"/>
      <c r="AF20" s="561"/>
      <c r="AG20" s="562"/>
      <c r="AH20" s="541" t="s">
        <v>484</v>
      </c>
      <c r="AI20" s="542"/>
      <c r="AJ20" s="543"/>
    </row>
    <row r="21" spans="2:36" ht="13.5" customHeight="1" x14ac:dyDescent="0.15">
      <c r="B21" s="452"/>
      <c r="C21" s="453"/>
      <c r="D21" s="432"/>
      <c r="E21" s="433"/>
      <c r="F21" s="433"/>
      <c r="G21" s="708"/>
      <c r="H21" s="566"/>
      <c r="I21" s="567"/>
      <c r="J21" s="567"/>
      <c r="K21" s="568"/>
      <c r="L21" s="558"/>
      <c r="M21" s="559"/>
      <c r="N21" s="559"/>
      <c r="O21" s="582"/>
      <c r="P21" s="583"/>
      <c r="Q21" s="583"/>
      <c r="R21" s="703"/>
      <c r="S21" s="573"/>
      <c r="T21" s="704"/>
      <c r="U21" s="579" t="s">
        <v>420</v>
      </c>
      <c r="V21" s="580"/>
      <c r="W21" s="580"/>
      <c r="X21" s="581"/>
      <c r="Y21" s="572"/>
      <c r="Z21" s="573"/>
      <c r="AA21" s="573"/>
      <c r="AB21" s="574"/>
      <c r="AC21" s="560"/>
      <c r="AD21" s="561"/>
      <c r="AE21" s="561"/>
      <c r="AF21" s="561"/>
      <c r="AG21" s="562"/>
      <c r="AH21" s="555"/>
      <c r="AI21" s="556"/>
      <c r="AJ21" s="557"/>
    </row>
    <row r="22" spans="2:36" ht="13.5" customHeight="1" x14ac:dyDescent="0.15">
      <c r="B22" s="452"/>
      <c r="C22" s="453"/>
      <c r="D22" s="432" t="s">
        <v>59</v>
      </c>
      <c r="E22" s="433"/>
      <c r="F22" s="433"/>
      <c r="G22" s="708"/>
      <c r="H22" s="566" t="str">
        <f>IF('（別紙１）原油換算シート【計画用】'!H19="","",'（別紙１）原油換算シート【計画用】'!H19)</f>
        <v/>
      </c>
      <c r="I22" s="567"/>
      <c r="J22" s="567"/>
      <c r="K22" s="568"/>
      <c r="L22" s="558" t="s">
        <v>232</v>
      </c>
      <c r="M22" s="559"/>
      <c r="N22" s="559"/>
      <c r="O22" s="582">
        <v>41.9</v>
      </c>
      <c r="P22" s="583"/>
      <c r="Q22" s="583"/>
      <c r="R22" s="703" t="s">
        <v>234</v>
      </c>
      <c r="S22" s="573"/>
      <c r="T22" s="704"/>
      <c r="U22" s="660">
        <v>1.95E-2</v>
      </c>
      <c r="V22" s="661"/>
      <c r="W22" s="661"/>
      <c r="X22" s="662"/>
      <c r="Y22" s="572" t="s">
        <v>489</v>
      </c>
      <c r="Z22" s="573"/>
      <c r="AA22" s="573"/>
      <c r="AB22" s="574"/>
      <c r="AC22" s="560" t="str">
        <f>IF(H22="","",H22*O22*U22*44/12)</f>
        <v/>
      </c>
      <c r="AD22" s="561"/>
      <c r="AE22" s="561"/>
      <c r="AF22" s="561"/>
      <c r="AG22" s="562"/>
      <c r="AH22" s="541" t="s">
        <v>484</v>
      </c>
      <c r="AI22" s="542"/>
      <c r="AJ22" s="543"/>
    </row>
    <row r="23" spans="2:36" ht="13.5" customHeight="1" x14ac:dyDescent="0.15">
      <c r="B23" s="452"/>
      <c r="C23" s="453"/>
      <c r="D23" s="432"/>
      <c r="E23" s="433"/>
      <c r="F23" s="433"/>
      <c r="G23" s="708"/>
      <c r="H23" s="566"/>
      <c r="I23" s="567"/>
      <c r="J23" s="567"/>
      <c r="K23" s="568"/>
      <c r="L23" s="558"/>
      <c r="M23" s="559"/>
      <c r="N23" s="559"/>
      <c r="O23" s="582"/>
      <c r="P23" s="583"/>
      <c r="Q23" s="583"/>
      <c r="R23" s="703"/>
      <c r="S23" s="573"/>
      <c r="T23" s="704"/>
      <c r="U23" s="579" t="s">
        <v>420</v>
      </c>
      <c r="V23" s="580"/>
      <c r="W23" s="580"/>
      <c r="X23" s="581"/>
      <c r="Y23" s="572"/>
      <c r="Z23" s="573"/>
      <c r="AA23" s="573"/>
      <c r="AB23" s="574"/>
      <c r="AC23" s="560"/>
      <c r="AD23" s="561"/>
      <c r="AE23" s="561"/>
      <c r="AF23" s="561"/>
      <c r="AG23" s="562"/>
      <c r="AH23" s="555"/>
      <c r="AI23" s="556"/>
      <c r="AJ23" s="557"/>
    </row>
    <row r="24" spans="2:36" ht="13.5" customHeight="1" x14ac:dyDescent="0.15">
      <c r="B24" s="452"/>
      <c r="C24" s="453"/>
      <c r="D24" s="432" t="s">
        <v>60</v>
      </c>
      <c r="E24" s="433"/>
      <c r="F24" s="433"/>
      <c r="G24" s="708"/>
      <c r="H24" s="566" t="str">
        <f>IF('（別紙１）原油換算シート【計画用】'!H21="","",'（別紙１）原油換算シート【計画用】'!H21)</f>
        <v/>
      </c>
      <c r="I24" s="567"/>
      <c r="J24" s="567"/>
      <c r="K24" s="568"/>
      <c r="L24" s="558" t="s">
        <v>232</v>
      </c>
      <c r="M24" s="559"/>
      <c r="N24" s="559"/>
      <c r="O24" s="582">
        <v>41.9</v>
      </c>
      <c r="P24" s="583"/>
      <c r="Q24" s="583"/>
      <c r="R24" s="703" t="s">
        <v>234</v>
      </c>
      <c r="S24" s="573"/>
      <c r="T24" s="704"/>
      <c r="U24" s="660">
        <v>1.95E-2</v>
      </c>
      <c r="V24" s="661"/>
      <c r="W24" s="661"/>
      <c r="X24" s="662"/>
      <c r="Y24" s="572" t="s">
        <v>489</v>
      </c>
      <c r="Z24" s="573"/>
      <c r="AA24" s="573"/>
      <c r="AB24" s="574"/>
      <c r="AC24" s="560" t="str">
        <f>IF(H24="","",H24*O24*U24*44/12)</f>
        <v/>
      </c>
      <c r="AD24" s="561"/>
      <c r="AE24" s="561"/>
      <c r="AF24" s="561"/>
      <c r="AG24" s="562"/>
      <c r="AH24" s="541" t="s">
        <v>484</v>
      </c>
      <c r="AI24" s="542"/>
      <c r="AJ24" s="543"/>
    </row>
    <row r="25" spans="2:36" ht="13.5" customHeight="1" x14ac:dyDescent="0.15">
      <c r="B25" s="452"/>
      <c r="C25" s="453"/>
      <c r="D25" s="432"/>
      <c r="E25" s="433"/>
      <c r="F25" s="433"/>
      <c r="G25" s="708"/>
      <c r="H25" s="566"/>
      <c r="I25" s="567"/>
      <c r="J25" s="567"/>
      <c r="K25" s="568"/>
      <c r="L25" s="558"/>
      <c r="M25" s="559"/>
      <c r="N25" s="559"/>
      <c r="O25" s="582"/>
      <c r="P25" s="583"/>
      <c r="Q25" s="583"/>
      <c r="R25" s="703"/>
      <c r="S25" s="573"/>
      <c r="T25" s="704"/>
      <c r="U25" s="579" t="s">
        <v>420</v>
      </c>
      <c r="V25" s="580"/>
      <c r="W25" s="580"/>
      <c r="X25" s="581"/>
      <c r="Y25" s="572"/>
      <c r="Z25" s="573"/>
      <c r="AA25" s="573"/>
      <c r="AB25" s="574"/>
      <c r="AC25" s="560"/>
      <c r="AD25" s="561"/>
      <c r="AE25" s="561"/>
      <c r="AF25" s="561"/>
      <c r="AG25" s="562"/>
      <c r="AH25" s="555"/>
      <c r="AI25" s="556"/>
      <c r="AJ25" s="557"/>
    </row>
    <row r="26" spans="2:36" ht="13.5" customHeight="1" x14ac:dyDescent="0.15">
      <c r="B26" s="452"/>
      <c r="C26" s="453"/>
      <c r="D26" s="474" t="s">
        <v>392</v>
      </c>
      <c r="E26" s="475"/>
      <c r="F26" s="475"/>
      <c r="G26" s="718"/>
      <c r="H26" s="566" t="str">
        <f>IF('（別紙１）原油換算シート【計画用】'!H23="","",'（別紙１）原油換算シート【計画用】'!H23)</f>
        <v/>
      </c>
      <c r="I26" s="567"/>
      <c r="J26" s="567"/>
      <c r="K26" s="568"/>
      <c r="L26" s="558" t="s">
        <v>233</v>
      </c>
      <c r="M26" s="559"/>
      <c r="N26" s="559"/>
      <c r="O26" s="582">
        <v>50.8</v>
      </c>
      <c r="P26" s="583"/>
      <c r="Q26" s="583"/>
      <c r="R26" s="703" t="s">
        <v>235</v>
      </c>
      <c r="S26" s="573"/>
      <c r="T26" s="704"/>
      <c r="U26" s="660">
        <v>1.61E-2</v>
      </c>
      <c r="V26" s="661"/>
      <c r="W26" s="661"/>
      <c r="X26" s="662"/>
      <c r="Y26" s="572" t="s">
        <v>489</v>
      </c>
      <c r="Z26" s="573"/>
      <c r="AA26" s="573"/>
      <c r="AB26" s="574"/>
      <c r="AC26" s="560" t="str">
        <f>IF(H26="","",H26*O26*U26*44/12)</f>
        <v/>
      </c>
      <c r="AD26" s="561"/>
      <c r="AE26" s="561"/>
      <c r="AF26" s="561"/>
      <c r="AG26" s="562"/>
      <c r="AH26" s="541" t="s">
        <v>484</v>
      </c>
      <c r="AI26" s="542"/>
      <c r="AJ26" s="543"/>
    </row>
    <row r="27" spans="2:36" ht="13.5" customHeight="1" x14ac:dyDescent="0.15">
      <c r="B27" s="452"/>
      <c r="C27" s="453"/>
      <c r="D27" s="474"/>
      <c r="E27" s="475"/>
      <c r="F27" s="475"/>
      <c r="G27" s="718"/>
      <c r="H27" s="566"/>
      <c r="I27" s="567"/>
      <c r="J27" s="567"/>
      <c r="K27" s="568"/>
      <c r="L27" s="558"/>
      <c r="M27" s="559"/>
      <c r="N27" s="559"/>
      <c r="O27" s="582"/>
      <c r="P27" s="583"/>
      <c r="Q27" s="583"/>
      <c r="R27" s="703"/>
      <c r="S27" s="573"/>
      <c r="T27" s="704"/>
      <c r="U27" s="579" t="s">
        <v>420</v>
      </c>
      <c r="V27" s="580"/>
      <c r="W27" s="580"/>
      <c r="X27" s="581"/>
      <c r="Y27" s="572"/>
      <c r="Z27" s="573"/>
      <c r="AA27" s="573"/>
      <c r="AB27" s="574"/>
      <c r="AC27" s="560"/>
      <c r="AD27" s="561"/>
      <c r="AE27" s="561"/>
      <c r="AF27" s="561"/>
      <c r="AG27" s="562"/>
      <c r="AH27" s="555"/>
      <c r="AI27" s="556"/>
      <c r="AJ27" s="557"/>
    </row>
    <row r="28" spans="2:36" ht="13.5" customHeight="1" x14ac:dyDescent="0.15">
      <c r="B28" s="452"/>
      <c r="C28" s="453"/>
      <c r="D28" s="464" t="s">
        <v>397</v>
      </c>
      <c r="E28" s="465"/>
      <c r="F28" s="465"/>
      <c r="G28" s="633"/>
      <c r="H28" s="566" t="str">
        <f>IF('（別紙１）原油換算シート【計画用】'!H25="","",'（別紙１）原油換算シート【計画用】'!H25)</f>
        <v/>
      </c>
      <c r="I28" s="567"/>
      <c r="J28" s="567"/>
      <c r="K28" s="568"/>
      <c r="L28" s="558" t="s">
        <v>354</v>
      </c>
      <c r="M28" s="559"/>
      <c r="N28" s="559"/>
      <c r="O28" s="582">
        <v>45</v>
      </c>
      <c r="P28" s="583"/>
      <c r="Q28" s="583"/>
      <c r="R28" s="703" t="s">
        <v>396</v>
      </c>
      <c r="S28" s="573"/>
      <c r="T28" s="704"/>
      <c r="U28" s="727">
        <v>1.3599999999999999E-2</v>
      </c>
      <c r="V28" s="728"/>
      <c r="W28" s="728"/>
      <c r="X28" s="729"/>
      <c r="Y28" s="572" t="s">
        <v>489</v>
      </c>
      <c r="Z28" s="573"/>
      <c r="AA28" s="573"/>
      <c r="AB28" s="574"/>
      <c r="AC28" s="560" t="str">
        <f>IF(H28="","",H28*O28*U28*44/12)</f>
        <v/>
      </c>
      <c r="AD28" s="561"/>
      <c r="AE28" s="561"/>
      <c r="AF28" s="561"/>
      <c r="AG28" s="562"/>
      <c r="AH28" s="541" t="s">
        <v>484</v>
      </c>
      <c r="AI28" s="542"/>
      <c r="AJ28" s="543"/>
    </row>
    <row r="29" spans="2:36" ht="13.5" customHeight="1" x14ac:dyDescent="0.15">
      <c r="B29" s="452"/>
      <c r="C29" s="453"/>
      <c r="D29" s="464"/>
      <c r="E29" s="465"/>
      <c r="F29" s="465"/>
      <c r="G29" s="633"/>
      <c r="H29" s="566"/>
      <c r="I29" s="567"/>
      <c r="J29" s="567"/>
      <c r="K29" s="568"/>
      <c r="L29" s="558"/>
      <c r="M29" s="559"/>
      <c r="N29" s="559"/>
      <c r="O29" s="582"/>
      <c r="P29" s="583"/>
      <c r="Q29" s="583"/>
      <c r="R29" s="703"/>
      <c r="S29" s="573"/>
      <c r="T29" s="704"/>
      <c r="U29" s="579" t="s">
        <v>431</v>
      </c>
      <c r="V29" s="580"/>
      <c r="W29" s="580"/>
      <c r="X29" s="581"/>
      <c r="Y29" s="572"/>
      <c r="Z29" s="573"/>
      <c r="AA29" s="573"/>
      <c r="AB29" s="574"/>
      <c r="AC29" s="560"/>
      <c r="AD29" s="561"/>
      <c r="AE29" s="561"/>
      <c r="AF29" s="561"/>
      <c r="AG29" s="562"/>
      <c r="AH29" s="555"/>
      <c r="AI29" s="556"/>
      <c r="AJ29" s="557"/>
    </row>
    <row r="30" spans="2:36" ht="13.5" customHeight="1" x14ac:dyDescent="0.15">
      <c r="B30" s="452"/>
      <c r="C30" s="453"/>
      <c r="D30" s="312" t="s">
        <v>61</v>
      </c>
      <c r="E30" s="314"/>
      <c r="F30" s="313" t="s">
        <v>342</v>
      </c>
      <c r="G30" s="314"/>
      <c r="H30" s="566" t="str">
        <f>IF('（別紙１）原油換算シート【計画用】'!H27="","",'（別紙１）原油換算シート【計画用】'!H27)</f>
        <v/>
      </c>
      <c r="I30" s="567"/>
      <c r="J30" s="567"/>
      <c r="K30" s="568"/>
      <c r="L30" s="558" t="s">
        <v>373</v>
      </c>
      <c r="M30" s="559"/>
      <c r="N30" s="559"/>
      <c r="O30" s="505" t="s">
        <v>72</v>
      </c>
      <c r="P30" s="640"/>
      <c r="Q30" s="640"/>
      <c r="R30" s="640"/>
      <c r="S30" s="640"/>
      <c r="T30" s="640"/>
      <c r="U30" s="643">
        <v>0.54900000000000004</v>
      </c>
      <c r="V30" s="643"/>
      <c r="W30" s="643"/>
      <c r="X30" s="644"/>
      <c r="Y30" s="645" t="s">
        <v>490</v>
      </c>
      <c r="Z30" s="646"/>
      <c r="AA30" s="646"/>
      <c r="AB30" s="647"/>
      <c r="AC30" s="560" t="str">
        <f>IF(H30="","",H30*U30)</f>
        <v/>
      </c>
      <c r="AD30" s="561"/>
      <c r="AE30" s="561"/>
      <c r="AF30" s="561"/>
      <c r="AG30" s="562"/>
      <c r="AH30" s="541" t="s">
        <v>484</v>
      </c>
      <c r="AI30" s="542"/>
      <c r="AJ30" s="543"/>
    </row>
    <row r="31" spans="2:36" ht="13.5" customHeight="1" x14ac:dyDescent="0.15">
      <c r="B31" s="452"/>
      <c r="C31" s="453"/>
      <c r="D31" s="315"/>
      <c r="E31" s="317"/>
      <c r="F31" s="319"/>
      <c r="G31" s="320"/>
      <c r="H31" s="566"/>
      <c r="I31" s="567"/>
      <c r="J31" s="567"/>
      <c r="K31" s="568"/>
      <c r="L31" s="558"/>
      <c r="M31" s="559"/>
      <c r="N31" s="559"/>
      <c r="O31" s="709"/>
      <c r="P31" s="710"/>
      <c r="Q31" s="710"/>
      <c r="R31" s="710"/>
      <c r="S31" s="710"/>
      <c r="T31" s="710"/>
      <c r="U31" s="643"/>
      <c r="V31" s="643"/>
      <c r="W31" s="643"/>
      <c r="X31" s="644"/>
      <c r="Y31" s="648"/>
      <c r="Z31" s="649"/>
      <c r="AA31" s="649"/>
      <c r="AB31" s="650"/>
      <c r="AC31" s="560"/>
      <c r="AD31" s="561"/>
      <c r="AE31" s="561"/>
      <c r="AF31" s="561"/>
      <c r="AG31" s="562"/>
      <c r="AH31" s="555"/>
      <c r="AI31" s="556"/>
      <c r="AJ31" s="557"/>
    </row>
    <row r="32" spans="2:36" ht="13.5" customHeight="1" x14ac:dyDescent="0.15">
      <c r="B32" s="452"/>
      <c r="C32" s="453"/>
      <c r="D32" s="315"/>
      <c r="E32" s="317"/>
      <c r="F32" s="313" t="s">
        <v>343</v>
      </c>
      <c r="G32" s="314"/>
      <c r="H32" s="566" t="str">
        <f>IF('（別紙１）原油換算シート【計画用】'!H29="","",'（別紙１）原油換算シート【計画用】'!H29)</f>
        <v/>
      </c>
      <c r="I32" s="567"/>
      <c r="J32" s="567"/>
      <c r="K32" s="568"/>
      <c r="L32" s="558" t="s">
        <v>373</v>
      </c>
      <c r="M32" s="559"/>
      <c r="N32" s="559"/>
      <c r="O32" s="505" t="s">
        <v>72</v>
      </c>
      <c r="P32" s="640"/>
      <c r="Q32" s="640"/>
      <c r="R32" s="640"/>
      <c r="S32" s="640"/>
      <c r="T32" s="640"/>
      <c r="U32" s="643">
        <v>0.54900000000000004</v>
      </c>
      <c r="V32" s="643"/>
      <c r="W32" s="643"/>
      <c r="X32" s="644"/>
      <c r="Y32" s="645" t="s">
        <v>490</v>
      </c>
      <c r="Z32" s="646"/>
      <c r="AA32" s="646"/>
      <c r="AB32" s="647"/>
      <c r="AC32" s="560" t="str">
        <f>IF(H32="","",H32*U32)</f>
        <v/>
      </c>
      <c r="AD32" s="561"/>
      <c r="AE32" s="561"/>
      <c r="AF32" s="561"/>
      <c r="AG32" s="562"/>
      <c r="AH32" s="541" t="s">
        <v>484</v>
      </c>
      <c r="AI32" s="542"/>
      <c r="AJ32" s="543"/>
    </row>
    <row r="33" spans="2:36" ht="13.5" customHeight="1" x14ac:dyDescent="0.15">
      <c r="B33" s="452"/>
      <c r="C33" s="453"/>
      <c r="D33" s="318"/>
      <c r="E33" s="320"/>
      <c r="F33" s="319"/>
      <c r="G33" s="320"/>
      <c r="H33" s="566"/>
      <c r="I33" s="567"/>
      <c r="J33" s="567"/>
      <c r="K33" s="568"/>
      <c r="L33" s="558"/>
      <c r="M33" s="559"/>
      <c r="N33" s="559"/>
      <c r="O33" s="709"/>
      <c r="P33" s="710"/>
      <c r="Q33" s="710"/>
      <c r="R33" s="710"/>
      <c r="S33" s="710"/>
      <c r="T33" s="710"/>
      <c r="U33" s="643"/>
      <c r="V33" s="643"/>
      <c r="W33" s="643"/>
      <c r="X33" s="644"/>
      <c r="Y33" s="648"/>
      <c r="Z33" s="649"/>
      <c r="AA33" s="649"/>
      <c r="AB33" s="650"/>
      <c r="AC33" s="560"/>
      <c r="AD33" s="561"/>
      <c r="AE33" s="561"/>
      <c r="AF33" s="561"/>
      <c r="AG33" s="562"/>
      <c r="AH33" s="555"/>
      <c r="AI33" s="556"/>
      <c r="AJ33" s="557"/>
    </row>
    <row r="34" spans="2:36" ht="13.5" customHeight="1" x14ac:dyDescent="0.15">
      <c r="B34" s="452"/>
      <c r="C34" s="453"/>
      <c r="D34" s="466" t="s">
        <v>419</v>
      </c>
      <c r="E34" s="467"/>
      <c r="F34" s="467"/>
      <c r="G34" s="651"/>
      <c r="H34" s="566" t="str">
        <f>IF('（別紙１）原油換算シート【計画用】'!H31="","",'（別紙１）原油換算シート【計画用】'!H31)</f>
        <v/>
      </c>
      <c r="I34" s="567"/>
      <c r="J34" s="567"/>
      <c r="K34" s="568"/>
      <c r="L34" s="577" t="s">
        <v>388</v>
      </c>
      <c r="M34" s="578"/>
      <c r="N34" s="578"/>
      <c r="O34" s="505" t="s">
        <v>72</v>
      </c>
      <c r="P34" s="640"/>
      <c r="Q34" s="640"/>
      <c r="R34" s="640"/>
      <c r="S34" s="640"/>
      <c r="T34" s="640"/>
      <c r="U34" s="643">
        <v>5.7000000000000002E-2</v>
      </c>
      <c r="V34" s="643"/>
      <c r="W34" s="643"/>
      <c r="X34" s="644"/>
      <c r="Y34" s="572" t="s">
        <v>489</v>
      </c>
      <c r="Z34" s="573"/>
      <c r="AA34" s="573"/>
      <c r="AB34" s="574"/>
      <c r="AC34" s="560" t="str">
        <f>IF(H34="","",H34*U34)</f>
        <v/>
      </c>
      <c r="AD34" s="561"/>
      <c r="AE34" s="561"/>
      <c r="AF34" s="561"/>
      <c r="AG34" s="562"/>
      <c r="AH34" s="541" t="s">
        <v>484</v>
      </c>
      <c r="AI34" s="542"/>
      <c r="AJ34" s="543"/>
    </row>
    <row r="35" spans="2:36" ht="13.5" customHeight="1" x14ac:dyDescent="0.15">
      <c r="B35" s="452"/>
      <c r="C35" s="453"/>
      <c r="D35" s="458"/>
      <c r="E35" s="459"/>
      <c r="F35" s="459"/>
      <c r="G35" s="652"/>
      <c r="H35" s="566"/>
      <c r="I35" s="567"/>
      <c r="J35" s="567"/>
      <c r="K35" s="568"/>
      <c r="L35" s="577"/>
      <c r="M35" s="578"/>
      <c r="N35" s="578"/>
      <c r="O35" s="641"/>
      <c r="P35" s="642"/>
      <c r="Q35" s="642"/>
      <c r="R35" s="642"/>
      <c r="S35" s="642"/>
      <c r="T35" s="642"/>
      <c r="U35" s="680"/>
      <c r="V35" s="680"/>
      <c r="W35" s="680"/>
      <c r="X35" s="681"/>
      <c r="Y35" s="572"/>
      <c r="Z35" s="573"/>
      <c r="AA35" s="573"/>
      <c r="AB35" s="574"/>
      <c r="AC35" s="560"/>
      <c r="AD35" s="561"/>
      <c r="AE35" s="561"/>
      <c r="AF35" s="561"/>
      <c r="AG35" s="562"/>
      <c r="AH35" s="555"/>
      <c r="AI35" s="556"/>
      <c r="AJ35" s="557"/>
    </row>
    <row r="36" spans="2:36" ht="13.5" customHeight="1" x14ac:dyDescent="0.15">
      <c r="B36" s="452"/>
      <c r="C36" s="453"/>
      <c r="D36" s="721" t="s">
        <v>67</v>
      </c>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826" t="str">
        <f>IF(SUM(AC18:AG35)=0,"",ROUND(SUM(AC18:AG35),-INT(LOG(ABS(SUM(AC18:AG35))))-1+3))</f>
        <v/>
      </c>
      <c r="AD36" s="827"/>
      <c r="AE36" s="827"/>
      <c r="AF36" s="827"/>
      <c r="AG36" s="828"/>
      <c r="AH36" s="736" t="s">
        <v>483</v>
      </c>
      <c r="AI36" s="737"/>
      <c r="AJ36" s="738"/>
    </row>
    <row r="37" spans="2:36" ht="13.5" customHeight="1" thickBot="1" x14ac:dyDescent="0.2">
      <c r="B37" s="452"/>
      <c r="C37" s="453"/>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829"/>
      <c r="AD37" s="830"/>
      <c r="AE37" s="830"/>
      <c r="AF37" s="830"/>
      <c r="AG37" s="831"/>
      <c r="AH37" s="739"/>
      <c r="AI37" s="740"/>
      <c r="AJ37" s="741"/>
    </row>
    <row r="38" spans="2:36" ht="13.5" customHeight="1" x14ac:dyDescent="0.15">
      <c r="B38" s="476" t="s">
        <v>64</v>
      </c>
      <c r="C38" s="477"/>
      <c r="D38" s="480" t="s">
        <v>239</v>
      </c>
      <c r="E38" s="480"/>
      <c r="F38" s="480"/>
      <c r="G38" s="480"/>
      <c r="H38" s="563" t="str">
        <f>IF('（別紙１）原油換算シート【計画用】'!H33="","",'（別紙１）原油換算シート【計画用】'!H33)</f>
        <v/>
      </c>
      <c r="I38" s="564"/>
      <c r="J38" s="564"/>
      <c r="K38" s="564"/>
      <c r="L38" s="719" t="s">
        <v>232</v>
      </c>
      <c r="M38" s="720"/>
      <c r="N38" s="720"/>
      <c r="O38" s="634">
        <v>34.6</v>
      </c>
      <c r="P38" s="635"/>
      <c r="Q38" s="635"/>
      <c r="R38" s="575" t="s">
        <v>386</v>
      </c>
      <c r="S38" s="576"/>
      <c r="T38" s="628"/>
      <c r="U38" s="843">
        <v>1.83E-2</v>
      </c>
      <c r="V38" s="844"/>
      <c r="W38" s="844"/>
      <c r="X38" s="845"/>
      <c r="Y38" s="552" t="s">
        <v>492</v>
      </c>
      <c r="Z38" s="553"/>
      <c r="AA38" s="553"/>
      <c r="AB38" s="730"/>
      <c r="AC38" s="667" t="str">
        <f>IF(H38="","",H38*O38*U38*44/12)</f>
        <v/>
      </c>
      <c r="AD38" s="668"/>
      <c r="AE38" s="668"/>
      <c r="AF38" s="668"/>
      <c r="AG38" s="668"/>
      <c r="AH38" s="552" t="s">
        <v>499</v>
      </c>
      <c r="AI38" s="553"/>
      <c r="AJ38" s="554"/>
    </row>
    <row r="39" spans="2:36" ht="13.5" customHeight="1" x14ac:dyDescent="0.15">
      <c r="B39" s="478"/>
      <c r="C39" s="479"/>
      <c r="D39" s="481"/>
      <c r="E39" s="481"/>
      <c r="F39" s="481"/>
      <c r="G39" s="481"/>
      <c r="H39" s="566"/>
      <c r="I39" s="567"/>
      <c r="J39" s="567"/>
      <c r="K39" s="567"/>
      <c r="L39" s="558"/>
      <c r="M39" s="559"/>
      <c r="N39" s="559"/>
      <c r="O39" s="636"/>
      <c r="P39" s="637"/>
      <c r="Q39" s="637"/>
      <c r="R39" s="577"/>
      <c r="S39" s="578"/>
      <c r="T39" s="629"/>
      <c r="U39" s="846"/>
      <c r="V39" s="847"/>
      <c r="W39" s="847"/>
      <c r="X39" s="848"/>
      <c r="Y39" s="731"/>
      <c r="Z39" s="732"/>
      <c r="AA39" s="732"/>
      <c r="AB39" s="733"/>
      <c r="AC39" s="560"/>
      <c r="AD39" s="561"/>
      <c r="AE39" s="561"/>
      <c r="AF39" s="561"/>
      <c r="AG39" s="561"/>
      <c r="AH39" s="731"/>
      <c r="AI39" s="732"/>
      <c r="AJ39" s="735"/>
    </row>
    <row r="40" spans="2:36" x14ac:dyDescent="0.15">
      <c r="B40" s="478"/>
      <c r="C40" s="479"/>
      <c r="D40" s="481"/>
      <c r="E40" s="481"/>
      <c r="F40" s="481"/>
      <c r="G40" s="481"/>
      <c r="H40" s="566"/>
      <c r="I40" s="567"/>
      <c r="J40" s="567"/>
      <c r="K40" s="567"/>
      <c r="L40" s="558"/>
      <c r="M40" s="559"/>
      <c r="N40" s="559"/>
      <c r="O40" s="638"/>
      <c r="P40" s="639"/>
      <c r="Q40" s="639"/>
      <c r="R40" s="630"/>
      <c r="S40" s="631"/>
      <c r="T40" s="632"/>
      <c r="U40" s="832" t="s">
        <v>420</v>
      </c>
      <c r="V40" s="833"/>
      <c r="W40" s="833"/>
      <c r="X40" s="834"/>
      <c r="Y40" s="555"/>
      <c r="Z40" s="556"/>
      <c r="AA40" s="556"/>
      <c r="AB40" s="734"/>
      <c r="AC40" s="560"/>
      <c r="AD40" s="561"/>
      <c r="AE40" s="561"/>
      <c r="AF40" s="561"/>
      <c r="AG40" s="561"/>
      <c r="AH40" s="555"/>
      <c r="AI40" s="556"/>
      <c r="AJ40" s="557"/>
    </row>
    <row r="41" spans="2:36" ht="13.5" customHeight="1" x14ac:dyDescent="0.15">
      <c r="B41" s="478"/>
      <c r="C41" s="479"/>
      <c r="D41" s="481" t="s">
        <v>62</v>
      </c>
      <c r="E41" s="481"/>
      <c r="F41" s="481"/>
      <c r="G41" s="481"/>
      <c r="H41" s="712" t="str">
        <f>IF('（別紙１）原油換算シート【計画用】'!H36="","",'（別紙１）原油換算シート【計画用】'!H36)</f>
        <v/>
      </c>
      <c r="I41" s="713"/>
      <c r="J41" s="713"/>
      <c r="K41" s="714"/>
      <c r="L41" s="558" t="s">
        <v>232</v>
      </c>
      <c r="M41" s="559"/>
      <c r="N41" s="559"/>
      <c r="O41" s="725">
        <v>37.700000000000003</v>
      </c>
      <c r="P41" s="726"/>
      <c r="Q41" s="726"/>
      <c r="R41" s="622" t="s">
        <v>387</v>
      </c>
      <c r="S41" s="623"/>
      <c r="T41" s="624"/>
      <c r="U41" s="849">
        <v>1.8700000000000001E-2</v>
      </c>
      <c r="V41" s="850"/>
      <c r="W41" s="850"/>
      <c r="X41" s="851"/>
      <c r="Y41" s="572" t="s">
        <v>489</v>
      </c>
      <c r="Z41" s="573"/>
      <c r="AA41" s="573"/>
      <c r="AB41" s="574"/>
      <c r="AC41" s="560" t="str">
        <f>IF(H41="","",H41*O41*U41*44/12)</f>
        <v/>
      </c>
      <c r="AD41" s="561"/>
      <c r="AE41" s="561"/>
      <c r="AF41" s="561"/>
      <c r="AG41" s="561"/>
      <c r="AH41" s="541" t="s">
        <v>484</v>
      </c>
      <c r="AI41" s="542"/>
      <c r="AJ41" s="543"/>
    </row>
    <row r="42" spans="2:36" ht="13.5" customHeight="1" x14ac:dyDescent="0.15">
      <c r="B42" s="478"/>
      <c r="C42" s="479"/>
      <c r="D42" s="481"/>
      <c r="E42" s="481"/>
      <c r="F42" s="481"/>
      <c r="G42" s="481"/>
      <c r="H42" s="715"/>
      <c r="I42" s="716"/>
      <c r="J42" s="716"/>
      <c r="K42" s="717"/>
      <c r="L42" s="558"/>
      <c r="M42" s="559"/>
      <c r="N42" s="559"/>
      <c r="O42" s="638"/>
      <c r="P42" s="639"/>
      <c r="Q42" s="639"/>
      <c r="R42" s="625"/>
      <c r="S42" s="626"/>
      <c r="T42" s="627"/>
      <c r="U42" s="832" t="s">
        <v>420</v>
      </c>
      <c r="V42" s="833"/>
      <c r="W42" s="833"/>
      <c r="X42" s="834"/>
      <c r="Y42" s="572"/>
      <c r="Z42" s="573"/>
      <c r="AA42" s="573"/>
      <c r="AB42" s="574"/>
      <c r="AC42" s="560"/>
      <c r="AD42" s="561"/>
      <c r="AE42" s="561"/>
      <c r="AF42" s="561"/>
      <c r="AG42" s="561"/>
      <c r="AH42" s="555"/>
      <c r="AI42" s="556"/>
      <c r="AJ42" s="557"/>
    </row>
    <row r="43" spans="2:36" ht="13.5" customHeight="1" x14ac:dyDescent="0.15">
      <c r="B43" s="478"/>
      <c r="C43" s="479"/>
      <c r="D43" s="518" t="s">
        <v>63</v>
      </c>
      <c r="E43" s="518"/>
      <c r="F43" s="518"/>
      <c r="G43" s="518"/>
      <c r="H43" s="712" t="str">
        <f>IF('（別紙１）原油換算シート【計画用】'!H38="","",'（別紙１）原油換算シート【計画用】'!H38)</f>
        <v/>
      </c>
      <c r="I43" s="713"/>
      <c r="J43" s="713"/>
      <c r="K43" s="714"/>
      <c r="L43" s="558" t="s">
        <v>354</v>
      </c>
      <c r="M43" s="559"/>
      <c r="N43" s="559"/>
      <c r="O43" s="725">
        <v>43.5</v>
      </c>
      <c r="P43" s="726"/>
      <c r="Q43" s="726"/>
      <c r="R43" s="645" t="s">
        <v>396</v>
      </c>
      <c r="S43" s="646"/>
      <c r="T43" s="647"/>
      <c r="U43" s="849">
        <v>1.3899999999999999E-2</v>
      </c>
      <c r="V43" s="850"/>
      <c r="W43" s="850"/>
      <c r="X43" s="851"/>
      <c r="Y43" s="572" t="s">
        <v>489</v>
      </c>
      <c r="Z43" s="573"/>
      <c r="AA43" s="573"/>
      <c r="AB43" s="574"/>
      <c r="AC43" s="560" t="str">
        <f>IF(H43="","",H43*O43*U43*44/12)</f>
        <v/>
      </c>
      <c r="AD43" s="561"/>
      <c r="AE43" s="561"/>
      <c r="AF43" s="561"/>
      <c r="AG43" s="561"/>
      <c r="AH43" s="541" t="s">
        <v>484</v>
      </c>
      <c r="AI43" s="542"/>
      <c r="AJ43" s="543"/>
    </row>
    <row r="44" spans="2:36" ht="13.5" customHeight="1" x14ac:dyDescent="0.15">
      <c r="B44" s="478"/>
      <c r="C44" s="479"/>
      <c r="D44" s="518"/>
      <c r="E44" s="518"/>
      <c r="F44" s="518"/>
      <c r="G44" s="518"/>
      <c r="H44" s="715"/>
      <c r="I44" s="716"/>
      <c r="J44" s="716"/>
      <c r="K44" s="717"/>
      <c r="L44" s="558"/>
      <c r="M44" s="559"/>
      <c r="N44" s="559"/>
      <c r="O44" s="638"/>
      <c r="P44" s="639"/>
      <c r="Q44" s="639"/>
      <c r="R44" s="648"/>
      <c r="S44" s="649"/>
      <c r="T44" s="650"/>
      <c r="U44" s="832" t="s">
        <v>420</v>
      </c>
      <c r="V44" s="833"/>
      <c r="W44" s="833"/>
      <c r="X44" s="834"/>
      <c r="Y44" s="572"/>
      <c r="Z44" s="573"/>
      <c r="AA44" s="573"/>
      <c r="AB44" s="574"/>
      <c r="AC44" s="560"/>
      <c r="AD44" s="561"/>
      <c r="AE44" s="561"/>
      <c r="AF44" s="561"/>
      <c r="AG44" s="561"/>
      <c r="AH44" s="555"/>
      <c r="AI44" s="556"/>
      <c r="AJ44" s="557"/>
    </row>
    <row r="45" spans="2:36" ht="13.5" customHeight="1" x14ac:dyDescent="0.15">
      <c r="B45" s="478"/>
      <c r="C45" s="479"/>
      <c r="D45" s="518" t="s">
        <v>390</v>
      </c>
      <c r="E45" s="518"/>
      <c r="F45" s="518"/>
      <c r="G45" s="518"/>
      <c r="H45" s="712" t="str">
        <f>IF('（別紙１）原油換算シート【計画用】'!H40="","",'（別紙１）原油換算シート【計画用】'!H40)</f>
        <v/>
      </c>
      <c r="I45" s="713"/>
      <c r="J45" s="713"/>
      <c r="K45" s="714"/>
      <c r="L45" s="558" t="s">
        <v>233</v>
      </c>
      <c r="M45" s="559"/>
      <c r="N45" s="559"/>
      <c r="O45" s="725">
        <v>50.8</v>
      </c>
      <c r="P45" s="726"/>
      <c r="Q45" s="726"/>
      <c r="R45" s="622" t="s">
        <v>389</v>
      </c>
      <c r="S45" s="623"/>
      <c r="T45" s="624"/>
      <c r="U45" s="849">
        <v>1.61E-2</v>
      </c>
      <c r="V45" s="850"/>
      <c r="W45" s="850"/>
      <c r="X45" s="851"/>
      <c r="Y45" s="572" t="s">
        <v>489</v>
      </c>
      <c r="Z45" s="573"/>
      <c r="AA45" s="573"/>
      <c r="AB45" s="574"/>
      <c r="AC45" s="560" t="str">
        <f>IF(H45="","",H45*O45*U45*44/12)</f>
        <v/>
      </c>
      <c r="AD45" s="561"/>
      <c r="AE45" s="561"/>
      <c r="AF45" s="561"/>
      <c r="AG45" s="561"/>
      <c r="AH45" s="541" t="s">
        <v>484</v>
      </c>
      <c r="AI45" s="542"/>
      <c r="AJ45" s="543"/>
    </row>
    <row r="46" spans="2:36" ht="13.5" customHeight="1" x14ac:dyDescent="0.15">
      <c r="B46" s="478"/>
      <c r="C46" s="479"/>
      <c r="D46" s="519"/>
      <c r="E46" s="519"/>
      <c r="F46" s="519"/>
      <c r="G46" s="519"/>
      <c r="H46" s="715"/>
      <c r="I46" s="716"/>
      <c r="J46" s="716"/>
      <c r="K46" s="717"/>
      <c r="L46" s="841"/>
      <c r="M46" s="842"/>
      <c r="N46" s="842"/>
      <c r="O46" s="638"/>
      <c r="P46" s="639"/>
      <c r="Q46" s="639"/>
      <c r="R46" s="625"/>
      <c r="S46" s="626"/>
      <c r="T46" s="627"/>
      <c r="U46" s="832" t="s">
        <v>420</v>
      </c>
      <c r="V46" s="833"/>
      <c r="W46" s="833"/>
      <c r="X46" s="834"/>
      <c r="Y46" s="572"/>
      <c r="Z46" s="573"/>
      <c r="AA46" s="573"/>
      <c r="AB46" s="574"/>
      <c r="AC46" s="560"/>
      <c r="AD46" s="561"/>
      <c r="AE46" s="561"/>
      <c r="AF46" s="561"/>
      <c r="AG46" s="561"/>
      <c r="AH46" s="555"/>
      <c r="AI46" s="556"/>
      <c r="AJ46" s="557"/>
    </row>
    <row r="47" spans="2:36" ht="13.5" customHeight="1" x14ac:dyDescent="0.15">
      <c r="B47" s="478"/>
      <c r="C47" s="479"/>
      <c r="D47" s="721" t="s">
        <v>67</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826" t="str">
        <f>IF(SUM(AC38:AG46)=0,"",ROUND(SUM(AC38:AG46),-INT(LOG(ABS(SUM(AC38:AG46))))-1+3))</f>
        <v/>
      </c>
      <c r="AD47" s="827"/>
      <c r="AE47" s="827"/>
      <c r="AF47" s="827"/>
      <c r="AG47" s="828"/>
      <c r="AH47" s="736" t="s">
        <v>483</v>
      </c>
      <c r="AI47" s="737"/>
      <c r="AJ47" s="738"/>
    </row>
    <row r="48" spans="2:36" ht="13.5" customHeight="1" thickBot="1" x14ac:dyDescent="0.2">
      <c r="B48" s="478"/>
      <c r="C48" s="479"/>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829"/>
      <c r="AD48" s="830"/>
      <c r="AE48" s="830"/>
      <c r="AF48" s="830"/>
      <c r="AG48" s="831"/>
      <c r="AH48" s="739"/>
      <c r="AI48" s="740"/>
      <c r="AJ48" s="741"/>
    </row>
    <row r="49" spans="1:36" ht="13.5" customHeight="1" x14ac:dyDescent="0.15">
      <c r="B49" s="529" t="s">
        <v>68</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604" t="s">
        <v>496</v>
      </c>
      <c r="AI49" s="605"/>
      <c r="AJ49" s="606"/>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607"/>
      <c r="AI50" s="608"/>
      <c r="AJ50" s="60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224</v>
      </c>
      <c r="C52" s="1">
        <v>1</v>
      </c>
      <c r="D52" s="378" t="s">
        <v>280</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226</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487</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228</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IF(計画提出書!N47="","",計画提出書!N47-1)</f>
        <v>2022</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f>
        <v>2023</v>
      </c>
      <c r="Q67" s="402"/>
      <c r="R67" s="22" t="s">
        <v>4</v>
      </c>
      <c r="S67" s="402">
        <f>IF(計画提出書!N47="","",3)</f>
        <v>3</v>
      </c>
      <c r="T67" s="402"/>
      <c r="U67" s="22" t="s">
        <v>5</v>
      </c>
      <c r="V67" s="402">
        <f>IF(計画提出書!N47="","",31)</f>
        <v>31</v>
      </c>
      <c r="W67" s="402"/>
      <c r="X67" s="22" t="s">
        <v>6</v>
      </c>
    </row>
    <row r="68" spans="1:36" ht="13.5" customHeight="1" x14ac:dyDescent="0.15">
      <c r="A68" s="9"/>
      <c r="B68" s="692" t="s">
        <v>243</v>
      </c>
      <c r="C68" s="693"/>
      <c r="D68" s="693"/>
      <c r="E68" s="693"/>
      <c r="F68" s="693"/>
      <c r="G68" s="693"/>
      <c r="H68" s="693"/>
      <c r="I68" s="694"/>
      <c r="J68" s="682" t="str">
        <f>IF(D14="","",D14&amp;"年度の排出量")</f>
        <v>2022年度の排出量</v>
      </c>
      <c r="K68" s="683"/>
      <c r="L68" s="683"/>
      <c r="M68" s="683"/>
      <c r="N68" s="683"/>
      <c r="O68" s="683"/>
      <c r="P68" s="683"/>
      <c r="Q68" s="683"/>
      <c r="R68" s="683"/>
      <c r="S68" s="802" t="s">
        <v>402</v>
      </c>
      <c r="T68" s="803"/>
      <c r="U68" s="803"/>
      <c r="V68" s="803"/>
      <c r="W68" s="803"/>
      <c r="X68" s="803"/>
      <c r="Y68" s="803"/>
      <c r="Z68" s="804"/>
      <c r="AA68" s="653" t="s">
        <v>99</v>
      </c>
      <c r="AB68" s="654"/>
      <c r="AC68" s="654"/>
      <c r="AD68" s="654"/>
      <c r="AE68" s="654"/>
      <c r="AF68" s="654"/>
      <c r="AG68" s="654"/>
      <c r="AH68" s="654"/>
      <c r="AI68" s="654"/>
      <c r="AJ68" s="816"/>
    </row>
    <row r="69" spans="1:36" ht="13.5" customHeight="1" x14ac:dyDescent="0.15">
      <c r="A69" s="9"/>
      <c r="B69" s="695"/>
      <c r="C69" s="696"/>
      <c r="D69" s="696"/>
      <c r="E69" s="696"/>
      <c r="F69" s="696"/>
      <c r="G69" s="696"/>
      <c r="H69" s="696"/>
      <c r="I69" s="697"/>
      <c r="J69" s="800"/>
      <c r="K69" s="801"/>
      <c r="L69" s="801"/>
      <c r="M69" s="801"/>
      <c r="N69" s="801"/>
      <c r="O69" s="801"/>
      <c r="P69" s="801"/>
      <c r="Q69" s="801"/>
      <c r="R69" s="801"/>
      <c r="S69" s="805"/>
      <c r="T69" s="806"/>
      <c r="U69" s="806"/>
      <c r="V69" s="806"/>
      <c r="W69" s="806"/>
      <c r="X69" s="806"/>
      <c r="Y69" s="806"/>
      <c r="Z69" s="807"/>
      <c r="AA69" s="817"/>
      <c r="AB69" s="818"/>
      <c r="AC69" s="818"/>
      <c r="AD69" s="818"/>
      <c r="AE69" s="818"/>
      <c r="AF69" s="818"/>
      <c r="AG69" s="818"/>
      <c r="AH69" s="818"/>
      <c r="AI69" s="818"/>
      <c r="AJ69" s="819"/>
    </row>
    <row r="70" spans="1:36" ht="13.5" customHeight="1" thickBot="1" x14ac:dyDescent="0.2">
      <c r="A70" s="9"/>
      <c r="B70" s="698"/>
      <c r="C70" s="699"/>
      <c r="D70" s="699"/>
      <c r="E70" s="699"/>
      <c r="F70" s="699"/>
      <c r="G70" s="699"/>
      <c r="H70" s="699"/>
      <c r="I70" s="700"/>
      <c r="J70" s="797" t="s">
        <v>251</v>
      </c>
      <c r="K70" s="664"/>
      <c r="L70" s="664"/>
      <c r="M70" s="664"/>
      <c r="N70" s="664"/>
      <c r="O70" s="664"/>
      <c r="P70" s="664"/>
      <c r="Q70" s="664"/>
      <c r="R70" s="798"/>
      <c r="S70" s="678" t="s">
        <v>249</v>
      </c>
      <c r="T70" s="679"/>
      <c r="U70" s="679"/>
      <c r="V70" s="679"/>
      <c r="W70" s="679"/>
      <c r="X70" s="679"/>
      <c r="Y70" s="679"/>
      <c r="Z70" s="799"/>
      <c r="AA70" s="663" t="s">
        <v>252</v>
      </c>
      <c r="AB70" s="664"/>
      <c r="AC70" s="664"/>
      <c r="AD70" s="664"/>
      <c r="AE70" s="664"/>
      <c r="AF70" s="664"/>
      <c r="AG70" s="664"/>
      <c r="AH70" s="664"/>
      <c r="AI70" s="664"/>
      <c r="AJ70" s="815"/>
    </row>
    <row r="71" spans="1:36" ht="13.5" customHeight="1" x14ac:dyDescent="0.15">
      <c r="B71" s="786" t="s">
        <v>77</v>
      </c>
      <c r="C71" s="787"/>
      <c r="D71" s="787"/>
      <c r="E71" s="787"/>
      <c r="F71" s="787"/>
      <c r="G71" s="787"/>
      <c r="H71" s="787"/>
      <c r="I71" s="788"/>
      <c r="J71" s="792"/>
      <c r="K71" s="793"/>
      <c r="L71" s="793"/>
      <c r="M71" s="793"/>
      <c r="N71" s="793"/>
      <c r="O71" s="793"/>
      <c r="P71" s="794"/>
      <c r="Q71" s="767" t="s">
        <v>236</v>
      </c>
      <c r="R71" s="768"/>
      <c r="S71" s="795">
        <v>1</v>
      </c>
      <c r="T71" s="796"/>
      <c r="U71" s="796"/>
      <c r="V71" s="796"/>
      <c r="W71" s="796"/>
      <c r="X71" s="796"/>
      <c r="Y71" s="796"/>
      <c r="Z71" s="796"/>
      <c r="AA71" s="601" t="str">
        <f>IF(SUM(J71)=0,"",ROUND(J71*S71,-INT(LOG(ABS(J71*S71)))-1+3))</f>
        <v/>
      </c>
      <c r="AB71" s="602"/>
      <c r="AC71" s="602"/>
      <c r="AD71" s="602"/>
      <c r="AE71" s="602"/>
      <c r="AF71" s="602"/>
      <c r="AG71" s="603"/>
      <c r="AH71" s="604" t="s">
        <v>496</v>
      </c>
      <c r="AI71" s="605"/>
      <c r="AJ71" s="606"/>
    </row>
    <row r="72" spans="1:36" ht="13.5" customHeight="1" thickBot="1" x14ac:dyDescent="0.2">
      <c r="B72" s="808"/>
      <c r="C72" s="809"/>
      <c r="D72" s="809"/>
      <c r="E72" s="809"/>
      <c r="F72" s="809"/>
      <c r="G72" s="809"/>
      <c r="H72" s="809"/>
      <c r="I72" s="810"/>
      <c r="J72" s="247"/>
      <c r="K72" s="248"/>
      <c r="L72" s="248"/>
      <c r="M72" s="248"/>
      <c r="N72" s="248"/>
      <c r="O72" s="248"/>
      <c r="P72" s="349"/>
      <c r="Q72" s="813"/>
      <c r="R72" s="814"/>
      <c r="S72" s="535"/>
      <c r="T72" s="536"/>
      <c r="U72" s="536"/>
      <c r="V72" s="536"/>
      <c r="W72" s="536"/>
      <c r="X72" s="536"/>
      <c r="Y72" s="536"/>
      <c r="Z72" s="536"/>
      <c r="AA72" s="549"/>
      <c r="AB72" s="550"/>
      <c r="AC72" s="550"/>
      <c r="AD72" s="550"/>
      <c r="AE72" s="550"/>
      <c r="AF72" s="550"/>
      <c r="AG72" s="551"/>
      <c r="AH72" s="607"/>
      <c r="AI72" s="608"/>
      <c r="AJ72" s="609"/>
    </row>
    <row r="73" spans="1:36" ht="13.5" customHeight="1" x14ac:dyDescent="0.15">
      <c r="B73" s="786" t="s">
        <v>76</v>
      </c>
      <c r="C73" s="787"/>
      <c r="D73" s="787"/>
      <c r="E73" s="787"/>
      <c r="F73" s="787"/>
      <c r="G73" s="787"/>
      <c r="H73" s="787"/>
      <c r="I73" s="788"/>
      <c r="J73" s="792"/>
      <c r="K73" s="793"/>
      <c r="L73" s="793"/>
      <c r="M73" s="793"/>
      <c r="N73" s="793"/>
      <c r="O73" s="793"/>
      <c r="P73" s="794"/>
      <c r="Q73" s="767" t="s">
        <v>236</v>
      </c>
      <c r="R73" s="768"/>
      <c r="S73" s="795">
        <v>25</v>
      </c>
      <c r="T73" s="796"/>
      <c r="U73" s="796"/>
      <c r="V73" s="796"/>
      <c r="W73" s="796"/>
      <c r="X73" s="796"/>
      <c r="Y73" s="796"/>
      <c r="Z73" s="796"/>
      <c r="AA73" s="820" t="str">
        <f>IF(SUM(J73)=0,"",ROUND(J73*S73,-INT(LOG(ABS(J73*S73)))-1+3))</f>
        <v/>
      </c>
      <c r="AB73" s="821"/>
      <c r="AC73" s="821"/>
      <c r="AD73" s="821"/>
      <c r="AE73" s="821"/>
      <c r="AF73" s="821"/>
      <c r="AG73" s="822"/>
      <c r="AH73" s="604" t="s">
        <v>496</v>
      </c>
      <c r="AI73" s="605"/>
      <c r="AJ73" s="606"/>
    </row>
    <row r="74" spans="1:36" ht="13.5" customHeight="1" thickBot="1" x14ac:dyDescent="0.2">
      <c r="B74" s="789"/>
      <c r="C74" s="790"/>
      <c r="D74" s="790"/>
      <c r="E74" s="790"/>
      <c r="F74" s="790"/>
      <c r="G74" s="790"/>
      <c r="H74" s="790"/>
      <c r="I74" s="791"/>
      <c r="J74" s="590"/>
      <c r="K74" s="591"/>
      <c r="L74" s="591"/>
      <c r="M74" s="591"/>
      <c r="N74" s="591"/>
      <c r="O74" s="591"/>
      <c r="P74" s="592"/>
      <c r="Q74" s="811"/>
      <c r="R74" s="812"/>
      <c r="S74" s="599"/>
      <c r="T74" s="600"/>
      <c r="U74" s="600"/>
      <c r="V74" s="600"/>
      <c r="W74" s="600"/>
      <c r="X74" s="600"/>
      <c r="Y74" s="600"/>
      <c r="Z74" s="600"/>
      <c r="AA74" s="823"/>
      <c r="AB74" s="824"/>
      <c r="AC74" s="824"/>
      <c r="AD74" s="824"/>
      <c r="AE74" s="824"/>
      <c r="AF74" s="824"/>
      <c r="AG74" s="825"/>
      <c r="AH74" s="607"/>
      <c r="AI74" s="608"/>
      <c r="AJ74" s="609"/>
    </row>
    <row r="75" spans="1:36" ht="13.5" customHeight="1" x14ac:dyDescent="0.15">
      <c r="B75" s="786" t="s">
        <v>78</v>
      </c>
      <c r="C75" s="787"/>
      <c r="D75" s="787"/>
      <c r="E75" s="787"/>
      <c r="F75" s="787"/>
      <c r="G75" s="787"/>
      <c r="H75" s="787"/>
      <c r="I75" s="788"/>
      <c r="J75" s="792"/>
      <c r="K75" s="793"/>
      <c r="L75" s="793"/>
      <c r="M75" s="793"/>
      <c r="N75" s="793"/>
      <c r="O75" s="793"/>
      <c r="P75" s="794"/>
      <c r="Q75" s="767" t="s">
        <v>236</v>
      </c>
      <c r="R75" s="768"/>
      <c r="S75" s="795">
        <v>298</v>
      </c>
      <c r="T75" s="796"/>
      <c r="U75" s="796"/>
      <c r="V75" s="796"/>
      <c r="W75" s="796"/>
      <c r="X75" s="796"/>
      <c r="Y75" s="796"/>
      <c r="Z75" s="796"/>
      <c r="AA75" s="820" t="str">
        <f>IF(SUM(J75)=0,"",ROUND(J75*S75,-INT(LOG(ABS(J75*S75)))-1+3))</f>
        <v/>
      </c>
      <c r="AB75" s="821"/>
      <c r="AC75" s="821"/>
      <c r="AD75" s="821"/>
      <c r="AE75" s="821"/>
      <c r="AF75" s="821"/>
      <c r="AG75" s="822"/>
      <c r="AH75" s="604" t="s">
        <v>496</v>
      </c>
      <c r="AI75" s="605"/>
      <c r="AJ75" s="606"/>
    </row>
    <row r="76" spans="1:36" ht="13.5" customHeight="1" thickBot="1" x14ac:dyDescent="0.2">
      <c r="B76" s="789"/>
      <c r="C76" s="790"/>
      <c r="D76" s="790"/>
      <c r="E76" s="790"/>
      <c r="F76" s="790"/>
      <c r="G76" s="790"/>
      <c r="H76" s="790"/>
      <c r="I76" s="791"/>
      <c r="J76" s="590"/>
      <c r="K76" s="591"/>
      <c r="L76" s="591"/>
      <c r="M76" s="591"/>
      <c r="N76" s="591"/>
      <c r="O76" s="591"/>
      <c r="P76" s="592"/>
      <c r="Q76" s="811"/>
      <c r="R76" s="812"/>
      <c r="S76" s="599"/>
      <c r="T76" s="600"/>
      <c r="U76" s="600"/>
      <c r="V76" s="600"/>
      <c r="W76" s="600"/>
      <c r="X76" s="600"/>
      <c r="Y76" s="600"/>
      <c r="Z76" s="600"/>
      <c r="AA76" s="823"/>
      <c r="AB76" s="824"/>
      <c r="AC76" s="824"/>
      <c r="AD76" s="824"/>
      <c r="AE76" s="824"/>
      <c r="AF76" s="824"/>
      <c r="AG76" s="825"/>
      <c r="AH76" s="607"/>
      <c r="AI76" s="608"/>
      <c r="AJ76" s="609"/>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228</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IF(計画提出書!N47="","",計画提出書!N47-1)</f>
        <v>2022</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IF(計画提出書!N47="","",計画提出書!N47-1)</f>
        <v>2022</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692" t="s">
        <v>243</v>
      </c>
      <c r="C80" s="693"/>
      <c r="D80" s="693"/>
      <c r="E80" s="693"/>
      <c r="F80" s="693"/>
      <c r="G80" s="693"/>
      <c r="H80" s="693"/>
      <c r="I80" s="694"/>
      <c r="J80" s="682" t="str">
        <f>IF(D14="","",D14&amp;"年の排出量")</f>
        <v>2022年の排出量</v>
      </c>
      <c r="K80" s="683"/>
      <c r="L80" s="683"/>
      <c r="M80" s="683"/>
      <c r="N80" s="683"/>
      <c r="O80" s="683"/>
      <c r="P80" s="683"/>
      <c r="Q80" s="683"/>
      <c r="R80" s="683"/>
      <c r="S80" s="802" t="s">
        <v>402</v>
      </c>
      <c r="T80" s="803"/>
      <c r="U80" s="803"/>
      <c r="V80" s="803"/>
      <c r="W80" s="803"/>
      <c r="X80" s="803"/>
      <c r="Y80" s="803"/>
      <c r="Z80" s="804"/>
      <c r="AA80" s="653" t="s">
        <v>99</v>
      </c>
      <c r="AB80" s="654"/>
      <c r="AC80" s="654"/>
      <c r="AD80" s="654"/>
      <c r="AE80" s="654"/>
      <c r="AF80" s="654"/>
      <c r="AG80" s="654"/>
      <c r="AH80" s="654"/>
      <c r="AI80" s="654"/>
      <c r="AJ80" s="816"/>
    </row>
    <row r="81" spans="2:36" ht="13.5" customHeight="1" x14ac:dyDescent="0.15">
      <c r="B81" s="695"/>
      <c r="C81" s="696"/>
      <c r="D81" s="696"/>
      <c r="E81" s="696"/>
      <c r="F81" s="696"/>
      <c r="G81" s="696"/>
      <c r="H81" s="696"/>
      <c r="I81" s="697"/>
      <c r="J81" s="800"/>
      <c r="K81" s="801"/>
      <c r="L81" s="801"/>
      <c r="M81" s="801"/>
      <c r="N81" s="801"/>
      <c r="O81" s="801"/>
      <c r="P81" s="801"/>
      <c r="Q81" s="801"/>
      <c r="R81" s="801"/>
      <c r="S81" s="805"/>
      <c r="T81" s="806"/>
      <c r="U81" s="806"/>
      <c r="V81" s="806"/>
      <c r="W81" s="806"/>
      <c r="X81" s="806"/>
      <c r="Y81" s="806"/>
      <c r="Z81" s="807"/>
      <c r="AA81" s="817"/>
      <c r="AB81" s="818"/>
      <c r="AC81" s="818"/>
      <c r="AD81" s="818"/>
      <c r="AE81" s="818"/>
      <c r="AF81" s="818"/>
      <c r="AG81" s="818"/>
      <c r="AH81" s="818"/>
      <c r="AI81" s="818"/>
      <c r="AJ81" s="819"/>
    </row>
    <row r="82" spans="2:36" ht="13.5" customHeight="1" thickBot="1" x14ac:dyDescent="0.2">
      <c r="B82" s="698"/>
      <c r="C82" s="699"/>
      <c r="D82" s="699"/>
      <c r="E82" s="699"/>
      <c r="F82" s="699"/>
      <c r="G82" s="699"/>
      <c r="H82" s="699"/>
      <c r="I82" s="700"/>
      <c r="J82" s="797" t="s">
        <v>248</v>
      </c>
      <c r="K82" s="664"/>
      <c r="L82" s="664"/>
      <c r="M82" s="664"/>
      <c r="N82" s="664"/>
      <c r="O82" s="664"/>
      <c r="P82" s="664"/>
      <c r="Q82" s="664"/>
      <c r="R82" s="798"/>
      <c r="S82" s="678" t="s">
        <v>249</v>
      </c>
      <c r="T82" s="679"/>
      <c r="U82" s="679"/>
      <c r="V82" s="679"/>
      <c r="W82" s="679"/>
      <c r="X82" s="679"/>
      <c r="Y82" s="679"/>
      <c r="Z82" s="799"/>
      <c r="AA82" s="663" t="s">
        <v>252</v>
      </c>
      <c r="AB82" s="664"/>
      <c r="AC82" s="664"/>
      <c r="AD82" s="664"/>
      <c r="AE82" s="664"/>
      <c r="AF82" s="664"/>
      <c r="AG82" s="664"/>
      <c r="AH82" s="664"/>
      <c r="AI82" s="664"/>
      <c r="AJ82" s="815"/>
    </row>
    <row r="83" spans="2:36" ht="13.5" customHeight="1" x14ac:dyDescent="0.15">
      <c r="B83" s="613" t="s">
        <v>350</v>
      </c>
      <c r="C83" s="614"/>
      <c r="D83" s="761" t="s">
        <v>80</v>
      </c>
      <c r="E83" s="762"/>
      <c r="F83" s="762"/>
      <c r="G83" s="762"/>
      <c r="H83" s="762"/>
      <c r="I83" s="763"/>
      <c r="J83" s="764"/>
      <c r="K83" s="765"/>
      <c r="L83" s="765"/>
      <c r="M83" s="765"/>
      <c r="N83" s="765"/>
      <c r="O83" s="765"/>
      <c r="P83" s="766"/>
      <c r="Q83" s="767" t="s">
        <v>236</v>
      </c>
      <c r="R83" s="768"/>
      <c r="S83" s="754">
        <v>14800</v>
      </c>
      <c r="T83" s="755"/>
      <c r="U83" s="755"/>
      <c r="V83" s="755"/>
      <c r="W83" s="755"/>
      <c r="X83" s="755"/>
      <c r="Y83" s="755"/>
      <c r="Z83" s="756"/>
      <c r="AA83" s="751" t="str">
        <f t="shared" ref="AA83:AA101" si="0">IF(J83="","",J83*S83)</f>
        <v/>
      </c>
      <c r="AB83" s="752"/>
      <c r="AC83" s="752"/>
      <c r="AD83" s="752"/>
      <c r="AE83" s="752"/>
      <c r="AF83" s="752"/>
      <c r="AG83" s="753"/>
      <c r="AH83" s="731" t="s">
        <v>484</v>
      </c>
      <c r="AI83" s="732"/>
      <c r="AJ83" s="735"/>
    </row>
    <row r="84" spans="2:36" ht="13.5" customHeight="1" x14ac:dyDescent="0.15">
      <c r="B84" s="615"/>
      <c r="C84" s="616"/>
      <c r="D84" s="619" t="s">
        <v>81</v>
      </c>
      <c r="E84" s="620"/>
      <c r="F84" s="620"/>
      <c r="G84" s="620"/>
      <c r="H84" s="620"/>
      <c r="I84" s="621"/>
      <c r="J84" s="247"/>
      <c r="K84" s="248"/>
      <c r="L84" s="248"/>
      <c r="M84" s="248"/>
      <c r="N84" s="248"/>
      <c r="O84" s="248"/>
      <c r="P84" s="349"/>
      <c r="Q84" s="544" t="s">
        <v>236</v>
      </c>
      <c r="R84" s="545"/>
      <c r="S84" s="535">
        <v>675</v>
      </c>
      <c r="T84" s="536"/>
      <c r="U84" s="536"/>
      <c r="V84" s="536"/>
      <c r="W84" s="536"/>
      <c r="X84" s="536"/>
      <c r="Y84" s="536"/>
      <c r="Z84" s="537"/>
      <c r="AA84" s="538" t="str">
        <f t="shared" si="0"/>
        <v/>
      </c>
      <c r="AB84" s="539"/>
      <c r="AC84" s="539"/>
      <c r="AD84" s="539"/>
      <c r="AE84" s="539"/>
      <c r="AF84" s="539"/>
      <c r="AG84" s="540"/>
      <c r="AH84" s="541" t="s">
        <v>484</v>
      </c>
      <c r="AI84" s="542"/>
      <c r="AJ84" s="543"/>
    </row>
    <row r="85" spans="2:36" ht="13.5" customHeight="1" x14ac:dyDescent="0.15">
      <c r="B85" s="615"/>
      <c r="C85" s="616"/>
      <c r="D85" s="619" t="s">
        <v>82</v>
      </c>
      <c r="E85" s="620"/>
      <c r="F85" s="620"/>
      <c r="G85" s="620"/>
      <c r="H85" s="620"/>
      <c r="I85" s="621"/>
      <c r="J85" s="247"/>
      <c r="K85" s="248"/>
      <c r="L85" s="248"/>
      <c r="M85" s="248"/>
      <c r="N85" s="248"/>
      <c r="O85" s="248"/>
      <c r="P85" s="349"/>
      <c r="Q85" s="544" t="s">
        <v>236</v>
      </c>
      <c r="R85" s="545"/>
      <c r="S85" s="535">
        <v>92</v>
      </c>
      <c r="T85" s="536"/>
      <c r="U85" s="536"/>
      <c r="V85" s="536"/>
      <c r="W85" s="536"/>
      <c r="X85" s="536"/>
      <c r="Y85" s="536"/>
      <c r="Z85" s="537"/>
      <c r="AA85" s="538" t="str">
        <f t="shared" si="0"/>
        <v/>
      </c>
      <c r="AB85" s="539"/>
      <c r="AC85" s="539"/>
      <c r="AD85" s="539"/>
      <c r="AE85" s="539"/>
      <c r="AF85" s="539"/>
      <c r="AG85" s="540"/>
      <c r="AH85" s="541" t="s">
        <v>484</v>
      </c>
      <c r="AI85" s="542"/>
      <c r="AJ85" s="543"/>
    </row>
    <row r="86" spans="2:36" ht="13.5" customHeight="1" x14ac:dyDescent="0.15">
      <c r="B86" s="615"/>
      <c r="C86" s="616"/>
      <c r="D86" s="619" t="s">
        <v>83</v>
      </c>
      <c r="E86" s="620"/>
      <c r="F86" s="620"/>
      <c r="G86" s="620"/>
      <c r="H86" s="620"/>
      <c r="I86" s="621"/>
      <c r="J86" s="247"/>
      <c r="K86" s="248"/>
      <c r="L86" s="248"/>
      <c r="M86" s="248"/>
      <c r="N86" s="248"/>
      <c r="O86" s="248"/>
      <c r="P86" s="349"/>
      <c r="Q86" s="544" t="s">
        <v>236</v>
      </c>
      <c r="R86" s="545"/>
      <c r="S86" s="535">
        <v>3500</v>
      </c>
      <c r="T86" s="536"/>
      <c r="U86" s="536"/>
      <c r="V86" s="536"/>
      <c r="W86" s="536"/>
      <c r="X86" s="536"/>
      <c r="Y86" s="536"/>
      <c r="Z86" s="537"/>
      <c r="AA86" s="538" t="str">
        <f t="shared" si="0"/>
        <v/>
      </c>
      <c r="AB86" s="539"/>
      <c r="AC86" s="539"/>
      <c r="AD86" s="539"/>
      <c r="AE86" s="539"/>
      <c r="AF86" s="539"/>
      <c r="AG86" s="540"/>
      <c r="AH86" s="541" t="s">
        <v>484</v>
      </c>
      <c r="AI86" s="542"/>
      <c r="AJ86" s="543"/>
    </row>
    <row r="87" spans="2:36" ht="13.5" customHeight="1" x14ac:dyDescent="0.15">
      <c r="B87" s="615"/>
      <c r="C87" s="616"/>
      <c r="D87" s="619" t="s">
        <v>84</v>
      </c>
      <c r="E87" s="620"/>
      <c r="F87" s="620"/>
      <c r="G87" s="620"/>
      <c r="H87" s="620"/>
      <c r="I87" s="621"/>
      <c r="J87" s="247"/>
      <c r="K87" s="248"/>
      <c r="L87" s="248"/>
      <c r="M87" s="248"/>
      <c r="N87" s="248"/>
      <c r="O87" s="248"/>
      <c r="P87" s="349"/>
      <c r="Q87" s="544" t="s">
        <v>236</v>
      </c>
      <c r="R87" s="545"/>
      <c r="S87" s="535">
        <v>1000</v>
      </c>
      <c r="T87" s="536"/>
      <c r="U87" s="536"/>
      <c r="V87" s="536"/>
      <c r="W87" s="536"/>
      <c r="X87" s="536"/>
      <c r="Y87" s="536"/>
      <c r="Z87" s="537"/>
      <c r="AA87" s="538" t="str">
        <f t="shared" si="0"/>
        <v/>
      </c>
      <c r="AB87" s="539"/>
      <c r="AC87" s="539"/>
      <c r="AD87" s="539"/>
      <c r="AE87" s="539"/>
      <c r="AF87" s="539"/>
      <c r="AG87" s="540"/>
      <c r="AH87" s="541" t="s">
        <v>484</v>
      </c>
      <c r="AI87" s="542"/>
      <c r="AJ87" s="543"/>
    </row>
    <row r="88" spans="2:36" ht="13.5" customHeight="1" x14ac:dyDescent="0.15">
      <c r="B88" s="615"/>
      <c r="C88" s="616"/>
      <c r="D88" s="619" t="s">
        <v>85</v>
      </c>
      <c r="E88" s="620"/>
      <c r="F88" s="620"/>
      <c r="G88" s="620"/>
      <c r="H88" s="620"/>
      <c r="I88" s="621"/>
      <c r="J88" s="247"/>
      <c r="K88" s="248"/>
      <c r="L88" s="248"/>
      <c r="M88" s="248"/>
      <c r="N88" s="248"/>
      <c r="O88" s="248"/>
      <c r="P88" s="349"/>
      <c r="Q88" s="544" t="s">
        <v>236</v>
      </c>
      <c r="R88" s="545"/>
      <c r="S88" s="535">
        <v>1430</v>
      </c>
      <c r="T88" s="536"/>
      <c r="U88" s="536"/>
      <c r="V88" s="536"/>
      <c r="W88" s="536"/>
      <c r="X88" s="536"/>
      <c r="Y88" s="536"/>
      <c r="Z88" s="537"/>
      <c r="AA88" s="538" t="str">
        <f t="shared" si="0"/>
        <v/>
      </c>
      <c r="AB88" s="539"/>
      <c r="AC88" s="539"/>
      <c r="AD88" s="539"/>
      <c r="AE88" s="539"/>
      <c r="AF88" s="539"/>
      <c r="AG88" s="540"/>
      <c r="AH88" s="541" t="s">
        <v>484</v>
      </c>
      <c r="AI88" s="542"/>
      <c r="AJ88" s="543"/>
    </row>
    <row r="89" spans="2:36" ht="13.5" customHeight="1" x14ac:dyDescent="0.15">
      <c r="B89" s="615"/>
      <c r="C89" s="616"/>
      <c r="D89" s="619" t="s">
        <v>86</v>
      </c>
      <c r="E89" s="620"/>
      <c r="F89" s="620"/>
      <c r="G89" s="620"/>
      <c r="H89" s="620"/>
      <c r="I89" s="621"/>
      <c r="J89" s="247"/>
      <c r="K89" s="248"/>
      <c r="L89" s="248"/>
      <c r="M89" s="248"/>
      <c r="N89" s="248"/>
      <c r="O89" s="248"/>
      <c r="P89" s="349"/>
      <c r="Q89" s="544" t="s">
        <v>236</v>
      </c>
      <c r="R89" s="545"/>
      <c r="S89" s="535">
        <v>353</v>
      </c>
      <c r="T89" s="536"/>
      <c r="U89" s="536"/>
      <c r="V89" s="536"/>
      <c r="W89" s="536"/>
      <c r="X89" s="536"/>
      <c r="Y89" s="536"/>
      <c r="Z89" s="537"/>
      <c r="AA89" s="538" t="str">
        <f t="shared" si="0"/>
        <v/>
      </c>
      <c r="AB89" s="539"/>
      <c r="AC89" s="539"/>
      <c r="AD89" s="539"/>
      <c r="AE89" s="539"/>
      <c r="AF89" s="539"/>
      <c r="AG89" s="540"/>
      <c r="AH89" s="541" t="s">
        <v>484</v>
      </c>
      <c r="AI89" s="542"/>
      <c r="AJ89" s="543"/>
    </row>
    <row r="90" spans="2:36" ht="13.5" customHeight="1" x14ac:dyDescent="0.15">
      <c r="B90" s="615"/>
      <c r="C90" s="616"/>
      <c r="D90" s="619" t="s">
        <v>87</v>
      </c>
      <c r="E90" s="620"/>
      <c r="F90" s="620"/>
      <c r="G90" s="620"/>
      <c r="H90" s="620"/>
      <c r="I90" s="621"/>
      <c r="J90" s="247"/>
      <c r="K90" s="248"/>
      <c r="L90" s="248"/>
      <c r="M90" s="248"/>
      <c r="N90" s="248"/>
      <c r="O90" s="248"/>
      <c r="P90" s="349"/>
      <c r="Q90" s="544" t="s">
        <v>236</v>
      </c>
      <c r="R90" s="545"/>
      <c r="S90" s="535">
        <v>4470</v>
      </c>
      <c r="T90" s="536"/>
      <c r="U90" s="536"/>
      <c r="V90" s="536"/>
      <c r="W90" s="536"/>
      <c r="X90" s="536"/>
      <c r="Y90" s="536"/>
      <c r="Z90" s="537"/>
      <c r="AA90" s="538" t="str">
        <f t="shared" si="0"/>
        <v/>
      </c>
      <c r="AB90" s="539"/>
      <c r="AC90" s="539"/>
      <c r="AD90" s="539"/>
      <c r="AE90" s="539"/>
      <c r="AF90" s="539"/>
      <c r="AG90" s="540"/>
      <c r="AH90" s="541" t="s">
        <v>484</v>
      </c>
      <c r="AI90" s="542"/>
      <c r="AJ90" s="543"/>
    </row>
    <row r="91" spans="2:36" ht="13.5" customHeight="1" x14ac:dyDescent="0.15">
      <c r="B91" s="615"/>
      <c r="C91" s="616"/>
      <c r="D91" s="610" t="s">
        <v>437</v>
      </c>
      <c r="E91" s="611"/>
      <c r="F91" s="611"/>
      <c r="G91" s="611"/>
      <c r="H91" s="611"/>
      <c r="I91" s="612"/>
      <c r="J91" s="48"/>
      <c r="K91" s="47"/>
      <c r="L91" s="47"/>
      <c r="M91" s="47"/>
      <c r="N91" s="47"/>
      <c r="O91" s="47"/>
      <c r="P91" s="49"/>
      <c r="Q91" s="544" t="s">
        <v>236</v>
      </c>
      <c r="R91" s="545"/>
      <c r="S91" s="535">
        <v>53</v>
      </c>
      <c r="T91" s="536"/>
      <c r="U91" s="536"/>
      <c r="V91" s="536"/>
      <c r="W91" s="536"/>
      <c r="X91" s="536"/>
      <c r="Y91" s="536"/>
      <c r="Z91" s="537"/>
      <c r="AA91" s="538" t="str">
        <f>IF(J91="","",J91*S91)</f>
        <v/>
      </c>
      <c r="AB91" s="539"/>
      <c r="AC91" s="539"/>
      <c r="AD91" s="539"/>
      <c r="AE91" s="539"/>
      <c r="AF91" s="539"/>
      <c r="AG91" s="540"/>
      <c r="AH91" s="541" t="s">
        <v>484</v>
      </c>
      <c r="AI91" s="542"/>
      <c r="AJ91" s="543"/>
    </row>
    <row r="92" spans="2:36" ht="13.5" customHeight="1" x14ac:dyDescent="0.15">
      <c r="B92" s="615"/>
      <c r="C92" s="616"/>
      <c r="D92" s="619" t="s">
        <v>88</v>
      </c>
      <c r="E92" s="620"/>
      <c r="F92" s="620"/>
      <c r="G92" s="620"/>
      <c r="H92" s="620"/>
      <c r="I92" s="621"/>
      <c r="J92" s="247"/>
      <c r="K92" s="248"/>
      <c r="L92" s="248"/>
      <c r="M92" s="248"/>
      <c r="N92" s="248"/>
      <c r="O92" s="248"/>
      <c r="P92" s="349"/>
      <c r="Q92" s="544" t="s">
        <v>236</v>
      </c>
      <c r="R92" s="545"/>
      <c r="S92" s="535">
        <v>124</v>
      </c>
      <c r="T92" s="536"/>
      <c r="U92" s="536"/>
      <c r="V92" s="536"/>
      <c r="W92" s="536"/>
      <c r="X92" s="536"/>
      <c r="Y92" s="536"/>
      <c r="Z92" s="537"/>
      <c r="AA92" s="538" t="str">
        <f t="shared" si="0"/>
        <v/>
      </c>
      <c r="AB92" s="539"/>
      <c r="AC92" s="539"/>
      <c r="AD92" s="539"/>
      <c r="AE92" s="539"/>
      <c r="AF92" s="539"/>
      <c r="AG92" s="540"/>
      <c r="AH92" s="541" t="s">
        <v>484</v>
      </c>
      <c r="AI92" s="542"/>
      <c r="AJ92" s="543"/>
    </row>
    <row r="93" spans="2:36" ht="13.5" customHeight="1" x14ac:dyDescent="0.15">
      <c r="B93" s="615"/>
      <c r="C93" s="616"/>
      <c r="D93" s="783" t="s">
        <v>438</v>
      </c>
      <c r="E93" s="784"/>
      <c r="F93" s="784"/>
      <c r="G93" s="784"/>
      <c r="H93" s="784"/>
      <c r="I93" s="785"/>
      <c r="J93" s="48"/>
      <c r="K93" s="47"/>
      <c r="L93" s="47"/>
      <c r="M93" s="47"/>
      <c r="N93" s="47"/>
      <c r="O93" s="47"/>
      <c r="P93" s="49"/>
      <c r="Q93" s="544" t="s">
        <v>236</v>
      </c>
      <c r="R93" s="545"/>
      <c r="S93" s="535">
        <v>12</v>
      </c>
      <c r="T93" s="536"/>
      <c r="U93" s="536"/>
      <c r="V93" s="536"/>
      <c r="W93" s="536"/>
      <c r="X93" s="536"/>
      <c r="Y93" s="536"/>
      <c r="Z93" s="537"/>
      <c r="AA93" s="538" t="str">
        <f>IF(J93="","",J93*S93)</f>
        <v/>
      </c>
      <c r="AB93" s="539"/>
      <c r="AC93" s="539"/>
      <c r="AD93" s="539"/>
      <c r="AE93" s="539"/>
      <c r="AF93" s="539"/>
      <c r="AG93" s="540"/>
      <c r="AH93" s="541" t="s">
        <v>484</v>
      </c>
      <c r="AI93" s="542"/>
      <c r="AJ93" s="543"/>
    </row>
    <row r="94" spans="2:36" ht="13.5" customHeight="1" x14ac:dyDescent="0.15">
      <c r="B94" s="615"/>
      <c r="C94" s="616"/>
      <c r="D94" s="619" t="s">
        <v>89</v>
      </c>
      <c r="E94" s="620"/>
      <c r="F94" s="620"/>
      <c r="G94" s="620"/>
      <c r="H94" s="620"/>
      <c r="I94" s="621"/>
      <c r="J94" s="247"/>
      <c r="K94" s="248"/>
      <c r="L94" s="248"/>
      <c r="M94" s="248"/>
      <c r="N94" s="248"/>
      <c r="O94" s="248"/>
      <c r="P94" s="349"/>
      <c r="Q94" s="544" t="s">
        <v>236</v>
      </c>
      <c r="R94" s="545"/>
      <c r="S94" s="535">
        <v>3220</v>
      </c>
      <c r="T94" s="536"/>
      <c r="U94" s="536"/>
      <c r="V94" s="536"/>
      <c r="W94" s="536"/>
      <c r="X94" s="536"/>
      <c r="Y94" s="536"/>
      <c r="Z94" s="537"/>
      <c r="AA94" s="538" t="str">
        <f t="shared" si="0"/>
        <v/>
      </c>
      <c r="AB94" s="539"/>
      <c r="AC94" s="539"/>
      <c r="AD94" s="539"/>
      <c r="AE94" s="539"/>
      <c r="AF94" s="539"/>
      <c r="AG94" s="540"/>
      <c r="AH94" s="541" t="s">
        <v>484</v>
      </c>
      <c r="AI94" s="542"/>
      <c r="AJ94" s="543"/>
    </row>
    <row r="95" spans="2:36" ht="13.5" customHeight="1" x14ac:dyDescent="0.15">
      <c r="B95" s="615"/>
      <c r="C95" s="616"/>
      <c r="D95" s="619" t="s">
        <v>220</v>
      </c>
      <c r="E95" s="620"/>
      <c r="F95" s="620"/>
      <c r="G95" s="620"/>
      <c r="H95" s="620"/>
      <c r="I95" s="621"/>
      <c r="J95" s="247"/>
      <c r="K95" s="248"/>
      <c r="L95" s="248"/>
      <c r="M95" s="248"/>
      <c r="N95" s="248"/>
      <c r="O95" s="248"/>
      <c r="P95" s="349"/>
      <c r="Q95" s="544" t="s">
        <v>236</v>
      </c>
      <c r="R95" s="545"/>
      <c r="S95" s="535">
        <v>9810</v>
      </c>
      <c r="T95" s="536"/>
      <c r="U95" s="536"/>
      <c r="V95" s="536"/>
      <c r="W95" s="536"/>
      <c r="X95" s="536"/>
      <c r="Y95" s="536"/>
      <c r="Z95" s="537"/>
      <c r="AA95" s="538" t="str">
        <f t="shared" si="0"/>
        <v/>
      </c>
      <c r="AB95" s="539"/>
      <c r="AC95" s="539"/>
      <c r="AD95" s="539"/>
      <c r="AE95" s="539"/>
      <c r="AF95" s="539"/>
      <c r="AG95" s="540"/>
      <c r="AH95" s="541" t="s">
        <v>484</v>
      </c>
      <c r="AI95" s="542"/>
      <c r="AJ95" s="543"/>
    </row>
    <row r="96" spans="2:36" ht="13.5" customHeight="1" x14ac:dyDescent="0.15">
      <c r="B96" s="615"/>
      <c r="C96" s="616"/>
      <c r="D96" s="619" t="s">
        <v>439</v>
      </c>
      <c r="E96" s="620"/>
      <c r="F96" s="620"/>
      <c r="G96" s="620"/>
      <c r="H96" s="620"/>
      <c r="I96" s="621"/>
      <c r="J96" s="48"/>
      <c r="K96" s="47"/>
      <c r="L96" s="47"/>
      <c r="M96" s="47"/>
      <c r="N96" s="47"/>
      <c r="O96" s="47"/>
      <c r="P96" s="49"/>
      <c r="Q96" s="544" t="s">
        <v>236</v>
      </c>
      <c r="R96" s="545"/>
      <c r="S96" s="535">
        <v>1370</v>
      </c>
      <c r="T96" s="536"/>
      <c r="U96" s="536"/>
      <c r="V96" s="536"/>
      <c r="W96" s="536"/>
      <c r="X96" s="536"/>
      <c r="Y96" s="536"/>
      <c r="Z96" s="537"/>
      <c r="AA96" s="538" t="str">
        <f>IF(J96="","",J96*S96)</f>
        <v/>
      </c>
      <c r="AB96" s="539"/>
      <c r="AC96" s="539"/>
      <c r="AD96" s="539"/>
      <c r="AE96" s="539"/>
      <c r="AF96" s="539"/>
      <c r="AG96" s="540"/>
      <c r="AH96" s="541" t="s">
        <v>484</v>
      </c>
      <c r="AI96" s="542"/>
      <c r="AJ96" s="543"/>
    </row>
    <row r="97" spans="2:36" ht="13.5" customHeight="1" x14ac:dyDescent="0.15">
      <c r="B97" s="615"/>
      <c r="C97" s="616"/>
      <c r="D97" s="619" t="s">
        <v>440</v>
      </c>
      <c r="E97" s="620"/>
      <c r="F97" s="620"/>
      <c r="G97" s="620"/>
      <c r="H97" s="620"/>
      <c r="I97" s="621"/>
      <c r="J97" s="48"/>
      <c r="K97" s="47"/>
      <c r="L97" s="47"/>
      <c r="M97" s="47"/>
      <c r="N97" s="47"/>
      <c r="O97" s="47"/>
      <c r="P97" s="49"/>
      <c r="Q97" s="544" t="s">
        <v>236</v>
      </c>
      <c r="R97" s="545"/>
      <c r="S97" s="535">
        <v>1340</v>
      </c>
      <c r="T97" s="536"/>
      <c r="U97" s="536"/>
      <c r="V97" s="536"/>
      <c r="W97" s="536"/>
      <c r="X97" s="536"/>
      <c r="Y97" s="536"/>
      <c r="Z97" s="537"/>
      <c r="AA97" s="538" t="str">
        <f>IF(J97="","",J97*S97)</f>
        <v/>
      </c>
      <c r="AB97" s="539"/>
      <c r="AC97" s="539"/>
      <c r="AD97" s="539"/>
      <c r="AE97" s="539"/>
      <c r="AF97" s="539"/>
      <c r="AG97" s="540"/>
      <c r="AH97" s="541" t="s">
        <v>484</v>
      </c>
      <c r="AI97" s="542"/>
      <c r="AJ97" s="543"/>
    </row>
    <row r="98" spans="2:36" ht="13.5" customHeight="1" x14ac:dyDescent="0.15">
      <c r="B98" s="615"/>
      <c r="C98" s="616"/>
      <c r="D98" s="619" t="s">
        <v>90</v>
      </c>
      <c r="E98" s="620"/>
      <c r="F98" s="620"/>
      <c r="G98" s="620"/>
      <c r="H98" s="620"/>
      <c r="I98" s="621"/>
      <c r="J98" s="247"/>
      <c r="K98" s="248"/>
      <c r="L98" s="248"/>
      <c r="M98" s="248"/>
      <c r="N98" s="248"/>
      <c r="O98" s="248"/>
      <c r="P98" s="349"/>
      <c r="Q98" s="544" t="s">
        <v>236</v>
      </c>
      <c r="R98" s="545"/>
      <c r="S98" s="535">
        <v>693</v>
      </c>
      <c r="T98" s="536"/>
      <c r="U98" s="536"/>
      <c r="V98" s="536"/>
      <c r="W98" s="536"/>
      <c r="X98" s="536"/>
      <c r="Y98" s="536"/>
      <c r="Z98" s="537"/>
      <c r="AA98" s="538" t="str">
        <f t="shared" si="0"/>
        <v/>
      </c>
      <c r="AB98" s="539"/>
      <c r="AC98" s="539"/>
      <c r="AD98" s="539"/>
      <c r="AE98" s="539"/>
      <c r="AF98" s="539"/>
      <c r="AG98" s="540"/>
      <c r="AH98" s="541" t="s">
        <v>484</v>
      </c>
      <c r="AI98" s="542"/>
      <c r="AJ98" s="543"/>
    </row>
    <row r="99" spans="2:36" ht="13.5" customHeight="1" x14ac:dyDescent="0.15">
      <c r="B99" s="615"/>
      <c r="C99" s="616"/>
      <c r="D99" s="610" t="s">
        <v>441</v>
      </c>
      <c r="E99" s="611"/>
      <c r="F99" s="611"/>
      <c r="G99" s="611"/>
      <c r="H99" s="611"/>
      <c r="I99" s="612"/>
      <c r="J99" s="48"/>
      <c r="K99" s="47"/>
      <c r="L99" s="47"/>
      <c r="M99" s="47"/>
      <c r="N99" s="47"/>
      <c r="O99" s="47"/>
      <c r="P99" s="49"/>
      <c r="Q99" s="544" t="s">
        <v>236</v>
      </c>
      <c r="R99" s="545"/>
      <c r="S99" s="535">
        <v>1300</v>
      </c>
      <c r="T99" s="536"/>
      <c r="U99" s="536"/>
      <c r="V99" s="536"/>
      <c r="W99" s="536"/>
      <c r="X99" s="536"/>
      <c r="Y99" s="536"/>
      <c r="Z99" s="537"/>
      <c r="AA99" s="538" t="str">
        <f>IF(J99="","",J99*S99)</f>
        <v/>
      </c>
      <c r="AB99" s="539"/>
      <c r="AC99" s="539"/>
      <c r="AD99" s="539"/>
      <c r="AE99" s="539"/>
      <c r="AF99" s="539"/>
      <c r="AG99" s="540"/>
      <c r="AH99" s="541" t="s">
        <v>484</v>
      </c>
      <c r="AI99" s="542"/>
      <c r="AJ99" s="543"/>
    </row>
    <row r="100" spans="2:36" ht="13.5" customHeight="1" x14ac:dyDescent="0.15">
      <c r="B100" s="615"/>
      <c r="C100" s="616"/>
      <c r="D100" s="610" t="s">
        <v>442</v>
      </c>
      <c r="E100" s="611"/>
      <c r="F100" s="611"/>
      <c r="G100" s="611"/>
      <c r="H100" s="611"/>
      <c r="I100" s="612"/>
      <c r="J100" s="48"/>
      <c r="K100" s="47"/>
      <c r="L100" s="47"/>
      <c r="M100" s="47"/>
      <c r="N100" s="47"/>
      <c r="O100" s="47"/>
      <c r="P100" s="49"/>
      <c r="Q100" s="544" t="s">
        <v>236</v>
      </c>
      <c r="R100" s="545"/>
      <c r="S100" s="535">
        <v>794</v>
      </c>
      <c r="T100" s="536"/>
      <c r="U100" s="536"/>
      <c r="V100" s="536"/>
      <c r="W100" s="536"/>
      <c r="X100" s="536"/>
      <c r="Y100" s="536"/>
      <c r="Z100" s="537"/>
      <c r="AA100" s="538" t="str">
        <f>IF(J100="","",J100*S100)</f>
        <v/>
      </c>
      <c r="AB100" s="539"/>
      <c r="AC100" s="539"/>
      <c r="AD100" s="539"/>
      <c r="AE100" s="539"/>
      <c r="AF100" s="539"/>
      <c r="AG100" s="540"/>
      <c r="AH100" s="541" t="s">
        <v>484</v>
      </c>
      <c r="AI100" s="542"/>
      <c r="AJ100" s="543"/>
    </row>
    <row r="101" spans="2:36" ht="13.5" customHeight="1" x14ac:dyDescent="0.15">
      <c r="B101" s="615"/>
      <c r="C101" s="616"/>
      <c r="D101" s="780" t="s">
        <v>221</v>
      </c>
      <c r="E101" s="781"/>
      <c r="F101" s="781"/>
      <c r="G101" s="781"/>
      <c r="H101" s="781"/>
      <c r="I101" s="782"/>
      <c r="J101" s="247"/>
      <c r="K101" s="248"/>
      <c r="L101" s="248"/>
      <c r="M101" s="248"/>
      <c r="N101" s="248"/>
      <c r="O101" s="248"/>
      <c r="P101" s="349"/>
      <c r="Q101" s="544" t="s">
        <v>236</v>
      </c>
      <c r="R101" s="545"/>
      <c r="S101" s="535">
        <v>1640</v>
      </c>
      <c r="T101" s="536"/>
      <c r="U101" s="536"/>
      <c r="V101" s="536"/>
      <c r="W101" s="536"/>
      <c r="X101" s="536"/>
      <c r="Y101" s="536"/>
      <c r="Z101" s="537"/>
      <c r="AA101" s="538" t="str">
        <f t="shared" si="0"/>
        <v/>
      </c>
      <c r="AB101" s="539"/>
      <c r="AC101" s="539"/>
      <c r="AD101" s="539"/>
      <c r="AE101" s="539"/>
      <c r="AF101" s="539"/>
      <c r="AG101" s="540"/>
      <c r="AH101" s="748" t="s">
        <v>484</v>
      </c>
      <c r="AI101" s="749"/>
      <c r="AJ101" s="750"/>
    </row>
    <row r="102" spans="2:36" ht="13.5" customHeight="1" x14ac:dyDescent="0.15">
      <c r="B102" s="615"/>
      <c r="C102" s="616"/>
      <c r="D102" s="757" t="s">
        <v>67</v>
      </c>
      <c r="E102" s="758"/>
      <c r="F102" s="758"/>
      <c r="G102" s="758"/>
      <c r="H102" s="758"/>
      <c r="I102" s="758"/>
      <c r="J102" s="758"/>
      <c r="K102" s="758"/>
      <c r="L102" s="758"/>
      <c r="M102" s="758"/>
      <c r="N102" s="758"/>
      <c r="O102" s="758"/>
      <c r="P102" s="758"/>
      <c r="Q102" s="758"/>
      <c r="R102" s="758"/>
      <c r="S102" s="758"/>
      <c r="T102" s="758"/>
      <c r="U102" s="758"/>
      <c r="V102" s="758"/>
      <c r="W102" s="758"/>
      <c r="X102" s="758"/>
      <c r="Y102" s="758"/>
      <c r="Z102" s="758"/>
      <c r="AA102" s="546" t="str">
        <f>IF(SUM(AA83:AG101)=0,"",ROUND(SUM(AA83:AG101),-INT(LOG(ABS(SUM(AA83:AG101))))-1+3))</f>
        <v/>
      </c>
      <c r="AB102" s="547"/>
      <c r="AC102" s="547"/>
      <c r="AD102" s="547"/>
      <c r="AE102" s="547"/>
      <c r="AF102" s="547"/>
      <c r="AG102" s="548"/>
      <c r="AH102" s="742" t="s">
        <v>483</v>
      </c>
      <c r="AI102" s="743"/>
      <c r="AJ102" s="744"/>
    </row>
    <row r="103" spans="2:36" ht="13.5" customHeight="1" thickBot="1" x14ac:dyDescent="0.2">
      <c r="B103" s="617"/>
      <c r="C103" s="618"/>
      <c r="D103" s="759"/>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549"/>
      <c r="AB103" s="550"/>
      <c r="AC103" s="550"/>
      <c r="AD103" s="550"/>
      <c r="AE103" s="550"/>
      <c r="AF103" s="550"/>
      <c r="AG103" s="551"/>
      <c r="AH103" s="745"/>
      <c r="AI103" s="746"/>
      <c r="AJ103" s="747"/>
    </row>
    <row r="104" spans="2:36" ht="13.5" customHeight="1" x14ac:dyDescent="0.15">
      <c r="B104" s="613" t="s">
        <v>351</v>
      </c>
      <c r="C104" s="614"/>
      <c r="D104" s="761" t="s">
        <v>91</v>
      </c>
      <c r="E104" s="762"/>
      <c r="F104" s="762"/>
      <c r="G104" s="762"/>
      <c r="H104" s="762"/>
      <c r="I104" s="763"/>
      <c r="J104" s="764"/>
      <c r="K104" s="765"/>
      <c r="L104" s="765"/>
      <c r="M104" s="765"/>
      <c r="N104" s="765"/>
      <c r="O104" s="765"/>
      <c r="P104" s="766"/>
      <c r="Q104" s="778" t="s">
        <v>236</v>
      </c>
      <c r="R104" s="779"/>
      <c r="S104" s="754">
        <v>7390</v>
      </c>
      <c r="T104" s="755"/>
      <c r="U104" s="755"/>
      <c r="V104" s="755"/>
      <c r="W104" s="755"/>
      <c r="X104" s="755"/>
      <c r="Y104" s="755"/>
      <c r="Z104" s="756"/>
      <c r="AA104" s="751" t="str">
        <f t="shared" ref="AA104:AA112" si="1">IF(J104="","",J104*S104)</f>
        <v/>
      </c>
      <c r="AB104" s="752"/>
      <c r="AC104" s="752"/>
      <c r="AD104" s="752"/>
      <c r="AE104" s="752"/>
      <c r="AF104" s="752"/>
      <c r="AG104" s="753"/>
      <c r="AH104" s="731" t="s">
        <v>484</v>
      </c>
      <c r="AI104" s="732"/>
      <c r="AJ104" s="735"/>
    </row>
    <row r="105" spans="2:36" ht="13.5" customHeight="1" x14ac:dyDescent="0.15">
      <c r="B105" s="615"/>
      <c r="C105" s="616"/>
      <c r="D105" s="619" t="s">
        <v>92</v>
      </c>
      <c r="E105" s="620"/>
      <c r="F105" s="620"/>
      <c r="G105" s="620"/>
      <c r="H105" s="620"/>
      <c r="I105" s="621"/>
      <c r="J105" s="247"/>
      <c r="K105" s="248"/>
      <c r="L105" s="248"/>
      <c r="M105" s="248"/>
      <c r="N105" s="248"/>
      <c r="O105" s="248"/>
      <c r="P105" s="349"/>
      <c r="Q105" s="533" t="s">
        <v>236</v>
      </c>
      <c r="R105" s="534"/>
      <c r="S105" s="535">
        <v>12200</v>
      </c>
      <c r="T105" s="536"/>
      <c r="U105" s="536"/>
      <c r="V105" s="536"/>
      <c r="W105" s="536"/>
      <c r="X105" s="536"/>
      <c r="Y105" s="536"/>
      <c r="Z105" s="537"/>
      <c r="AA105" s="538" t="str">
        <f t="shared" si="1"/>
        <v/>
      </c>
      <c r="AB105" s="539"/>
      <c r="AC105" s="539"/>
      <c r="AD105" s="539"/>
      <c r="AE105" s="539"/>
      <c r="AF105" s="539"/>
      <c r="AG105" s="540"/>
      <c r="AH105" s="541" t="s">
        <v>484</v>
      </c>
      <c r="AI105" s="542"/>
      <c r="AJ105" s="543"/>
    </row>
    <row r="106" spans="2:36" ht="13.5" customHeight="1" x14ac:dyDescent="0.15">
      <c r="B106" s="615"/>
      <c r="C106" s="616"/>
      <c r="D106" s="619" t="s">
        <v>93</v>
      </c>
      <c r="E106" s="620"/>
      <c r="F106" s="620"/>
      <c r="G106" s="620"/>
      <c r="H106" s="620"/>
      <c r="I106" s="621"/>
      <c r="J106" s="247"/>
      <c r="K106" s="248"/>
      <c r="L106" s="248"/>
      <c r="M106" s="248"/>
      <c r="N106" s="248"/>
      <c r="O106" s="248"/>
      <c r="P106" s="349"/>
      <c r="Q106" s="533" t="s">
        <v>236</v>
      </c>
      <c r="R106" s="534"/>
      <c r="S106" s="535">
        <v>8830</v>
      </c>
      <c r="T106" s="536"/>
      <c r="U106" s="536"/>
      <c r="V106" s="536"/>
      <c r="W106" s="536"/>
      <c r="X106" s="536"/>
      <c r="Y106" s="536"/>
      <c r="Z106" s="537"/>
      <c r="AA106" s="538" t="str">
        <f t="shared" si="1"/>
        <v/>
      </c>
      <c r="AB106" s="539"/>
      <c r="AC106" s="539"/>
      <c r="AD106" s="539"/>
      <c r="AE106" s="539"/>
      <c r="AF106" s="539"/>
      <c r="AG106" s="540"/>
      <c r="AH106" s="541" t="s">
        <v>484</v>
      </c>
      <c r="AI106" s="542"/>
      <c r="AJ106" s="543"/>
    </row>
    <row r="107" spans="2:36" ht="13.5" customHeight="1" x14ac:dyDescent="0.15">
      <c r="B107" s="615"/>
      <c r="C107" s="616"/>
      <c r="D107" s="775" t="s">
        <v>443</v>
      </c>
      <c r="E107" s="776"/>
      <c r="F107" s="776"/>
      <c r="G107" s="776"/>
      <c r="H107" s="776"/>
      <c r="I107" s="777"/>
      <c r="J107" s="247"/>
      <c r="K107" s="248"/>
      <c r="L107" s="248"/>
      <c r="M107" s="248"/>
      <c r="N107" s="248"/>
      <c r="O107" s="248"/>
      <c r="P107" s="349"/>
      <c r="Q107" s="533" t="s">
        <v>236</v>
      </c>
      <c r="R107" s="534"/>
      <c r="S107" s="535">
        <v>17340</v>
      </c>
      <c r="T107" s="536"/>
      <c r="U107" s="536"/>
      <c r="V107" s="536"/>
      <c r="W107" s="536"/>
      <c r="X107" s="536"/>
      <c r="Y107" s="536"/>
      <c r="Z107" s="537"/>
      <c r="AA107" s="538" t="str">
        <f>IF(J107="","",J107*S107)</f>
        <v/>
      </c>
      <c r="AB107" s="539"/>
      <c r="AC107" s="539"/>
      <c r="AD107" s="539"/>
      <c r="AE107" s="539"/>
      <c r="AF107" s="539"/>
      <c r="AG107" s="540"/>
      <c r="AH107" s="541" t="s">
        <v>484</v>
      </c>
      <c r="AI107" s="542"/>
      <c r="AJ107" s="543"/>
    </row>
    <row r="108" spans="2:36" ht="13.5" customHeight="1" x14ac:dyDescent="0.15">
      <c r="B108" s="615"/>
      <c r="C108" s="616"/>
      <c r="D108" s="619" t="s">
        <v>94</v>
      </c>
      <c r="E108" s="620"/>
      <c r="F108" s="620"/>
      <c r="G108" s="620"/>
      <c r="H108" s="620"/>
      <c r="I108" s="621"/>
      <c r="J108" s="247"/>
      <c r="K108" s="248"/>
      <c r="L108" s="248"/>
      <c r="M108" s="248"/>
      <c r="N108" s="248"/>
      <c r="O108" s="248"/>
      <c r="P108" s="349"/>
      <c r="Q108" s="533" t="s">
        <v>236</v>
      </c>
      <c r="R108" s="534"/>
      <c r="S108" s="535">
        <v>8860</v>
      </c>
      <c r="T108" s="536"/>
      <c r="U108" s="536"/>
      <c r="V108" s="536"/>
      <c r="W108" s="536"/>
      <c r="X108" s="536"/>
      <c r="Y108" s="536"/>
      <c r="Z108" s="537"/>
      <c r="AA108" s="538" t="str">
        <f t="shared" si="1"/>
        <v/>
      </c>
      <c r="AB108" s="539"/>
      <c r="AC108" s="539"/>
      <c r="AD108" s="539"/>
      <c r="AE108" s="539"/>
      <c r="AF108" s="539"/>
      <c r="AG108" s="540"/>
      <c r="AH108" s="541" t="s">
        <v>484</v>
      </c>
      <c r="AI108" s="542"/>
      <c r="AJ108" s="543"/>
    </row>
    <row r="109" spans="2:36" ht="13.5" customHeight="1" x14ac:dyDescent="0.15">
      <c r="B109" s="615"/>
      <c r="C109" s="616"/>
      <c r="D109" s="619" t="s">
        <v>95</v>
      </c>
      <c r="E109" s="620"/>
      <c r="F109" s="620"/>
      <c r="G109" s="620"/>
      <c r="H109" s="620"/>
      <c r="I109" s="621"/>
      <c r="J109" s="247"/>
      <c r="K109" s="248"/>
      <c r="L109" s="248"/>
      <c r="M109" s="248"/>
      <c r="N109" s="248"/>
      <c r="O109" s="248"/>
      <c r="P109" s="349"/>
      <c r="Q109" s="533" t="s">
        <v>236</v>
      </c>
      <c r="R109" s="534"/>
      <c r="S109" s="535">
        <v>10300</v>
      </c>
      <c r="T109" s="536"/>
      <c r="U109" s="536"/>
      <c r="V109" s="536"/>
      <c r="W109" s="536"/>
      <c r="X109" s="536"/>
      <c r="Y109" s="536"/>
      <c r="Z109" s="537"/>
      <c r="AA109" s="538" t="str">
        <f t="shared" si="1"/>
        <v/>
      </c>
      <c r="AB109" s="539"/>
      <c r="AC109" s="539"/>
      <c r="AD109" s="539"/>
      <c r="AE109" s="539"/>
      <c r="AF109" s="539"/>
      <c r="AG109" s="540"/>
      <c r="AH109" s="541" t="s">
        <v>484</v>
      </c>
      <c r="AI109" s="542"/>
      <c r="AJ109" s="543"/>
    </row>
    <row r="110" spans="2:36" ht="13.5" customHeight="1" x14ac:dyDescent="0.15">
      <c r="B110" s="615"/>
      <c r="C110" s="616"/>
      <c r="D110" s="619" t="s">
        <v>96</v>
      </c>
      <c r="E110" s="620"/>
      <c r="F110" s="620"/>
      <c r="G110" s="620"/>
      <c r="H110" s="620"/>
      <c r="I110" s="621"/>
      <c r="J110" s="247"/>
      <c r="K110" s="248"/>
      <c r="L110" s="248"/>
      <c r="M110" s="248"/>
      <c r="N110" s="248"/>
      <c r="O110" s="248"/>
      <c r="P110" s="349"/>
      <c r="Q110" s="533" t="s">
        <v>236</v>
      </c>
      <c r="R110" s="534"/>
      <c r="S110" s="535">
        <v>9160</v>
      </c>
      <c r="T110" s="536"/>
      <c r="U110" s="536"/>
      <c r="V110" s="536"/>
      <c r="W110" s="536"/>
      <c r="X110" s="536"/>
      <c r="Y110" s="536"/>
      <c r="Z110" s="537"/>
      <c r="AA110" s="538" t="str">
        <f t="shared" si="1"/>
        <v/>
      </c>
      <c r="AB110" s="539"/>
      <c r="AC110" s="539"/>
      <c r="AD110" s="539"/>
      <c r="AE110" s="539"/>
      <c r="AF110" s="539"/>
      <c r="AG110" s="540"/>
      <c r="AH110" s="541" t="s">
        <v>484</v>
      </c>
      <c r="AI110" s="542"/>
      <c r="AJ110" s="543"/>
    </row>
    <row r="111" spans="2:36" ht="13.5" customHeight="1" x14ac:dyDescent="0.15">
      <c r="B111" s="615"/>
      <c r="C111" s="616"/>
      <c r="D111" s="619" t="s">
        <v>97</v>
      </c>
      <c r="E111" s="620"/>
      <c r="F111" s="620"/>
      <c r="G111" s="620"/>
      <c r="H111" s="620"/>
      <c r="I111" s="621"/>
      <c r="J111" s="247"/>
      <c r="K111" s="248"/>
      <c r="L111" s="248"/>
      <c r="M111" s="248"/>
      <c r="N111" s="248"/>
      <c r="O111" s="248"/>
      <c r="P111" s="349"/>
      <c r="Q111" s="533" t="s">
        <v>236</v>
      </c>
      <c r="R111" s="534"/>
      <c r="S111" s="535">
        <v>9300</v>
      </c>
      <c r="T111" s="536"/>
      <c r="U111" s="536"/>
      <c r="V111" s="536"/>
      <c r="W111" s="536"/>
      <c r="X111" s="536"/>
      <c r="Y111" s="536"/>
      <c r="Z111" s="537"/>
      <c r="AA111" s="538" t="str">
        <f>IF(J111="","",J111*S111)</f>
        <v/>
      </c>
      <c r="AB111" s="539"/>
      <c r="AC111" s="539"/>
      <c r="AD111" s="539"/>
      <c r="AE111" s="539"/>
      <c r="AF111" s="539"/>
      <c r="AG111" s="540"/>
      <c r="AH111" s="541" t="s">
        <v>484</v>
      </c>
      <c r="AI111" s="542"/>
      <c r="AJ111" s="543"/>
    </row>
    <row r="112" spans="2:36" ht="13.5" customHeight="1" x14ac:dyDescent="0.15">
      <c r="B112" s="615"/>
      <c r="C112" s="616"/>
      <c r="D112" s="619" t="s">
        <v>444</v>
      </c>
      <c r="E112" s="620"/>
      <c r="F112" s="620"/>
      <c r="G112" s="620"/>
      <c r="H112" s="620"/>
      <c r="I112" s="621"/>
      <c r="J112" s="247"/>
      <c r="K112" s="248"/>
      <c r="L112" s="248"/>
      <c r="M112" s="248"/>
      <c r="N112" s="248"/>
      <c r="O112" s="248"/>
      <c r="P112" s="349"/>
      <c r="Q112" s="533" t="s">
        <v>236</v>
      </c>
      <c r="R112" s="534"/>
      <c r="S112" s="535">
        <v>7500</v>
      </c>
      <c r="T112" s="536"/>
      <c r="U112" s="536"/>
      <c r="V112" s="536"/>
      <c r="W112" s="536"/>
      <c r="X112" s="536"/>
      <c r="Y112" s="536"/>
      <c r="Z112" s="537"/>
      <c r="AA112" s="538" t="str">
        <f t="shared" si="1"/>
        <v/>
      </c>
      <c r="AB112" s="539"/>
      <c r="AC112" s="539"/>
      <c r="AD112" s="539"/>
      <c r="AE112" s="539"/>
      <c r="AF112" s="539"/>
      <c r="AG112" s="540"/>
      <c r="AH112" s="541" t="s">
        <v>484</v>
      </c>
      <c r="AI112" s="542"/>
      <c r="AJ112" s="543"/>
    </row>
    <row r="113" spans="1:36" ht="13.5" customHeight="1" x14ac:dyDescent="0.15">
      <c r="B113" s="615"/>
      <c r="C113" s="616"/>
      <c r="D113" s="757" t="s">
        <v>67</v>
      </c>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69" t="str">
        <f>IF(SUM(AA104:AG112)=0,"",ROUND(SUM(AA104:AG112),-INT(LOG(ABS(SUM(AA104:AG112))))-1+3))</f>
        <v/>
      </c>
      <c r="AB113" s="770"/>
      <c r="AC113" s="770"/>
      <c r="AD113" s="770"/>
      <c r="AE113" s="770"/>
      <c r="AF113" s="770"/>
      <c r="AG113" s="771"/>
      <c r="AH113" s="772" t="s">
        <v>483</v>
      </c>
      <c r="AI113" s="773"/>
      <c r="AJ113" s="774"/>
    </row>
    <row r="114" spans="1:36" ht="13.5" customHeight="1" thickBot="1" x14ac:dyDescent="0.2">
      <c r="B114" s="617"/>
      <c r="C114" s="618"/>
      <c r="D114" s="759"/>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549"/>
      <c r="AB114" s="550"/>
      <c r="AC114" s="550"/>
      <c r="AD114" s="550"/>
      <c r="AE114" s="550"/>
      <c r="AF114" s="550"/>
      <c r="AG114" s="551"/>
      <c r="AH114" s="745"/>
      <c r="AI114" s="746"/>
      <c r="AJ114" s="747"/>
    </row>
    <row r="115" spans="1:36" ht="13.5" customHeight="1" x14ac:dyDescent="0.15">
      <c r="A115" s="11"/>
      <c r="B115" s="584" t="s">
        <v>79</v>
      </c>
      <c r="C115" s="585"/>
      <c r="D115" s="585"/>
      <c r="E115" s="585"/>
      <c r="F115" s="585"/>
      <c r="G115" s="585"/>
      <c r="H115" s="585"/>
      <c r="I115" s="586"/>
      <c r="J115" s="251"/>
      <c r="K115" s="252"/>
      <c r="L115" s="252"/>
      <c r="M115" s="252"/>
      <c r="N115" s="252"/>
      <c r="O115" s="252"/>
      <c r="P115" s="351"/>
      <c r="Q115" s="593" t="s">
        <v>236</v>
      </c>
      <c r="R115" s="594"/>
      <c r="S115" s="597">
        <v>22800</v>
      </c>
      <c r="T115" s="598"/>
      <c r="U115" s="598"/>
      <c r="V115" s="598"/>
      <c r="W115" s="598"/>
      <c r="X115" s="598"/>
      <c r="Y115" s="598"/>
      <c r="Z115" s="598"/>
      <c r="AA115" s="601" t="str">
        <f>IF(SUM(J115)=0,"",ROUND(J115*S115,-INT(LOG(ABS(J115*S115)))-1+3))</f>
        <v/>
      </c>
      <c r="AB115" s="602"/>
      <c r="AC115" s="602"/>
      <c r="AD115" s="602"/>
      <c r="AE115" s="602"/>
      <c r="AF115" s="602"/>
      <c r="AG115" s="603"/>
      <c r="AH115" s="604" t="s">
        <v>496</v>
      </c>
      <c r="AI115" s="605"/>
      <c r="AJ115" s="606"/>
    </row>
    <row r="116" spans="1:36" ht="13.5" customHeight="1" thickBot="1" x14ac:dyDescent="0.2">
      <c r="B116" s="587"/>
      <c r="C116" s="588"/>
      <c r="D116" s="588"/>
      <c r="E116" s="588"/>
      <c r="F116" s="588"/>
      <c r="G116" s="588"/>
      <c r="H116" s="588"/>
      <c r="I116" s="589"/>
      <c r="J116" s="590"/>
      <c r="K116" s="591"/>
      <c r="L116" s="591"/>
      <c r="M116" s="591"/>
      <c r="N116" s="591"/>
      <c r="O116" s="591"/>
      <c r="P116" s="592"/>
      <c r="Q116" s="595"/>
      <c r="R116" s="596"/>
      <c r="S116" s="599"/>
      <c r="T116" s="600"/>
      <c r="U116" s="600"/>
      <c r="V116" s="600"/>
      <c r="W116" s="600"/>
      <c r="X116" s="600"/>
      <c r="Y116" s="600"/>
      <c r="Z116" s="600"/>
      <c r="AA116" s="549"/>
      <c r="AB116" s="550"/>
      <c r="AC116" s="550"/>
      <c r="AD116" s="550"/>
      <c r="AE116" s="550"/>
      <c r="AF116" s="550"/>
      <c r="AG116" s="551"/>
      <c r="AH116" s="607"/>
      <c r="AI116" s="608"/>
      <c r="AJ116" s="609"/>
    </row>
    <row r="117" spans="1:36" ht="13.5" customHeight="1" x14ac:dyDescent="0.15">
      <c r="B117" s="584" t="s">
        <v>436</v>
      </c>
      <c r="C117" s="585"/>
      <c r="D117" s="585"/>
      <c r="E117" s="585"/>
      <c r="F117" s="585"/>
      <c r="G117" s="585"/>
      <c r="H117" s="585"/>
      <c r="I117" s="586"/>
      <c r="J117" s="251"/>
      <c r="K117" s="252"/>
      <c r="L117" s="252"/>
      <c r="M117" s="252"/>
      <c r="N117" s="252"/>
      <c r="O117" s="252"/>
      <c r="P117" s="351"/>
      <c r="Q117" s="593" t="s">
        <v>236</v>
      </c>
      <c r="R117" s="594"/>
      <c r="S117" s="597">
        <v>17200</v>
      </c>
      <c r="T117" s="598"/>
      <c r="U117" s="598"/>
      <c r="V117" s="598"/>
      <c r="W117" s="598"/>
      <c r="X117" s="598"/>
      <c r="Y117" s="598"/>
      <c r="Z117" s="598"/>
      <c r="AA117" s="601"/>
      <c r="AB117" s="602"/>
      <c r="AC117" s="602"/>
      <c r="AD117" s="602"/>
      <c r="AE117" s="602"/>
      <c r="AF117" s="602"/>
      <c r="AG117" s="603"/>
      <c r="AH117" s="604" t="s">
        <v>496</v>
      </c>
      <c r="AI117" s="605"/>
      <c r="AJ117" s="606"/>
    </row>
    <row r="118" spans="1:36" ht="13.5" customHeight="1" thickBot="1" x14ac:dyDescent="0.2">
      <c r="B118" s="587"/>
      <c r="C118" s="588"/>
      <c r="D118" s="588"/>
      <c r="E118" s="588"/>
      <c r="F118" s="588"/>
      <c r="G118" s="588"/>
      <c r="H118" s="588"/>
      <c r="I118" s="589"/>
      <c r="J118" s="590"/>
      <c r="K118" s="591"/>
      <c r="L118" s="591"/>
      <c r="M118" s="591"/>
      <c r="N118" s="591"/>
      <c r="O118" s="591"/>
      <c r="P118" s="592"/>
      <c r="Q118" s="595"/>
      <c r="R118" s="596"/>
      <c r="S118" s="599"/>
      <c r="T118" s="600"/>
      <c r="U118" s="600"/>
      <c r="V118" s="600"/>
      <c r="W118" s="600"/>
      <c r="X118" s="600"/>
      <c r="Y118" s="600"/>
      <c r="Z118" s="600"/>
      <c r="AA118" s="549"/>
      <c r="AB118" s="550"/>
      <c r="AC118" s="550"/>
      <c r="AD118" s="550"/>
      <c r="AE118" s="550"/>
      <c r="AF118" s="550"/>
      <c r="AG118" s="551"/>
      <c r="AH118" s="607"/>
      <c r="AI118" s="608"/>
      <c r="AJ118" s="609"/>
    </row>
    <row r="119" spans="1:36" ht="13.5" customHeight="1" x14ac:dyDescent="0.15"/>
    <row r="120" spans="1:36" ht="13.5" customHeight="1" x14ac:dyDescent="0.15">
      <c r="B120" s="1" t="s">
        <v>224</v>
      </c>
      <c r="C120" s="1">
        <v>1</v>
      </c>
      <c r="D120" s="378" t="s">
        <v>512</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C122" s="1">
        <v>2</v>
      </c>
      <c r="D122" s="378" t="s">
        <v>472</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403</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72:82" ht="13.5" customHeight="1" x14ac:dyDescent="0.15">
      <c r="BT129" s="11"/>
      <c r="BU129" s="11"/>
      <c r="BV129" s="11"/>
      <c r="BW129" s="11"/>
      <c r="BX129" s="11"/>
      <c r="BY129" s="11"/>
      <c r="BZ129" s="11"/>
      <c r="CA129" s="11"/>
      <c r="CB129" s="11"/>
      <c r="CC129" s="11"/>
      <c r="CD129" s="11"/>
    </row>
    <row r="130" spans="72:82" ht="13.5" customHeight="1" x14ac:dyDescent="0.15">
      <c r="BT130" s="11"/>
      <c r="BU130" s="11"/>
      <c r="BV130" s="11"/>
      <c r="BW130" s="11"/>
      <c r="BX130" s="11"/>
      <c r="BY130" s="11"/>
      <c r="BZ130" s="11"/>
      <c r="CA130" s="11"/>
      <c r="CB130" s="11"/>
      <c r="CC130" s="11"/>
      <c r="CD130" s="11"/>
    </row>
    <row r="131" spans="72:82" ht="13.5" customHeight="1" x14ac:dyDescent="0.15">
      <c r="BT131" s="11"/>
      <c r="BU131" s="11"/>
      <c r="BV131" s="11"/>
      <c r="BW131" s="11"/>
      <c r="BX131" s="11"/>
      <c r="BY131" s="11"/>
      <c r="BZ131" s="11"/>
      <c r="CA131" s="11"/>
      <c r="CB131" s="11"/>
      <c r="CC131" s="11"/>
      <c r="CD131" s="11"/>
    </row>
  </sheetData>
  <sheetProtection algorithmName="SHA-512" hashValue="LD7dputUOjK3CehCxAIE7lfwfe6H9oQyKELyoRayerfiGbn3nSc+lbl+w2qtcX3KnCPqXylh4YABKLwHJXN12A==" saltValue="Y52KFnVY/Zx3GQprrEnU1Q==" spinCount="100000" sheet="1" formatCells="0" formatColumns="0" formatRows="0" insertHyperlinks="0"/>
  <mergeCells count="404">
    <mergeCell ref="H43:K44"/>
    <mergeCell ref="O45:Q46"/>
    <mergeCell ref="Y43:AB44"/>
    <mergeCell ref="D47:AB48"/>
    <mergeCell ref="AC49:AG50"/>
    <mergeCell ref="H45:K46"/>
    <mergeCell ref="L45:N46"/>
    <mergeCell ref="AH43:AJ44"/>
    <mergeCell ref="U20:X20"/>
    <mergeCell ref="U40:X40"/>
    <mergeCell ref="U38:X39"/>
    <mergeCell ref="U46:X46"/>
    <mergeCell ref="U45:X45"/>
    <mergeCell ref="U42:X42"/>
    <mergeCell ref="U41:X41"/>
    <mergeCell ref="U43:X43"/>
    <mergeCell ref="AC45:AG46"/>
    <mergeCell ref="AC43:AG44"/>
    <mergeCell ref="AC30:AG31"/>
    <mergeCell ref="AH45:AJ46"/>
    <mergeCell ref="AH41:AJ42"/>
    <mergeCell ref="AC36:AG37"/>
    <mergeCell ref="AC34:AG35"/>
    <mergeCell ref="AH34:AJ35"/>
    <mergeCell ref="AC32:AG33"/>
    <mergeCell ref="D122:AJ124"/>
    <mergeCell ref="P67:Q67"/>
    <mergeCell ref="S67:T67"/>
    <mergeCell ref="V67:W67"/>
    <mergeCell ref="B78:F78"/>
    <mergeCell ref="B79:C79"/>
    <mergeCell ref="D79:E79"/>
    <mergeCell ref="G79:H79"/>
    <mergeCell ref="D45:G46"/>
    <mergeCell ref="S71:Z72"/>
    <mergeCell ref="AH73:AJ74"/>
    <mergeCell ref="AA68:AJ69"/>
    <mergeCell ref="B67:C67"/>
    <mergeCell ref="D67:E67"/>
    <mergeCell ref="B68:I70"/>
    <mergeCell ref="G67:H67"/>
    <mergeCell ref="S73:Z74"/>
    <mergeCell ref="R43:T44"/>
    <mergeCell ref="B49:AB50"/>
    <mergeCell ref="AC47:AG48"/>
    <mergeCell ref="O43:Q44"/>
    <mergeCell ref="U44:X44"/>
    <mergeCell ref="D43:G44"/>
    <mergeCell ref="AA82:AJ82"/>
    <mergeCell ref="V79:W79"/>
    <mergeCell ref="AA80:AJ81"/>
    <mergeCell ref="S70:Z70"/>
    <mergeCell ref="AA70:AJ70"/>
    <mergeCell ref="AH75:AJ76"/>
    <mergeCell ref="AA71:AG72"/>
    <mergeCell ref="AA75:AG76"/>
    <mergeCell ref="AA73:AG74"/>
    <mergeCell ref="AH71:AJ72"/>
    <mergeCell ref="D52:AJ52"/>
    <mergeCell ref="B66:F66"/>
    <mergeCell ref="B64:Z65"/>
    <mergeCell ref="B71:I72"/>
    <mergeCell ref="J75:P76"/>
    <mergeCell ref="Q75:R76"/>
    <mergeCell ref="S79:T79"/>
    <mergeCell ref="J79:K79"/>
    <mergeCell ref="P79:Q79"/>
    <mergeCell ref="N79:O79"/>
    <mergeCell ref="J68:R69"/>
    <mergeCell ref="D53:AJ53"/>
    <mergeCell ref="N67:O67"/>
    <mergeCell ref="J67:K67"/>
    <mergeCell ref="S68:Z69"/>
    <mergeCell ref="Q73:R74"/>
    <mergeCell ref="J71:P72"/>
    <mergeCell ref="Q71:R72"/>
    <mergeCell ref="D112:I112"/>
    <mergeCell ref="AH47:AJ48"/>
    <mergeCell ref="B73:I74"/>
    <mergeCell ref="J73:P74"/>
    <mergeCell ref="S75:Z76"/>
    <mergeCell ref="J70:R70"/>
    <mergeCell ref="S112:Z112"/>
    <mergeCell ref="B75:I76"/>
    <mergeCell ref="S110:Z110"/>
    <mergeCell ref="S109:Z109"/>
    <mergeCell ref="S82:Z82"/>
    <mergeCell ref="J105:P105"/>
    <mergeCell ref="Q105:R105"/>
    <mergeCell ref="D105:I105"/>
    <mergeCell ref="D92:I92"/>
    <mergeCell ref="B80:I82"/>
    <mergeCell ref="J80:R81"/>
    <mergeCell ref="S80:Z81"/>
    <mergeCell ref="J82:R82"/>
    <mergeCell ref="D88:I88"/>
    <mergeCell ref="D110:I110"/>
    <mergeCell ref="D109:I109"/>
    <mergeCell ref="D108:I108"/>
    <mergeCell ref="D106:I106"/>
    <mergeCell ref="D94:I94"/>
    <mergeCell ref="J108:P108"/>
    <mergeCell ref="Q108:R108"/>
    <mergeCell ref="Q104:R104"/>
    <mergeCell ref="D104:I104"/>
    <mergeCell ref="J104:P104"/>
    <mergeCell ref="D101:I101"/>
    <mergeCell ref="J106:P106"/>
    <mergeCell ref="J87:P87"/>
    <mergeCell ref="Q87:R87"/>
    <mergeCell ref="J92:P92"/>
    <mergeCell ref="Q92:R92"/>
    <mergeCell ref="J89:P89"/>
    <mergeCell ref="Q89:R89"/>
    <mergeCell ref="Q99:R99"/>
    <mergeCell ref="Q100:R100"/>
    <mergeCell ref="D93:I93"/>
    <mergeCell ref="J98:P98"/>
    <mergeCell ref="J94:P94"/>
    <mergeCell ref="Q94:R94"/>
    <mergeCell ref="S106:Z106"/>
    <mergeCell ref="D107:I107"/>
    <mergeCell ref="Q107:R107"/>
    <mergeCell ref="S107:Z107"/>
    <mergeCell ref="S95:Z95"/>
    <mergeCell ref="AH108:AJ108"/>
    <mergeCell ref="D96:I96"/>
    <mergeCell ref="D97:I97"/>
    <mergeCell ref="D99:I99"/>
    <mergeCell ref="D100:I100"/>
    <mergeCell ref="D98:I98"/>
    <mergeCell ref="D95:I95"/>
    <mergeCell ref="S99:Z99"/>
    <mergeCell ref="S100:Z100"/>
    <mergeCell ref="AA84:AG84"/>
    <mergeCell ref="AH84:AJ84"/>
    <mergeCell ref="J85:P85"/>
    <mergeCell ref="Q85:R85"/>
    <mergeCell ref="AA85:AG85"/>
    <mergeCell ref="AH85:AJ85"/>
    <mergeCell ref="Q84:R84"/>
    <mergeCell ref="J84:P84"/>
    <mergeCell ref="S85:Z85"/>
    <mergeCell ref="D120:AJ121"/>
    <mergeCell ref="D83:I83"/>
    <mergeCell ref="J83:P83"/>
    <mergeCell ref="Q83:R83"/>
    <mergeCell ref="S83:Z83"/>
    <mergeCell ref="AA83:AG83"/>
    <mergeCell ref="AH83:AJ83"/>
    <mergeCell ref="D84:I84"/>
    <mergeCell ref="S84:Z84"/>
    <mergeCell ref="AH110:AJ110"/>
    <mergeCell ref="AA110:AG110"/>
    <mergeCell ref="AA113:AG114"/>
    <mergeCell ref="AH113:AJ114"/>
    <mergeCell ref="B115:I116"/>
    <mergeCell ref="J115:P116"/>
    <mergeCell ref="Q115:R116"/>
    <mergeCell ref="S115:Z116"/>
    <mergeCell ref="AA115:AG116"/>
    <mergeCell ref="AH115:AJ116"/>
    <mergeCell ref="D113:Z114"/>
    <mergeCell ref="AA109:AG109"/>
    <mergeCell ref="J107:P107"/>
    <mergeCell ref="AH109:AJ109"/>
    <mergeCell ref="AA108:AG108"/>
    <mergeCell ref="J112:P112"/>
    <mergeCell ref="Q112:R112"/>
    <mergeCell ref="AA112:AG112"/>
    <mergeCell ref="AH112:AJ112"/>
    <mergeCell ref="J110:P110"/>
    <mergeCell ref="AH102:AJ103"/>
    <mergeCell ref="J101:P101"/>
    <mergeCell ref="Q101:R101"/>
    <mergeCell ref="AA101:AG101"/>
    <mergeCell ref="AH101:AJ101"/>
    <mergeCell ref="J109:P109"/>
    <mergeCell ref="Q109:R109"/>
    <mergeCell ref="AA106:AG106"/>
    <mergeCell ref="AH106:AJ106"/>
    <mergeCell ref="Q106:R106"/>
    <mergeCell ref="AA104:AG104"/>
    <mergeCell ref="S104:Z104"/>
    <mergeCell ref="AH104:AJ104"/>
    <mergeCell ref="AA105:AG105"/>
    <mergeCell ref="AH105:AJ105"/>
    <mergeCell ref="S105:Z105"/>
    <mergeCell ref="S101:Z101"/>
    <mergeCell ref="D102:Z103"/>
    <mergeCell ref="J111:P111"/>
    <mergeCell ref="AH90:AJ90"/>
    <mergeCell ref="Q91:R91"/>
    <mergeCell ref="Q93:R93"/>
    <mergeCell ref="AH91:AJ91"/>
    <mergeCell ref="AH93:AJ93"/>
    <mergeCell ref="AH96:AJ96"/>
    <mergeCell ref="J95:P95"/>
    <mergeCell ref="Q95:R95"/>
    <mergeCell ref="AA95:AG95"/>
    <mergeCell ref="AH95:AJ95"/>
    <mergeCell ref="AH89:AJ89"/>
    <mergeCell ref="J90:P90"/>
    <mergeCell ref="S90:Z90"/>
    <mergeCell ref="Q90:R90"/>
    <mergeCell ref="S89:Z89"/>
    <mergeCell ref="AA86:AG86"/>
    <mergeCell ref="AH86:AJ86"/>
    <mergeCell ref="D85:I85"/>
    <mergeCell ref="J88:P88"/>
    <mergeCell ref="Q88:R88"/>
    <mergeCell ref="AA88:AG88"/>
    <mergeCell ref="AH88:AJ88"/>
    <mergeCell ref="AA87:AG87"/>
    <mergeCell ref="AH87:AJ87"/>
    <mergeCell ref="J86:P86"/>
    <mergeCell ref="D86:I86"/>
    <mergeCell ref="D90:I90"/>
    <mergeCell ref="D89:I89"/>
    <mergeCell ref="Q86:R86"/>
    <mergeCell ref="S88:Z88"/>
    <mergeCell ref="S87:Z87"/>
    <mergeCell ref="S86:Z86"/>
    <mergeCell ref="D87:I87"/>
    <mergeCell ref="AA90:AG90"/>
    <mergeCell ref="AH49:AJ50"/>
    <mergeCell ref="AC22:AG23"/>
    <mergeCell ref="Y24:AB25"/>
    <mergeCell ref="Y30:AB31"/>
    <mergeCell ref="R24:T25"/>
    <mergeCell ref="U27:X27"/>
    <mergeCell ref="AC28:AG29"/>
    <mergeCell ref="AC26:AG27"/>
    <mergeCell ref="AC24:AG25"/>
    <mergeCell ref="R28:T29"/>
    <mergeCell ref="Y28:AB29"/>
    <mergeCell ref="AC38:AG40"/>
    <mergeCell ref="AC41:AG42"/>
    <mergeCell ref="R22:T23"/>
    <mergeCell ref="Y45:AB46"/>
    <mergeCell ref="Y38:AB40"/>
    <mergeCell ref="AH38:AJ40"/>
    <mergeCell ref="AH26:AJ27"/>
    <mergeCell ref="AH36:AJ37"/>
    <mergeCell ref="AH24:AJ25"/>
    <mergeCell ref="AH22:AJ23"/>
    <mergeCell ref="AH30:AJ31"/>
    <mergeCell ref="AH28:AJ29"/>
    <mergeCell ref="AH32:AJ33"/>
    <mergeCell ref="H24:K25"/>
    <mergeCell ref="D20:G21"/>
    <mergeCell ref="O28:Q29"/>
    <mergeCell ref="L28:N29"/>
    <mergeCell ref="D38:G40"/>
    <mergeCell ref="H41:K42"/>
    <mergeCell ref="L32:N33"/>
    <mergeCell ref="L24:N25"/>
    <mergeCell ref="D26:G27"/>
    <mergeCell ref="O24:Q25"/>
    <mergeCell ref="L38:N40"/>
    <mergeCell ref="D36:AB37"/>
    <mergeCell ref="U32:X33"/>
    <mergeCell ref="D41:G42"/>
    <mergeCell ref="O41:Q42"/>
    <mergeCell ref="L30:N31"/>
    <mergeCell ref="U28:X28"/>
    <mergeCell ref="U29:X29"/>
    <mergeCell ref="H34:K35"/>
    <mergeCell ref="L34:N35"/>
    <mergeCell ref="U34:X35"/>
    <mergeCell ref="O32:T33"/>
    <mergeCell ref="Y41:AB42"/>
    <mergeCell ref="Y34:AB35"/>
    <mergeCell ref="N6:X6"/>
    <mergeCell ref="G9:H9"/>
    <mergeCell ref="V9:W9"/>
    <mergeCell ref="N14:O14"/>
    <mergeCell ref="J14:K14"/>
    <mergeCell ref="J9:K9"/>
    <mergeCell ref="S9:T9"/>
    <mergeCell ref="N9:O9"/>
    <mergeCell ref="S14:T14"/>
    <mergeCell ref="V14:W14"/>
    <mergeCell ref="P14:Q14"/>
    <mergeCell ref="B38:C48"/>
    <mergeCell ref="U16:AB16"/>
    <mergeCell ref="Y22:AB23"/>
    <mergeCell ref="O18:Q19"/>
    <mergeCell ref="Y26:AB27"/>
    <mergeCell ref="U21:X21"/>
    <mergeCell ref="R26:T27"/>
    <mergeCell ref="R18:T19"/>
    <mergeCell ref="U17:AB17"/>
    <mergeCell ref="U26:X26"/>
    <mergeCell ref="O26:Q27"/>
    <mergeCell ref="B18:C37"/>
    <mergeCell ref="D24:G25"/>
    <mergeCell ref="H26:K27"/>
    <mergeCell ref="D22:G23"/>
    <mergeCell ref="L22:N23"/>
    <mergeCell ref="H20:K21"/>
    <mergeCell ref="L20:N21"/>
    <mergeCell ref="O30:T31"/>
    <mergeCell ref="L26:N27"/>
    <mergeCell ref="D18:G19"/>
    <mergeCell ref="R20:T21"/>
    <mergeCell ref="O22:Q23"/>
    <mergeCell ref="H22:K23"/>
    <mergeCell ref="B8:F8"/>
    <mergeCell ref="B14:C14"/>
    <mergeCell ref="D14:E14"/>
    <mergeCell ref="G14:H14"/>
    <mergeCell ref="B9:C9"/>
    <mergeCell ref="D9:E9"/>
    <mergeCell ref="P9:Q9"/>
    <mergeCell ref="O17:T17"/>
    <mergeCell ref="B11:R12"/>
    <mergeCell ref="B13:F13"/>
    <mergeCell ref="O16:T16"/>
    <mergeCell ref="H15:N16"/>
    <mergeCell ref="H17:N17"/>
    <mergeCell ref="B15:G17"/>
    <mergeCell ref="AC15:AJ16"/>
    <mergeCell ref="U25:X25"/>
    <mergeCell ref="U24:X24"/>
    <mergeCell ref="U23:X23"/>
    <mergeCell ref="U22:X22"/>
    <mergeCell ref="AC17:AJ17"/>
    <mergeCell ref="AC18:AG19"/>
    <mergeCell ref="U18:X18"/>
    <mergeCell ref="O15:AB15"/>
    <mergeCell ref="AH20:AJ21"/>
    <mergeCell ref="R45:T46"/>
    <mergeCell ref="H38:K40"/>
    <mergeCell ref="R38:T40"/>
    <mergeCell ref="L43:N44"/>
    <mergeCell ref="D28:G29"/>
    <mergeCell ref="H28:K29"/>
    <mergeCell ref="AA91:AG91"/>
    <mergeCell ref="AA94:AG94"/>
    <mergeCell ref="AA98:AG98"/>
    <mergeCell ref="S97:Z97"/>
    <mergeCell ref="S96:Z96"/>
    <mergeCell ref="S91:Z91"/>
    <mergeCell ref="R41:T42"/>
    <mergeCell ref="O38:Q40"/>
    <mergeCell ref="O34:T35"/>
    <mergeCell ref="U30:X31"/>
    <mergeCell ref="Y32:AB33"/>
    <mergeCell ref="D30:E33"/>
    <mergeCell ref="F30:G31"/>
    <mergeCell ref="F32:G33"/>
    <mergeCell ref="H32:K33"/>
    <mergeCell ref="H30:K31"/>
    <mergeCell ref="D34:G35"/>
    <mergeCell ref="AA89:AG89"/>
    <mergeCell ref="D125:AJ126"/>
    <mergeCell ref="AH18:AJ19"/>
    <mergeCell ref="L41:N42"/>
    <mergeCell ref="AC20:AG21"/>
    <mergeCell ref="H18:K19"/>
    <mergeCell ref="Y18:AB19"/>
    <mergeCell ref="Y20:AB21"/>
    <mergeCell ref="L18:N19"/>
    <mergeCell ref="U19:X19"/>
    <mergeCell ref="O20:Q21"/>
    <mergeCell ref="B117:I118"/>
    <mergeCell ref="J117:P118"/>
    <mergeCell ref="Q117:R118"/>
    <mergeCell ref="S117:Z118"/>
    <mergeCell ref="AA117:AG118"/>
    <mergeCell ref="AH117:AJ118"/>
    <mergeCell ref="D91:I91"/>
    <mergeCell ref="Q98:R98"/>
    <mergeCell ref="S98:Z98"/>
    <mergeCell ref="B83:C103"/>
    <mergeCell ref="B104:C114"/>
    <mergeCell ref="AA107:AG107"/>
    <mergeCell ref="AH107:AJ107"/>
    <mergeCell ref="D111:I111"/>
    <mergeCell ref="Q111:R111"/>
    <mergeCell ref="S111:Z111"/>
    <mergeCell ref="AA111:AG111"/>
    <mergeCell ref="AH111:AJ111"/>
    <mergeCell ref="AH99:AJ99"/>
    <mergeCell ref="AH100:AJ100"/>
    <mergeCell ref="AH94:AJ94"/>
    <mergeCell ref="AH98:AJ98"/>
    <mergeCell ref="AH92:AJ92"/>
    <mergeCell ref="S93:Z93"/>
    <mergeCell ref="AA100:AG100"/>
    <mergeCell ref="AA99:AG99"/>
    <mergeCell ref="AA97:AG97"/>
    <mergeCell ref="AA96:AG96"/>
    <mergeCell ref="AA93:AG93"/>
    <mergeCell ref="AA92:AG92"/>
    <mergeCell ref="Q96:R96"/>
    <mergeCell ref="Q97:R97"/>
    <mergeCell ref="S94:Z94"/>
    <mergeCell ref="S92:Z92"/>
    <mergeCell ref="AH97:AJ97"/>
    <mergeCell ref="AA102:AG103"/>
    <mergeCell ref="Q110:R110"/>
    <mergeCell ref="S108:Z108"/>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2"/>
  </sheetPr>
  <dimension ref="B7:AQ285"/>
  <sheetViews>
    <sheetView showGridLines="0" view="pageBreakPreview" zoomScaleNormal="100" zoomScaleSheetLayoutView="100" workbookViewId="0">
      <pane xSplit="1" ySplit="6" topLeftCell="B7" activePane="bottomRight" state="frozen"/>
      <selection activeCell="N12" sqref="N12:P14"/>
      <selection pane="topRight" activeCell="N12" sqref="N12:P14"/>
      <selection pane="bottomLeft" activeCell="N12" sqref="N12:P14"/>
      <selection pane="bottomRight" activeCell="H24" sqref="H24:O25"/>
    </sheetView>
  </sheetViews>
  <sheetFormatPr defaultColWidth="2.5" defaultRowHeight="13.5" customHeight="1" x14ac:dyDescent="0.15"/>
  <cols>
    <col min="1" max="57" width="2.5" style="11" customWidth="1"/>
    <col min="58" max="16384" width="2.5" style="11"/>
  </cols>
  <sheetData>
    <row r="7" spans="2:43" ht="13.5" customHeight="1" x14ac:dyDescent="0.15">
      <c r="B7" s="11" t="s">
        <v>254</v>
      </c>
    </row>
    <row r="8" spans="2:43" ht="13.5" customHeight="1" x14ac:dyDescent="0.15">
      <c r="S8" s="12" t="s">
        <v>321</v>
      </c>
    </row>
    <row r="10" spans="2:43" ht="13.5" customHeight="1" thickBot="1" x14ac:dyDescent="0.2">
      <c r="B10" s="11" t="s">
        <v>340</v>
      </c>
    </row>
    <row r="11" spans="2:43" ht="13.5" customHeight="1" x14ac:dyDescent="0.15">
      <c r="B11" s="852" t="s">
        <v>273</v>
      </c>
      <c r="C11" s="490"/>
      <c r="D11" s="490"/>
      <c r="E11" s="490"/>
      <c r="F11" s="965"/>
      <c r="G11" s="966"/>
      <c r="H11" s="966"/>
      <c r="I11" s="966"/>
      <c r="J11" s="966"/>
      <c r="K11" s="966"/>
      <c r="L11" s="966"/>
      <c r="M11" s="966"/>
      <c r="N11" s="966"/>
      <c r="O11" s="966"/>
      <c r="P11" s="966"/>
      <c r="Q11" s="966"/>
      <c r="R11" s="966"/>
      <c r="S11" s="982"/>
      <c r="T11" s="391" t="s">
        <v>255</v>
      </c>
      <c r="U11" s="379"/>
      <c r="V11" s="379"/>
      <c r="W11" s="380"/>
      <c r="X11" s="965"/>
      <c r="Y11" s="966"/>
      <c r="Z11" s="966"/>
      <c r="AA11" s="966"/>
      <c r="AB11" s="966"/>
      <c r="AC11" s="966"/>
      <c r="AD11" s="966"/>
      <c r="AE11" s="966"/>
      <c r="AF11" s="966"/>
      <c r="AG11" s="966"/>
      <c r="AH11" s="966"/>
      <c r="AI11" s="966"/>
      <c r="AJ11" s="967"/>
    </row>
    <row r="12" spans="2:43" ht="13.5" customHeight="1" x14ac:dyDescent="0.15">
      <c r="B12" s="853"/>
      <c r="C12" s="310"/>
      <c r="D12" s="310"/>
      <c r="E12" s="310"/>
      <c r="F12" s="228"/>
      <c r="G12" s="229"/>
      <c r="H12" s="229"/>
      <c r="I12" s="229"/>
      <c r="J12" s="229"/>
      <c r="K12" s="229"/>
      <c r="L12" s="229"/>
      <c r="M12" s="229"/>
      <c r="N12" s="229"/>
      <c r="O12" s="229"/>
      <c r="P12" s="229"/>
      <c r="Q12" s="229"/>
      <c r="R12" s="229"/>
      <c r="S12" s="983"/>
      <c r="T12" s="329"/>
      <c r="U12" s="330"/>
      <c r="V12" s="330"/>
      <c r="W12" s="331"/>
      <c r="X12" s="228"/>
      <c r="Y12" s="229"/>
      <c r="Z12" s="229"/>
      <c r="AA12" s="229"/>
      <c r="AB12" s="229"/>
      <c r="AC12" s="229"/>
      <c r="AD12" s="229"/>
      <c r="AE12" s="229"/>
      <c r="AF12" s="229"/>
      <c r="AG12" s="229"/>
      <c r="AH12" s="229"/>
      <c r="AI12" s="229"/>
      <c r="AJ12" s="968"/>
    </row>
    <row r="13" spans="2:43" ht="16.5" customHeight="1" x14ac:dyDescent="0.15">
      <c r="B13" s="853" t="s">
        <v>256</v>
      </c>
      <c r="C13" s="310"/>
      <c r="D13" s="310"/>
      <c r="E13" s="310"/>
      <c r="F13" s="969" t="s">
        <v>270</v>
      </c>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row>
    <row r="14" spans="2:43" ht="16.5" customHeight="1" x14ac:dyDescent="0.15">
      <c r="B14" s="853"/>
      <c r="C14" s="310"/>
      <c r="D14" s="310"/>
      <c r="E14" s="310"/>
      <c r="F14" s="972" t="s">
        <v>274</v>
      </c>
      <c r="G14" s="973"/>
      <c r="H14" s="973"/>
      <c r="I14" s="973"/>
      <c r="J14" s="973"/>
      <c r="K14" s="974"/>
      <c r="L14" s="974"/>
      <c r="M14" s="974"/>
      <c r="N14" s="974"/>
      <c r="O14" s="974"/>
      <c r="P14" s="974"/>
      <c r="Q14" s="974"/>
      <c r="R14" s="974"/>
      <c r="S14" s="974"/>
      <c r="T14" s="974"/>
      <c r="U14" s="974"/>
      <c r="V14" s="974"/>
      <c r="W14" s="34" t="s">
        <v>263</v>
      </c>
      <c r="X14" s="975" t="s">
        <v>275</v>
      </c>
      <c r="Y14" s="973"/>
      <c r="Z14" s="973"/>
      <c r="AA14" s="973"/>
      <c r="AB14" s="973"/>
      <c r="AC14" s="973"/>
      <c r="AD14" s="973"/>
      <c r="AE14" s="973"/>
      <c r="AF14" s="973"/>
      <c r="AG14" s="973"/>
      <c r="AH14" s="973"/>
      <c r="AI14" s="973"/>
      <c r="AJ14" s="976"/>
      <c r="AQ14" s="8"/>
    </row>
    <row r="15" spans="2:43" ht="16.5" customHeight="1" x14ac:dyDescent="0.15">
      <c r="B15" s="853" t="s">
        <v>257</v>
      </c>
      <c r="C15" s="310"/>
      <c r="D15" s="310"/>
      <c r="E15" s="310"/>
      <c r="F15" s="326" t="s">
        <v>259</v>
      </c>
      <c r="G15" s="327"/>
      <c r="H15" s="327"/>
      <c r="I15" s="328"/>
      <c r="J15" s="941"/>
      <c r="K15" s="922"/>
      <c r="L15" s="922"/>
      <c r="M15" s="922"/>
      <c r="N15" s="922"/>
      <c r="O15" s="942"/>
      <c r="P15" s="32" t="s">
        <v>264</v>
      </c>
      <c r="Q15" s="327"/>
      <c r="R15" s="327"/>
      <c r="S15" s="327"/>
      <c r="T15" s="493" t="s">
        <v>277</v>
      </c>
      <c r="U15" s="463"/>
      <c r="V15" s="463"/>
      <c r="W15" s="511"/>
      <c r="X15" s="327" t="s">
        <v>260</v>
      </c>
      <c r="Y15" s="327"/>
      <c r="Z15" s="952"/>
      <c r="AA15" s="942"/>
      <c r="AB15" s="32" t="s">
        <v>261</v>
      </c>
      <c r="AC15" s="32"/>
      <c r="AD15" s="327" t="s">
        <v>262</v>
      </c>
      <c r="AE15" s="327"/>
      <c r="AF15" s="952"/>
      <c r="AG15" s="942"/>
      <c r="AH15" s="953" t="s">
        <v>261</v>
      </c>
      <c r="AI15" s="953"/>
      <c r="AJ15" s="954"/>
    </row>
    <row r="16" spans="2:43" ht="16.5" customHeight="1" x14ac:dyDescent="0.15">
      <c r="B16" s="853"/>
      <c r="C16" s="310"/>
      <c r="D16" s="310"/>
      <c r="E16" s="310"/>
      <c r="F16" s="326" t="s">
        <v>269</v>
      </c>
      <c r="G16" s="327"/>
      <c r="H16" s="327"/>
      <c r="I16" s="328"/>
      <c r="J16" s="955" t="s">
        <v>265</v>
      </c>
      <c r="K16" s="955"/>
      <c r="L16" s="955"/>
      <c r="M16" s="955"/>
      <c r="N16" s="955"/>
      <c r="O16" s="955"/>
      <c r="P16" s="955"/>
      <c r="Q16" s="955"/>
      <c r="R16" s="955"/>
      <c r="S16" s="955"/>
      <c r="T16" s="955"/>
      <c r="U16" s="955"/>
      <c r="V16" s="955"/>
      <c r="W16" s="955"/>
      <c r="X16" s="955"/>
      <c r="Y16" s="956"/>
      <c r="Z16" s="956"/>
      <c r="AA16" s="956"/>
      <c r="AB16" s="956"/>
      <c r="AC16" s="956"/>
      <c r="AD16" s="956"/>
      <c r="AE16" s="956"/>
      <c r="AF16" s="956"/>
      <c r="AG16" s="956"/>
      <c r="AH16" s="956"/>
      <c r="AI16" s="898" t="s">
        <v>263</v>
      </c>
      <c r="AJ16" s="899"/>
    </row>
    <row r="17" spans="2:36" ht="16.5" customHeight="1" x14ac:dyDescent="0.15">
      <c r="B17" s="853"/>
      <c r="C17" s="310"/>
      <c r="D17" s="310"/>
      <c r="E17" s="493"/>
      <c r="F17" s="943" t="s">
        <v>258</v>
      </c>
      <c r="G17" s="944"/>
      <c r="H17" s="944"/>
      <c r="I17" s="945"/>
      <c r="J17" s="946"/>
      <c r="K17" s="947"/>
      <c r="L17" s="948"/>
      <c r="M17" s="33" t="s">
        <v>266</v>
      </c>
      <c r="N17" s="949"/>
      <c r="O17" s="948"/>
      <c r="P17" s="33" t="s">
        <v>267</v>
      </c>
      <c r="Q17" s="949"/>
      <c r="R17" s="948"/>
      <c r="S17" s="950" t="s">
        <v>268</v>
      </c>
      <c r="T17" s="950"/>
      <c r="U17" s="950"/>
      <c r="V17" s="950"/>
      <c r="W17" s="950"/>
      <c r="X17" s="950"/>
      <c r="Y17" s="950"/>
      <c r="Z17" s="950"/>
      <c r="AA17" s="950"/>
      <c r="AB17" s="950"/>
      <c r="AC17" s="950"/>
      <c r="AD17" s="950"/>
      <c r="AE17" s="950"/>
      <c r="AF17" s="950"/>
      <c r="AG17" s="950"/>
      <c r="AH17" s="950"/>
      <c r="AI17" s="950"/>
      <c r="AJ17" s="951"/>
    </row>
    <row r="18" spans="2:36" ht="16.5" customHeight="1" x14ac:dyDescent="0.15">
      <c r="B18" s="886" t="s">
        <v>361</v>
      </c>
      <c r="C18" s="887"/>
      <c r="D18" s="887"/>
      <c r="E18" s="887"/>
      <c r="F18" s="887"/>
      <c r="G18" s="887"/>
      <c r="H18" s="892" t="s">
        <v>336</v>
      </c>
      <c r="I18" s="893"/>
      <c r="J18" s="893"/>
      <c r="K18" s="893"/>
      <c r="L18" s="922"/>
      <c r="M18" s="922"/>
      <c r="N18" s="922"/>
      <c r="O18" s="922"/>
      <c r="P18" s="893" t="s">
        <v>341</v>
      </c>
      <c r="Q18" s="893"/>
      <c r="R18" s="893"/>
      <c r="S18" s="923"/>
      <c r="T18" s="326" t="s">
        <v>337</v>
      </c>
      <c r="U18" s="327"/>
      <c r="V18" s="327"/>
      <c r="W18" s="328"/>
      <c r="X18" s="924"/>
      <c r="Y18" s="925"/>
      <c r="Z18" s="925"/>
      <c r="AA18" s="925"/>
      <c r="AB18" s="925"/>
      <c r="AC18" s="925"/>
      <c r="AD18" s="925"/>
      <c r="AE18" s="925"/>
      <c r="AF18" s="925"/>
      <c r="AG18" s="925"/>
      <c r="AH18" s="925"/>
      <c r="AI18" s="925"/>
      <c r="AJ18" s="926"/>
    </row>
    <row r="19" spans="2:36" ht="16.5" customHeight="1" x14ac:dyDescent="0.15">
      <c r="B19" s="888"/>
      <c r="C19" s="889"/>
      <c r="D19" s="889"/>
      <c r="E19" s="889"/>
      <c r="F19" s="889"/>
      <c r="G19" s="889"/>
      <c r="H19" s="930" t="s">
        <v>44</v>
      </c>
      <c r="I19" s="931"/>
      <c r="J19" s="931"/>
      <c r="K19" s="931"/>
      <c r="L19" s="931"/>
      <c r="M19" s="931"/>
      <c r="N19" s="931"/>
      <c r="O19" s="931"/>
      <c r="P19" s="931"/>
      <c r="Q19" s="931"/>
      <c r="R19" s="931"/>
      <c r="S19" s="932"/>
      <c r="T19" s="329"/>
      <c r="U19" s="330"/>
      <c r="V19" s="330"/>
      <c r="W19" s="331"/>
      <c r="X19" s="927"/>
      <c r="Y19" s="928"/>
      <c r="Z19" s="928"/>
      <c r="AA19" s="928"/>
      <c r="AB19" s="928"/>
      <c r="AC19" s="928"/>
      <c r="AD19" s="928"/>
      <c r="AE19" s="928"/>
      <c r="AF19" s="928"/>
      <c r="AG19" s="928"/>
      <c r="AH19" s="928"/>
      <c r="AI19" s="928"/>
      <c r="AJ19" s="929"/>
    </row>
    <row r="20" spans="2:36" ht="13.5" customHeight="1" x14ac:dyDescent="0.15">
      <c r="B20" s="888"/>
      <c r="C20" s="889"/>
      <c r="D20" s="889"/>
      <c r="E20" s="889"/>
      <c r="F20" s="889"/>
      <c r="G20" s="889"/>
      <c r="H20" s="933" t="s">
        <v>362</v>
      </c>
      <c r="I20" s="934"/>
      <c r="J20" s="934"/>
      <c r="K20" s="934"/>
      <c r="L20" s="934"/>
      <c r="M20" s="934"/>
      <c r="N20" s="934"/>
      <c r="O20" s="934"/>
      <c r="P20" s="935"/>
      <c r="Q20" s="898" t="s">
        <v>363</v>
      </c>
      <c r="R20" s="898"/>
      <c r="S20" s="898"/>
      <c r="T20" s="898"/>
      <c r="U20" s="925"/>
      <c r="V20" s="925"/>
      <c r="W20" s="925"/>
      <c r="X20" s="925"/>
      <c r="Y20" s="925"/>
      <c r="Z20" s="925"/>
      <c r="AA20" s="925"/>
      <c r="AB20" s="925"/>
      <c r="AC20" s="925"/>
      <c r="AD20" s="925"/>
      <c r="AE20" s="925"/>
      <c r="AF20" s="925"/>
      <c r="AG20" s="898" t="s">
        <v>364</v>
      </c>
      <c r="AH20" s="898"/>
      <c r="AI20" s="898"/>
      <c r="AJ20" s="899"/>
    </row>
    <row r="21" spans="2:36" ht="13.5" customHeight="1" x14ac:dyDescent="0.15">
      <c r="B21" s="890"/>
      <c r="C21" s="891"/>
      <c r="D21" s="891"/>
      <c r="E21" s="891"/>
      <c r="F21" s="891"/>
      <c r="G21" s="891"/>
      <c r="H21" s="936"/>
      <c r="I21" s="937"/>
      <c r="J21" s="937"/>
      <c r="K21" s="937"/>
      <c r="L21" s="937"/>
      <c r="M21" s="937"/>
      <c r="N21" s="937"/>
      <c r="O21" s="937"/>
      <c r="P21" s="938"/>
      <c r="Q21" s="939"/>
      <c r="R21" s="939"/>
      <c r="S21" s="939"/>
      <c r="T21" s="939"/>
      <c r="U21" s="928"/>
      <c r="V21" s="928"/>
      <c r="W21" s="928"/>
      <c r="X21" s="928"/>
      <c r="Y21" s="928"/>
      <c r="Z21" s="928"/>
      <c r="AA21" s="928"/>
      <c r="AB21" s="928"/>
      <c r="AC21" s="928"/>
      <c r="AD21" s="928"/>
      <c r="AE21" s="928"/>
      <c r="AF21" s="928"/>
      <c r="AG21" s="939"/>
      <c r="AH21" s="939"/>
      <c r="AI21" s="939"/>
      <c r="AJ21" s="940"/>
    </row>
    <row r="22" spans="2:36" ht="13.5" customHeight="1" x14ac:dyDescent="0.15">
      <c r="B22" s="918" t="s">
        <v>335</v>
      </c>
      <c r="C22" s="919"/>
      <c r="D22" s="919"/>
      <c r="E22" s="919"/>
      <c r="F22" s="919"/>
      <c r="G22" s="919"/>
      <c r="H22" s="919"/>
      <c r="I22" s="919"/>
      <c r="J22" s="919"/>
      <c r="K22" s="897" t="s">
        <v>359</v>
      </c>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9"/>
    </row>
    <row r="23" spans="2:36" ht="13.5" customHeight="1" thickBot="1" x14ac:dyDescent="0.2">
      <c r="B23" s="920"/>
      <c r="C23" s="921"/>
      <c r="D23" s="921"/>
      <c r="E23" s="921"/>
      <c r="F23" s="921"/>
      <c r="G23" s="921"/>
      <c r="H23" s="921"/>
      <c r="I23" s="921"/>
      <c r="J23" s="921"/>
      <c r="K23" s="900"/>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2"/>
    </row>
    <row r="24" spans="2:36" ht="13.5" customHeight="1" x14ac:dyDescent="0.15">
      <c r="B24" s="395" t="s">
        <v>219</v>
      </c>
      <c r="C24" s="379"/>
      <c r="D24" s="379"/>
      <c r="E24" s="379"/>
      <c r="F24" s="379"/>
      <c r="G24" s="379"/>
      <c r="H24" s="391" t="str">
        <f>IF(計画提出書!N47="","",計画提出書!N47-1&amp;"年度の使用量")</f>
        <v>2022年度の使用量</v>
      </c>
      <c r="I24" s="379"/>
      <c r="J24" s="379"/>
      <c r="K24" s="379"/>
      <c r="L24" s="379"/>
      <c r="M24" s="379"/>
      <c r="N24" s="379"/>
      <c r="O24" s="379"/>
      <c r="P24" s="903" t="s">
        <v>379</v>
      </c>
      <c r="Q24" s="904"/>
      <c r="R24" s="904"/>
      <c r="S24" s="904"/>
      <c r="T24" s="904"/>
      <c r="U24" s="904"/>
      <c r="V24" s="905"/>
      <c r="W24" s="391" t="s">
        <v>380</v>
      </c>
      <c r="X24" s="379"/>
      <c r="Y24" s="379"/>
      <c r="Z24" s="379"/>
      <c r="AA24" s="379"/>
      <c r="AB24" s="379"/>
      <c r="AC24" s="379"/>
      <c r="AD24" s="908" t="s">
        <v>98</v>
      </c>
      <c r="AE24" s="909"/>
      <c r="AF24" s="909"/>
      <c r="AG24" s="909"/>
      <c r="AH24" s="909"/>
      <c r="AI24" s="909"/>
      <c r="AJ24" s="910"/>
    </row>
    <row r="25" spans="2:36" ht="13.5" customHeight="1" thickBot="1" x14ac:dyDescent="0.2">
      <c r="B25" s="397"/>
      <c r="C25" s="381"/>
      <c r="D25" s="245"/>
      <c r="E25" s="245"/>
      <c r="F25" s="245"/>
      <c r="G25" s="245"/>
      <c r="H25" s="373"/>
      <c r="I25" s="245"/>
      <c r="J25" s="245"/>
      <c r="K25" s="245"/>
      <c r="L25" s="245"/>
      <c r="M25" s="245"/>
      <c r="N25" s="245"/>
      <c r="O25" s="245"/>
      <c r="P25" s="906"/>
      <c r="Q25" s="906"/>
      <c r="R25" s="906"/>
      <c r="S25" s="906"/>
      <c r="T25" s="906"/>
      <c r="U25" s="906"/>
      <c r="V25" s="907"/>
      <c r="W25" s="373"/>
      <c r="X25" s="245"/>
      <c r="Y25" s="245"/>
      <c r="Z25" s="245"/>
      <c r="AA25" s="245"/>
      <c r="AB25" s="245"/>
      <c r="AC25" s="245"/>
      <c r="AD25" s="911"/>
      <c r="AE25" s="912"/>
      <c r="AF25" s="912"/>
      <c r="AG25" s="912"/>
      <c r="AH25" s="912"/>
      <c r="AI25" s="912"/>
      <c r="AJ25" s="913"/>
    </row>
    <row r="26" spans="2:36" ht="13.5" customHeight="1" thickBot="1" x14ac:dyDescent="0.2">
      <c r="B26" s="450" t="s">
        <v>365</v>
      </c>
      <c r="C26" s="914"/>
      <c r="D26" s="917" t="s">
        <v>57</v>
      </c>
      <c r="E26" s="457"/>
      <c r="F26" s="457"/>
      <c r="G26" s="457"/>
      <c r="H26" s="460"/>
      <c r="I26" s="460"/>
      <c r="J26" s="460"/>
      <c r="K26" s="460"/>
      <c r="L26" s="460"/>
      <c r="M26" s="461" t="s">
        <v>232</v>
      </c>
      <c r="N26" s="379"/>
      <c r="O26" s="379"/>
      <c r="P26" s="487">
        <f>'（別紙１）原油換算シート【計画用】'!P15</f>
        <v>36.700000000000003</v>
      </c>
      <c r="Q26" s="487"/>
      <c r="R26" s="978"/>
      <c r="S26" s="979" t="s">
        <v>370</v>
      </c>
      <c r="T26" s="980"/>
      <c r="U26" s="980"/>
      <c r="V26" s="981"/>
      <c r="W26" s="391">
        <v>2.58E-2</v>
      </c>
      <c r="X26" s="379"/>
      <c r="Y26" s="379"/>
      <c r="Z26" s="379"/>
      <c r="AA26" s="509" t="s">
        <v>383</v>
      </c>
      <c r="AB26" s="510"/>
      <c r="AC26" s="1000"/>
      <c r="AD26" s="468" t="str">
        <f>IF(H26="","",H26*P26*W$26)</f>
        <v/>
      </c>
      <c r="AE26" s="469"/>
      <c r="AF26" s="469"/>
      <c r="AG26" s="469"/>
      <c r="AH26" s="470"/>
      <c r="AI26" s="461" t="s">
        <v>232</v>
      </c>
      <c r="AJ26" s="396"/>
    </row>
    <row r="27" spans="2:36" ht="13.5" customHeight="1" thickBot="1" x14ac:dyDescent="0.2">
      <c r="B27" s="452"/>
      <c r="C27" s="915"/>
      <c r="D27" s="862"/>
      <c r="E27" s="459"/>
      <c r="F27" s="459"/>
      <c r="G27" s="459"/>
      <c r="H27" s="108"/>
      <c r="I27" s="108"/>
      <c r="J27" s="108"/>
      <c r="K27" s="108"/>
      <c r="L27" s="108"/>
      <c r="M27" s="462"/>
      <c r="N27" s="245"/>
      <c r="O27" s="245"/>
      <c r="P27" s="446"/>
      <c r="Q27" s="446"/>
      <c r="R27" s="977"/>
      <c r="S27" s="438"/>
      <c r="T27" s="439"/>
      <c r="U27" s="439"/>
      <c r="V27" s="440"/>
      <c r="W27" s="373"/>
      <c r="X27" s="245"/>
      <c r="Y27" s="245"/>
      <c r="Z27" s="245"/>
      <c r="AA27" s="509"/>
      <c r="AB27" s="510"/>
      <c r="AC27" s="1000"/>
      <c r="AD27" s="441"/>
      <c r="AE27" s="442"/>
      <c r="AF27" s="442"/>
      <c r="AG27" s="442"/>
      <c r="AH27" s="443"/>
      <c r="AI27" s="462"/>
      <c r="AJ27" s="471"/>
    </row>
    <row r="28" spans="2:36" ht="13.5" customHeight="1" thickBot="1" x14ac:dyDescent="0.2">
      <c r="B28" s="452"/>
      <c r="C28" s="915"/>
      <c r="D28" s="894" t="s">
        <v>58</v>
      </c>
      <c r="E28" s="433"/>
      <c r="F28" s="433"/>
      <c r="G28" s="433"/>
      <c r="H28" s="434"/>
      <c r="I28" s="434"/>
      <c r="J28" s="434"/>
      <c r="K28" s="434"/>
      <c r="L28" s="434"/>
      <c r="M28" s="444" t="s">
        <v>232</v>
      </c>
      <c r="N28" s="463"/>
      <c r="O28" s="463"/>
      <c r="P28" s="446">
        <f>'（別紙１）原油換算シート【計画用】'!P17</f>
        <v>39.1</v>
      </c>
      <c r="Q28" s="446"/>
      <c r="R28" s="977"/>
      <c r="S28" s="435" t="s">
        <v>370</v>
      </c>
      <c r="T28" s="436"/>
      <c r="U28" s="436"/>
      <c r="V28" s="437"/>
      <c r="W28" s="373"/>
      <c r="X28" s="245"/>
      <c r="Y28" s="245"/>
      <c r="Z28" s="245"/>
      <c r="AA28" s="509"/>
      <c r="AB28" s="510"/>
      <c r="AC28" s="1000"/>
      <c r="AD28" s="441" t="str">
        <f>IF(H28="","",H28*P28*W$26)</f>
        <v/>
      </c>
      <c r="AE28" s="442"/>
      <c r="AF28" s="442"/>
      <c r="AG28" s="442"/>
      <c r="AH28" s="443"/>
      <c r="AI28" s="444" t="s">
        <v>232</v>
      </c>
      <c r="AJ28" s="445"/>
    </row>
    <row r="29" spans="2:36" ht="13.5" customHeight="1" thickBot="1" x14ac:dyDescent="0.2">
      <c r="B29" s="452"/>
      <c r="C29" s="915"/>
      <c r="D29" s="894"/>
      <c r="E29" s="433"/>
      <c r="F29" s="433"/>
      <c r="G29" s="433"/>
      <c r="H29" s="434"/>
      <c r="I29" s="434"/>
      <c r="J29" s="434"/>
      <c r="K29" s="434"/>
      <c r="L29" s="434"/>
      <c r="M29" s="444"/>
      <c r="N29" s="463"/>
      <c r="O29" s="463"/>
      <c r="P29" s="446"/>
      <c r="Q29" s="446"/>
      <c r="R29" s="977"/>
      <c r="S29" s="438"/>
      <c r="T29" s="439"/>
      <c r="U29" s="439"/>
      <c r="V29" s="440"/>
      <c r="W29" s="373"/>
      <c r="X29" s="245"/>
      <c r="Y29" s="245"/>
      <c r="Z29" s="245"/>
      <c r="AA29" s="509"/>
      <c r="AB29" s="510"/>
      <c r="AC29" s="1000"/>
      <c r="AD29" s="441"/>
      <c r="AE29" s="442"/>
      <c r="AF29" s="442"/>
      <c r="AG29" s="442"/>
      <c r="AH29" s="443"/>
      <c r="AI29" s="444"/>
      <c r="AJ29" s="445"/>
    </row>
    <row r="30" spans="2:36" ht="13.5" customHeight="1" thickBot="1" x14ac:dyDescent="0.2">
      <c r="B30" s="452"/>
      <c r="C30" s="915"/>
      <c r="D30" s="894" t="s">
        <v>59</v>
      </c>
      <c r="E30" s="433"/>
      <c r="F30" s="433"/>
      <c r="G30" s="433"/>
      <c r="H30" s="434"/>
      <c r="I30" s="434"/>
      <c r="J30" s="434"/>
      <c r="K30" s="434"/>
      <c r="L30" s="434"/>
      <c r="M30" s="444" t="s">
        <v>232</v>
      </c>
      <c r="N30" s="463"/>
      <c r="O30" s="463"/>
      <c r="P30" s="446">
        <f>'（別紙１）原油換算シート【計画用】'!P19</f>
        <v>41.9</v>
      </c>
      <c r="Q30" s="446"/>
      <c r="R30" s="977"/>
      <c r="S30" s="435" t="s">
        <v>370</v>
      </c>
      <c r="T30" s="436"/>
      <c r="U30" s="436"/>
      <c r="V30" s="437"/>
      <c r="W30" s="373"/>
      <c r="X30" s="245"/>
      <c r="Y30" s="245"/>
      <c r="Z30" s="245"/>
      <c r="AA30" s="509"/>
      <c r="AB30" s="510"/>
      <c r="AC30" s="1000"/>
      <c r="AD30" s="441" t="str">
        <f>IF(H30="","",H30*P30*W$26)</f>
        <v/>
      </c>
      <c r="AE30" s="442"/>
      <c r="AF30" s="442"/>
      <c r="AG30" s="442"/>
      <c r="AH30" s="443"/>
      <c r="AI30" s="444" t="s">
        <v>232</v>
      </c>
      <c r="AJ30" s="445"/>
    </row>
    <row r="31" spans="2:36" ht="13.5" customHeight="1" thickBot="1" x14ac:dyDescent="0.2">
      <c r="B31" s="452"/>
      <c r="C31" s="915"/>
      <c r="D31" s="894"/>
      <c r="E31" s="433"/>
      <c r="F31" s="433"/>
      <c r="G31" s="433"/>
      <c r="H31" s="434"/>
      <c r="I31" s="434"/>
      <c r="J31" s="434"/>
      <c r="K31" s="434"/>
      <c r="L31" s="434"/>
      <c r="M31" s="444"/>
      <c r="N31" s="463"/>
      <c r="O31" s="463"/>
      <c r="P31" s="446"/>
      <c r="Q31" s="446"/>
      <c r="R31" s="977"/>
      <c r="S31" s="438"/>
      <c r="T31" s="439"/>
      <c r="U31" s="439"/>
      <c r="V31" s="440"/>
      <c r="W31" s="373"/>
      <c r="X31" s="245"/>
      <c r="Y31" s="245"/>
      <c r="Z31" s="245"/>
      <c r="AA31" s="509"/>
      <c r="AB31" s="510"/>
      <c r="AC31" s="1000"/>
      <c r="AD31" s="441"/>
      <c r="AE31" s="442"/>
      <c r="AF31" s="442"/>
      <c r="AG31" s="442"/>
      <c r="AH31" s="443"/>
      <c r="AI31" s="444"/>
      <c r="AJ31" s="445"/>
    </row>
    <row r="32" spans="2:36" ht="13.5" customHeight="1" thickBot="1" x14ac:dyDescent="0.2">
      <c r="B32" s="452"/>
      <c r="C32" s="915"/>
      <c r="D32" s="894" t="s">
        <v>60</v>
      </c>
      <c r="E32" s="433"/>
      <c r="F32" s="433"/>
      <c r="G32" s="433"/>
      <c r="H32" s="434"/>
      <c r="I32" s="434"/>
      <c r="J32" s="434"/>
      <c r="K32" s="434"/>
      <c r="L32" s="434"/>
      <c r="M32" s="444" t="s">
        <v>232</v>
      </c>
      <c r="N32" s="463"/>
      <c r="O32" s="463"/>
      <c r="P32" s="446">
        <f>'（別紙１）原油換算シート【計画用】'!P21</f>
        <v>41.9</v>
      </c>
      <c r="Q32" s="446"/>
      <c r="R32" s="977"/>
      <c r="S32" s="435" t="s">
        <v>370</v>
      </c>
      <c r="T32" s="436"/>
      <c r="U32" s="436"/>
      <c r="V32" s="437"/>
      <c r="W32" s="373"/>
      <c r="X32" s="245"/>
      <c r="Y32" s="245"/>
      <c r="Z32" s="245"/>
      <c r="AA32" s="509"/>
      <c r="AB32" s="510"/>
      <c r="AC32" s="1000"/>
      <c r="AD32" s="441" t="str">
        <f>IF(H32="","",H32*P32*W$26)</f>
        <v/>
      </c>
      <c r="AE32" s="442"/>
      <c r="AF32" s="442"/>
      <c r="AG32" s="442"/>
      <c r="AH32" s="443"/>
      <c r="AI32" s="444" t="s">
        <v>232</v>
      </c>
      <c r="AJ32" s="445"/>
    </row>
    <row r="33" spans="2:36" ht="13.5" customHeight="1" thickBot="1" x14ac:dyDescent="0.2">
      <c r="B33" s="452"/>
      <c r="C33" s="915"/>
      <c r="D33" s="894"/>
      <c r="E33" s="433"/>
      <c r="F33" s="433"/>
      <c r="G33" s="433"/>
      <c r="H33" s="434"/>
      <c r="I33" s="434"/>
      <c r="J33" s="434"/>
      <c r="K33" s="434"/>
      <c r="L33" s="434"/>
      <c r="M33" s="444"/>
      <c r="N33" s="463"/>
      <c r="O33" s="463"/>
      <c r="P33" s="446"/>
      <c r="Q33" s="446"/>
      <c r="R33" s="977"/>
      <c r="S33" s="438"/>
      <c r="T33" s="439"/>
      <c r="U33" s="439"/>
      <c r="V33" s="440"/>
      <c r="W33" s="373"/>
      <c r="X33" s="245"/>
      <c r="Y33" s="245"/>
      <c r="Z33" s="245"/>
      <c r="AA33" s="509"/>
      <c r="AB33" s="510"/>
      <c r="AC33" s="1000"/>
      <c r="AD33" s="441"/>
      <c r="AE33" s="442"/>
      <c r="AF33" s="442"/>
      <c r="AG33" s="442"/>
      <c r="AH33" s="443"/>
      <c r="AI33" s="444"/>
      <c r="AJ33" s="445"/>
    </row>
    <row r="34" spans="2:36" ht="13.5" customHeight="1" thickBot="1" x14ac:dyDescent="0.2">
      <c r="B34" s="452"/>
      <c r="C34" s="915"/>
      <c r="D34" s="896" t="s">
        <v>391</v>
      </c>
      <c r="E34" s="475"/>
      <c r="F34" s="475"/>
      <c r="G34" s="475"/>
      <c r="H34" s="434"/>
      <c r="I34" s="434"/>
      <c r="J34" s="434"/>
      <c r="K34" s="434"/>
      <c r="L34" s="434"/>
      <c r="M34" s="444" t="s">
        <v>233</v>
      </c>
      <c r="N34" s="463"/>
      <c r="O34" s="463"/>
      <c r="P34" s="446">
        <f>'（別紙１）原油換算シート【計画用】'!P23</f>
        <v>50.8</v>
      </c>
      <c r="Q34" s="446"/>
      <c r="R34" s="977"/>
      <c r="S34" s="438" t="s">
        <v>371</v>
      </c>
      <c r="T34" s="439"/>
      <c r="U34" s="439"/>
      <c r="V34" s="440"/>
      <c r="W34" s="373"/>
      <c r="X34" s="245"/>
      <c r="Y34" s="245"/>
      <c r="Z34" s="245"/>
      <c r="AA34" s="509"/>
      <c r="AB34" s="510"/>
      <c r="AC34" s="1000"/>
      <c r="AD34" s="441" t="str">
        <f>IF(H34="","",H34*P34*W$26)</f>
        <v/>
      </c>
      <c r="AE34" s="442"/>
      <c r="AF34" s="442"/>
      <c r="AG34" s="442"/>
      <c r="AH34" s="443"/>
      <c r="AI34" s="444" t="s">
        <v>232</v>
      </c>
      <c r="AJ34" s="445"/>
    </row>
    <row r="35" spans="2:36" ht="13.5" customHeight="1" thickBot="1" x14ac:dyDescent="0.2">
      <c r="B35" s="452"/>
      <c r="C35" s="915"/>
      <c r="D35" s="896"/>
      <c r="E35" s="475"/>
      <c r="F35" s="475"/>
      <c r="G35" s="475"/>
      <c r="H35" s="434"/>
      <c r="I35" s="434"/>
      <c r="J35" s="434"/>
      <c r="K35" s="434"/>
      <c r="L35" s="434"/>
      <c r="M35" s="444"/>
      <c r="N35" s="463"/>
      <c r="O35" s="463"/>
      <c r="P35" s="446"/>
      <c r="Q35" s="446"/>
      <c r="R35" s="977"/>
      <c r="S35" s="438"/>
      <c r="T35" s="439"/>
      <c r="U35" s="439"/>
      <c r="V35" s="440"/>
      <c r="W35" s="373"/>
      <c r="X35" s="245"/>
      <c r="Y35" s="245"/>
      <c r="Z35" s="245"/>
      <c r="AA35" s="509"/>
      <c r="AB35" s="510"/>
      <c r="AC35" s="1000"/>
      <c r="AD35" s="441"/>
      <c r="AE35" s="442"/>
      <c r="AF35" s="442"/>
      <c r="AG35" s="442"/>
      <c r="AH35" s="443"/>
      <c r="AI35" s="444"/>
      <c r="AJ35" s="445"/>
    </row>
    <row r="36" spans="2:36" ht="13.5" customHeight="1" thickBot="1" x14ac:dyDescent="0.2">
      <c r="B36" s="452"/>
      <c r="C36" s="915"/>
      <c r="D36" s="895" t="s">
        <v>397</v>
      </c>
      <c r="E36" s="465"/>
      <c r="F36" s="465"/>
      <c r="G36" s="465"/>
      <c r="H36" s="434"/>
      <c r="I36" s="434"/>
      <c r="J36" s="434"/>
      <c r="K36" s="434"/>
      <c r="L36" s="434"/>
      <c r="M36" s="444" t="s">
        <v>354</v>
      </c>
      <c r="N36" s="463"/>
      <c r="O36" s="463"/>
      <c r="P36" s="446">
        <f>'（別紙１）原油換算シート【計画用】'!P25</f>
        <v>45</v>
      </c>
      <c r="Q36" s="446"/>
      <c r="R36" s="977"/>
      <c r="S36" s="438" t="s">
        <v>372</v>
      </c>
      <c r="T36" s="439"/>
      <c r="U36" s="439"/>
      <c r="V36" s="440"/>
      <c r="W36" s="373"/>
      <c r="X36" s="245"/>
      <c r="Y36" s="245"/>
      <c r="Z36" s="245"/>
      <c r="AA36" s="509"/>
      <c r="AB36" s="510"/>
      <c r="AC36" s="1000"/>
      <c r="AD36" s="441" t="str">
        <f>IF(H36="","",H36*P36*W$26)</f>
        <v/>
      </c>
      <c r="AE36" s="442"/>
      <c r="AF36" s="442"/>
      <c r="AG36" s="442"/>
      <c r="AH36" s="443"/>
      <c r="AI36" s="444" t="s">
        <v>232</v>
      </c>
      <c r="AJ36" s="445"/>
    </row>
    <row r="37" spans="2:36" ht="13.5" customHeight="1" thickBot="1" x14ac:dyDescent="0.2">
      <c r="B37" s="452"/>
      <c r="C37" s="915"/>
      <c r="D37" s="895"/>
      <c r="E37" s="465"/>
      <c r="F37" s="465"/>
      <c r="G37" s="465"/>
      <c r="H37" s="434"/>
      <c r="I37" s="434"/>
      <c r="J37" s="434"/>
      <c r="K37" s="434"/>
      <c r="L37" s="434"/>
      <c r="M37" s="444"/>
      <c r="N37" s="463"/>
      <c r="O37" s="463"/>
      <c r="P37" s="446"/>
      <c r="Q37" s="446"/>
      <c r="R37" s="977"/>
      <c r="S37" s="438"/>
      <c r="T37" s="439"/>
      <c r="U37" s="439"/>
      <c r="V37" s="440"/>
      <c r="W37" s="373"/>
      <c r="X37" s="245"/>
      <c r="Y37" s="245"/>
      <c r="Z37" s="245"/>
      <c r="AA37" s="509"/>
      <c r="AB37" s="510"/>
      <c r="AC37" s="1000"/>
      <c r="AD37" s="441"/>
      <c r="AE37" s="442"/>
      <c r="AF37" s="442"/>
      <c r="AG37" s="442"/>
      <c r="AH37" s="443"/>
      <c r="AI37" s="444"/>
      <c r="AJ37" s="445"/>
    </row>
    <row r="38" spans="2:36" ht="13.5" customHeight="1" thickBot="1" x14ac:dyDescent="0.2">
      <c r="B38" s="452"/>
      <c r="C38" s="915"/>
      <c r="D38" s="879" t="s">
        <v>61</v>
      </c>
      <c r="E38" s="313"/>
      <c r="F38" s="312" t="s">
        <v>342</v>
      </c>
      <c r="G38" s="314"/>
      <c r="H38" s="434"/>
      <c r="I38" s="434"/>
      <c r="J38" s="434"/>
      <c r="K38" s="434"/>
      <c r="L38" s="434"/>
      <c r="M38" s="444" t="s">
        <v>373</v>
      </c>
      <c r="N38" s="463"/>
      <c r="O38" s="511"/>
      <c r="P38" s="448">
        <f>'（別紙１）原油換算シート【計画用】'!P27</f>
        <v>9.9700000000000006</v>
      </c>
      <c r="Q38" s="448"/>
      <c r="R38" s="874"/>
      <c r="S38" s="438" t="s">
        <v>374</v>
      </c>
      <c r="T38" s="439"/>
      <c r="U38" s="439"/>
      <c r="V38" s="440"/>
      <c r="W38" s="373"/>
      <c r="X38" s="245"/>
      <c r="Y38" s="245"/>
      <c r="Z38" s="245"/>
      <c r="AA38" s="509"/>
      <c r="AB38" s="510"/>
      <c r="AC38" s="1000"/>
      <c r="AD38" s="441" t="str">
        <f>IF(H38="","",H38*P38*W$26)</f>
        <v/>
      </c>
      <c r="AE38" s="442"/>
      <c r="AF38" s="442"/>
      <c r="AG38" s="442"/>
      <c r="AH38" s="443"/>
      <c r="AI38" s="444" t="s">
        <v>232</v>
      </c>
      <c r="AJ38" s="445"/>
    </row>
    <row r="39" spans="2:36" ht="13.5" customHeight="1" thickBot="1" x14ac:dyDescent="0.2">
      <c r="B39" s="452"/>
      <c r="C39" s="915"/>
      <c r="D39" s="880"/>
      <c r="E39" s="316"/>
      <c r="F39" s="318"/>
      <c r="G39" s="320"/>
      <c r="H39" s="434"/>
      <c r="I39" s="434"/>
      <c r="J39" s="434"/>
      <c r="K39" s="434"/>
      <c r="L39" s="434"/>
      <c r="M39" s="444"/>
      <c r="N39" s="463"/>
      <c r="O39" s="511"/>
      <c r="P39" s="448"/>
      <c r="Q39" s="448"/>
      <c r="R39" s="874"/>
      <c r="S39" s="438"/>
      <c r="T39" s="439"/>
      <c r="U39" s="439"/>
      <c r="V39" s="440"/>
      <c r="W39" s="373"/>
      <c r="X39" s="245"/>
      <c r="Y39" s="245"/>
      <c r="Z39" s="245"/>
      <c r="AA39" s="509"/>
      <c r="AB39" s="510"/>
      <c r="AC39" s="1000"/>
      <c r="AD39" s="441"/>
      <c r="AE39" s="442"/>
      <c r="AF39" s="442"/>
      <c r="AG39" s="442"/>
      <c r="AH39" s="443"/>
      <c r="AI39" s="444"/>
      <c r="AJ39" s="445"/>
    </row>
    <row r="40" spans="2:36" ht="13.5" customHeight="1" thickBot="1" x14ac:dyDescent="0.2">
      <c r="B40" s="452"/>
      <c r="C40" s="915"/>
      <c r="D40" s="880"/>
      <c r="E40" s="316"/>
      <c r="F40" s="312" t="s">
        <v>343</v>
      </c>
      <c r="G40" s="314"/>
      <c r="H40" s="82"/>
      <c r="I40" s="83"/>
      <c r="J40" s="83"/>
      <c r="K40" s="83"/>
      <c r="L40" s="512"/>
      <c r="M40" s="444" t="s">
        <v>373</v>
      </c>
      <c r="N40" s="463"/>
      <c r="O40" s="511"/>
      <c r="P40" s="448">
        <f>'（別紙１）原油換算シート【計画用】'!P29</f>
        <v>9.2799999999999994</v>
      </c>
      <c r="Q40" s="448"/>
      <c r="R40" s="874"/>
      <c r="S40" s="438" t="s">
        <v>374</v>
      </c>
      <c r="T40" s="439"/>
      <c r="U40" s="439"/>
      <c r="V40" s="440"/>
      <c r="W40" s="373"/>
      <c r="X40" s="245"/>
      <c r="Y40" s="245"/>
      <c r="Z40" s="245"/>
      <c r="AA40" s="509"/>
      <c r="AB40" s="510"/>
      <c r="AC40" s="1000"/>
      <c r="AD40" s="441" t="str">
        <f>IF(H40="","",H40*P40*W$26)</f>
        <v/>
      </c>
      <c r="AE40" s="442"/>
      <c r="AF40" s="442"/>
      <c r="AG40" s="442"/>
      <c r="AH40" s="443"/>
      <c r="AI40" s="444" t="s">
        <v>232</v>
      </c>
      <c r="AJ40" s="445"/>
    </row>
    <row r="41" spans="2:36" ht="13.5" customHeight="1" thickBot="1" x14ac:dyDescent="0.2">
      <c r="B41" s="452"/>
      <c r="C41" s="915"/>
      <c r="D41" s="881"/>
      <c r="E41" s="319"/>
      <c r="F41" s="318"/>
      <c r="G41" s="320"/>
      <c r="H41" s="85"/>
      <c r="I41" s="86"/>
      <c r="J41" s="86"/>
      <c r="K41" s="86"/>
      <c r="L41" s="513"/>
      <c r="M41" s="444"/>
      <c r="N41" s="463"/>
      <c r="O41" s="511"/>
      <c r="P41" s="448"/>
      <c r="Q41" s="448"/>
      <c r="R41" s="874"/>
      <c r="S41" s="438"/>
      <c r="T41" s="439"/>
      <c r="U41" s="439"/>
      <c r="V41" s="440"/>
      <c r="W41" s="373"/>
      <c r="X41" s="245"/>
      <c r="Y41" s="245"/>
      <c r="Z41" s="245"/>
      <c r="AA41" s="509"/>
      <c r="AB41" s="510"/>
      <c r="AC41" s="1000"/>
      <c r="AD41" s="441"/>
      <c r="AE41" s="442"/>
      <c r="AF41" s="442"/>
      <c r="AG41" s="442"/>
      <c r="AH41" s="443"/>
      <c r="AI41" s="444"/>
      <c r="AJ41" s="445"/>
    </row>
    <row r="42" spans="2:36" ht="13.5" customHeight="1" thickBot="1" x14ac:dyDescent="0.2">
      <c r="B42" s="452"/>
      <c r="C42" s="915"/>
      <c r="D42" s="861" t="s">
        <v>419</v>
      </c>
      <c r="E42" s="467"/>
      <c r="F42" s="467"/>
      <c r="G42" s="467"/>
      <c r="H42" s="108"/>
      <c r="I42" s="108"/>
      <c r="J42" s="108"/>
      <c r="K42" s="108"/>
      <c r="L42" s="108"/>
      <c r="M42" s="462" t="s">
        <v>376</v>
      </c>
      <c r="N42" s="245"/>
      <c r="O42" s="245"/>
      <c r="P42" s="448">
        <f>'（別紙１）原油換算シート【計画用】'!P31</f>
        <v>1.36</v>
      </c>
      <c r="Q42" s="448"/>
      <c r="R42" s="874"/>
      <c r="S42" s="500" t="s">
        <v>375</v>
      </c>
      <c r="T42" s="501"/>
      <c r="U42" s="501"/>
      <c r="V42" s="502"/>
      <c r="W42" s="373"/>
      <c r="X42" s="245"/>
      <c r="Y42" s="245"/>
      <c r="Z42" s="245"/>
      <c r="AA42" s="509"/>
      <c r="AB42" s="510"/>
      <c r="AC42" s="1000"/>
      <c r="AD42" s="441" t="str">
        <f>IF(H42="","",H42*P42*W$26)</f>
        <v/>
      </c>
      <c r="AE42" s="442"/>
      <c r="AF42" s="442"/>
      <c r="AG42" s="442"/>
      <c r="AH42" s="443"/>
      <c r="AI42" s="444" t="s">
        <v>232</v>
      </c>
      <c r="AJ42" s="445"/>
    </row>
    <row r="43" spans="2:36" ht="13.5" customHeight="1" x14ac:dyDescent="0.15">
      <c r="B43" s="452"/>
      <c r="C43" s="915"/>
      <c r="D43" s="862"/>
      <c r="E43" s="459"/>
      <c r="F43" s="459"/>
      <c r="G43" s="459"/>
      <c r="H43" s="108"/>
      <c r="I43" s="108"/>
      <c r="J43" s="108"/>
      <c r="K43" s="108"/>
      <c r="L43" s="108"/>
      <c r="M43" s="462"/>
      <c r="N43" s="245"/>
      <c r="O43" s="245"/>
      <c r="P43" s="448"/>
      <c r="Q43" s="448"/>
      <c r="R43" s="874"/>
      <c r="S43" s="503"/>
      <c r="T43" s="504"/>
      <c r="U43" s="504"/>
      <c r="V43" s="505"/>
      <c r="W43" s="373"/>
      <c r="X43" s="245"/>
      <c r="Y43" s="245"/>
      <c r="Z43" s="245"/>
      <c r="AA43" s="461"/>
      <c r="AB43" s="379"/>
      <c r="AC43" s="396"/>
      <c r="AD43" s="1006"/>
      <c r="AE43" s="1007"/>
      <c r="AF43" s="1007"/>
      <c r="AG43" s="1007"/>
      <c r="AH43" s="1008"/>
      <c r="AI43" s="520"/>
      <c r="AJ43" s="524"/>
    </row>
    <row r="44" spans="2:36" ht="13.5" customHeight="1" x14ac:dyDescent="0.15">
      <c r="B44" s="452"/>
      <c r="C44" s="915"/>
      <c r="D44" s="1005" t="s">
        <v>393</v>
      </c>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524"/>
      <c r="AD44" s="1001" t="str">
        <f>IF(SUM(AD26:AH43)=0,"",SUM(AD26:AH43))</f>
        <v/>
      </c>
      <c r="AE44" s="1002"/>
      <c r="AF44" s="1002"/>
      <c r="AG44" s="1002"/>
      <c r="AH44" s="1002"/>
      <c r="AI44" s="1003" t="s">
        <v>232</v>
      </c>
      <c r="AJ44" s="1004"/>
    </row>
    <row r="45" spans="2:36" ht="13.5" customHeight="1" thickBot="1" x14ac:dyDescent="0.2">
      <c r="B45" s="452"/>
      <c r="C45" s="915"/>
      <c r="D45" s="397"/>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98"/>
      <c r="AD45" s="527"/>
      <c r="AE45" s="528"/>
      <c r="AF45" s="528"/>
      <c r="AG45" s="528"/>
      <c r="AH45" s="528"/>
      <c r="AI45" s="516"/>
      <c r="AJ45" s="517"/>
    </row>
    <row r="46" spans="2:36" ht="13.5" customHeight="1" x14ac:dyDescent="0.15">
      <c r="B46" s="452"/>
      <c r="C46" s="915"/>
      <c r="D46" s="875" t="s">
        <v>355</v>
      </c>
      <c r="E46" s="876"/>
      <c r="F46" s="876" t="s">
        <v>357</v>
      </c>
      <c r="G46" s="876"/>
      <c r="H46" s="984"/>
      <c r="I46" s="985"/>
      <c r="J46" s="985"/>
      <c r="K46" s="985"/>
      <c r="L46" s="985"/>
      <c r="M46" s="961" t="s">
        <v>232</v>
      </c>
      <c r="N46" s="961"/>
      <c r="O46" s="962"/>
      <c r="P46" s="988"/>
      <c r="Q46" s="989"/>
      <c r="R46" s="989"/>
      <c r="S46" s="989"/>
      <c r="T46" s="989"/>
      <c r="U46" s="989"/>
      <c r="V46" s="989"/>
      <c r="W46" s="989"/>
      <c r="X46" s="989"/>
      <c r="Y46" s="989"/>
      <c r="Z46" s="989"/>
      <c r="AA46" s="989"/>
      <c r="AB46" s="989"/>
      <c r="AC46" s="989"/>
      <c r="AD46" s="989"/>
      <c r="AE46" s="989"/>
      <c r="AF46" s="989"/>
      <c r="AG46" s="989"/>
      <c r="AH46" s="989"/>
      <c r="AI46" s="989"/>
      <c r="AJ46" s="990"/>
    </row>
    <row r="47" spans="2:36" ht="13.5" customHeight="1" x14ac:dyDescent="0.15">
      <c r="B47" s="452"/>
      <c r="C47" s="915"/>
      <c r="D47" s="877"/>
      <c r="E47" s="334"/>
      <c r="F47" s="334"/>
      <c r="G47" s="334"/>
      <c r="H47" s="986"/>
      <c r="I47" s="987"/>
      <c r="J47" s="987"/>
      <c r="K47" s="987"/>
      <c r="L47" s="987"/>
      <c r="M47" s="963"/>
      <c r="N47" s="963"/>
      <c r="O47" s="964"/>
      <c r="P47" s="991"/>
      <c r="Q47" s="992"/>
      <c r="R47" s="992"/>
      <c r="S47" s="992"/>
      <c r="T47" s="992"/>
      <c r="U47" s="992"/>
      <c r="V47" s="992"/>
      <c r="W47" s="992"/>
      <c r="X47" s="992"/>
      <c r="Y47" s="992"/>
      <c r="Z47" s="992"/>
      <c r="AA47" s="992"/>
      <c r="AB47" s="992"/>
      <c r="AC47" s="992"/>
      <c r="AD47" s="992"/>
      <c r="AE47" s="992"/>
      <c r="AF47" s="992"/>
      <c r="AG47" s="992"/>
      <c r="AH47" s="992"/>
      <c r="AI47" s="992"/>
      <c r="AJ47" s="993"/>
    </row>
    <row r="48" spans="2:36" ht="13.5" customHeight="1" x14ac:dyDescent="0.15">
      <c r="B48" s="452"/>
      <c r="C48" s="915"/>
      <c r="D48" s="877"/>
      <c r="E48" s="334"/>
      <c r="F48" s="334" t="s">
        <v>358</v>
      </c>
      <c r="G48" s="334"/>
      <c r="H48" s="882"/>
      <c r="I48" s="883"/>
      <c r="J48" s="883"/>
      <c r="K48" s="883"/>
      <c r="L48" s="883"/>
      <c r="M48" s="957" t="s">
        <v>232</v>
      </c>
      <c r="N48" s="957"/>
      <c r="O48" s="958"/>
      <c r="P48" s="994"/>
      <c r="Q48" s="995"/>
      <c r="R48" s="995"/>
      <c r="S48" s="995"/>
      <c r="T48" s="995"/>
      <c r="U48" s="995"/>
      <c r="V48" s="995"/>
      <c r="W48" s="995"/>
      <c r="X48" s="995"/>
      <c r="Y48" s="995"/>
      <c r="Z48" s="995"/>
      <c r="AA48" s="995"/>
      <c r="AB48" s="995"/>
      <c r="AC48" s="995"/>
      <c r="AD48" s="995"/>
      <c r="AE48" s="995"/>
      <c r="AF48" s="995"/>
      <c r="AG48" s="995"/>
      <c r="AH48" s="995"/>
      <c r="AI48" s="995"/>
      <c r="AJ48" s="996"/>
    </row>
    <row r="49" spans="2:36" ht="13.5" customHeight="1" thickBot="1" x14ac:dyDescent="0.2">
      <c r="B49" s="454"/>
      <c r="C49" s="916"/>
      <c r="D49" s="878"/>
      <c r="E49" s="873"/>
      <c r="F49" s="873"/>
      <c r="G49" s="873"/>
      <c r="H49" s="884"/>
      <c r="I49" s="885"/>
      <c r="J49" s="885"/>
      <c r="K49" s="885"/>
      <c r="L49" s="885"/>
      <c r="M49" s="959"/>
      <c r="N49" s="959"/>
      <c r="O49" s="960"/>
      <c r="P49" s="997"/>
      <c r="Q49" s="998"/>
      <c r="R49" s="998"/>
      <c r="S49" s="998"/>
      <c r="T49" s="998"/>
      <c r="U49" s="998"/>
      <c r="V49" s="998"/>
      <c r="W49" s="998"/>
      <c r="X49" s="998"/>
      <c r="Y49" s="998"/>
      <c r="Z49" s="998"/>
      <c r="AA49" s="998"/>
      <c r="AB49" s="998"/>
      <c r="AC49" s="998"/>
      <c r="AD49" s="998"/>
      <c r="AE49" s="998"/>
      <c r="AF49" s="998"/>
      <c r="AG49" s="998"/>
      <c r="AH49" s="998"/>
      <c r="AI49" s="998"/>
      <c r="AJ49" s="999"/>
    </row>
    <row r="50" spans="2:36" ht="13.5" customHeight="1" thickBot="1" x14ac:dyDescent="0.2"/>
    <row r="51" spans="2:36" ht="16.5" customHeight="1" x14ac:dyDescent="0.15">
      <c r="B51" s="852" t="s">
        <v>356</v>
      </c>
      <c r="C51" s="490"/>
      <c r="D51" s="490"/>
      <c r="E51" s="490"/>
      <c r="F51" s="490"/>
      <c r="G51" s="490"/>
      <c r="H51" s="490"/>
      <c r="I51" s="490"/>
      <c r="J51" s="490"/>
      <c r="K51" s="490"/>
      <c r="L51" s="490"/>
      <c r="M51" s="868" t="s">
        <v>20</v>
      </c>
      <c r="N51" s="869"/>
      <c r="O51" s="869"/>
      <c r="P51" s="869"/>
      <c r="Q51" s="869"/>
      <c r="R51" s="869"/>
      <c r="S51" s="869"/>
      <c r="T51" s="870"/>
      <c r="U51" s="871"/>
      <c r="V51" s="871"/>
      <c r="W51" s="871"/>
      <c r="X51" s="871"/>
      <c r="Y51" s="871"/>
      <c r="Z51" s="871"/>
      <c r="AA51" s="871"/>
      <c r="AB51" s="871"/>
      <c r="AC51" s="871"/>
      <c r="AD51" s="871"/>
      <c r="AE51" s="871"/>
      <c r="AF51" s="871"/>
      <c r="AG51" s="871"/>
      <c r="AH51" s="871"/>
      <c r="AI51" s="871"/>
      <c r="AJ51" s="872"/>
    </row>
    <row r="52" spans="2:36" ht="16.5" customHeight="1" x14ac:dyDescent="0.15">
      <c r="B52" s="853"/>
      <c r="C52" s="310"/>
      <c r="D52" s="310"/>
      <c r="E52" s="310"/>
      <c r="F52" s="310"/>
      <c r="G52" s="310"/>
      <c r="H52" s="310"/>
      <c r="I52" s="310"/>
      <c r="J52" s="310"/>
      <c r="K52" s="310"/>
      <c r="L52" s="310"/>
      <c r="M52" s="856" t="s">
        <v>21</v>
      </c>
      <c r="N52" s="857"/>
      <c r="O52" s="857"/>
      <c r="P52" s="857"/>
      <c r="Q52" s="857"/>
      <c r="R52" s="857"/>
      <c r="S52" s="857"/>
      <c r="T52" s="858"/>
      <c r="U52" s="859"/>
      <c r="V52" s="859"/>
      <c r="W52" s="859"/>
      <c r="X52" s="859"/>
      <c r="Y52" s="859"/>
      <c r="Z52" s="859"/>
      <c r="AA52" s="859"/>
      <c r="AB52" s="859"/>
      <c r="AC52" s="859"/>
      <c r="AD52" s="859"/>
      <c r="AE52" s="859"/>
      <c r="AF52" s="859"/>
      <c r="AG52" s="859"/>
      <c r="AH52" s="859"/>
      <c r="AI52" s="859"/>
      <c r="AJ52" s="860"/>
    </row>
    <row r="53" spans="2:36" ht="16.5" customHeight="1" x14ac:dyDescent="0.15">
      <c r="B53" s="853"/>
      <c r="C53" s="310"/>
      <c r="D53" s="310"/>
      <c r="E53" s="310"/>
      <c r="F53" s="310"/>
      <c r="G53" s="310"/>
      <c r="H53" s="310"/>
      <c r="I53" s="310"/>
      <c r="J53" s="310"/>
      <c r="K53" s="310"/>
      <c r="L53" s="310"/>
      <c r="M53" s="856" t="s">
        <v>22</v>
      </c>
      <c r="N53" s="857"/>
      <c r="O53" s="857"/>
      <c r="P53" s="857"/>
      <c r="Q53" s="857"/>
      <c r="R53" s="857"/>
      <c r="S53" s="857"/>
      <c r="T53" s="858"/>
      <c r="U53" s="859"/>
      <c r="V53" s="859"/>
      <c r="W53" s="859"/>
      <c r="X53" s="859"/>
      <c r="Y53" s="859"/>
      <c r="Z53" s="859"/>
      <c r="AA53" s="859"/>
      <c r="AB53" s="859"/>
      <c r="AC53" s="859"/>
      <c r="AD53" s="859"/>
      <c r="AE53" s="859"/>
      <c r="AF53" s="859"/>
      <c r="AG53" s="859"/>
      <c r="AH53" s="859"/>
      <c r="AI53" s="859"/>
      <c r="AJ53" s="860"/>
    </row>
    <row r="54" spans="2:36" ht="16.5" customHeight="1" thickBot="1" x14ac:dyDescent="0.2">
      <c r="B54" s="854"/>
      <c r="C54" s="855"/>
      <c r="D54" s="855"/>
      <c r="E54" s="855"/>
      <c r="F54" s="855"/>
      <c r="G54" s="855"/>
      <c r="H54" s="855"/>
      <c r="I54" s="855"/>
      <c r="J54" s="855"/>
      <c r="K54" s="855"/>
      <c r="L54" s="855"/>
      <c r="M54" s="863" t="s">
        <v>23</v>
      </c>
      <c r="N54" s="864"/>
      <c r="O54" s="864"/>
      <c r="P54" s="864"/>
      <c r="Q54" s="864"/>
      <c r="R54" s="864"/>
      <c r="S54" s="864"/>
      <c r="T54" s="865"/>
      <c r="U54" s="866"/>
      <c r="V54" s="866"/>
      <c r="W54" s="866"/>
      <c r="X54" s="866"/>
      <c r="Y54" s="866"/>
      <c r="Z54" s="866"/>
      <c r="AA54" s="866"/>
      <c r="AB54" s="866"/>
      <c r="AC54" s="866"/>
      <c r="AD54" s="866"/>
      <c r="AE54" s="866"/>
      <c r="AF54" s="866"/>
      <c r="AG54" s="866"/>
      <c r="AH54" s="866"/>
      <c r="AI54" s="866"/>
      <c r="AJ54" s="867"/>
    </row>
    <row r="56" spans="2:36" ht="13.5" customHeight="1" x14ac:dyDescent="0.15">
      <c r="B56" s="11" t="s">
        <v>338</v>
      </c>
      <c r="C56" s="11">
        <v>1</v>
      </c>
      <c r="D56" s="333" t="s">
        <v>445</v>
      </c>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36" ht="13.5" customHeight="1" x14ac:dyDescent="0.15">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row>
    <row r="58" spans="2:36" ht="13.5" customHeight="1" x14ac:dyDescent="0.15">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row>
    <row r="59" spans="2:36" ht="13.5" customHeight="1" x14ac:dyDescent="0.15">
      <c r="C59" s="11">
        <v>2</v>
      </c>
      <c r="D59" s="333" t="s">
        <v>515</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row>
    <row r="60" spans="2:36" ht="13.5" customHeight="1" x14ac:dyDescent="0.15">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row>
    <row r="61" spans="2:36" ht="13.5" customHeight="1" x14ac:dyDescent="0.15">
      <c r="C61" s="11">
        <v>3</v>
      </c>
      <c r="D61" s="299" t="s">
        <v>360</v>
      </c>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row>
    <row r="64" spans="2:36" ht="13.5" customHeight="1" x14ac:dyDescent="0.15">
      <c r="S64" s="12"/>
    </row>
    <row r="66" spans="2:43" ht="13.5" customHeight="1" thickBot="1" x14ac:dyDescent="0.2">
      <c r="B66" s="11" t="s">
        <v>339</v>
      </c>
    </row>
    <row r="67" spans="2:43" ht="13.5" customHeight="1" x14ac:dyDescent="0.15">
      <c r="B67" s="852" t="s">
        <v>273</v>
      </c>
      <c r="C67" s="490"/>
      <c r="D67" s="490"/>
      <c r="E67" s="490"/>
      <c r="F67" s="965"/>
      <c r="G67" s="966"/>
      <c r="H67" s="966"/>
      <c r="I67" s="966"/>
      <c r="J67" s="966"/>
      <c r="K67" s="966"/>
      <c r="L67" s="966"/>
      <c r="M67" s="966"/>
      <c r="N67" s="966"/>
      <c r="O67" s="966"/>
      <c r="P67" s="966"/>
      <c r="Q67" s="966"/>
      <c r="R67" s="966"/>
      <c r="S67" s="982"/>
      <c r="T67" s="391" t="s">
        <v>255</v>
      </c>
      <c r="U67" s="379"/>
      <c r="V67" s="379"/>
      <c r="W67" s="380"/>
      <c r="X67" s="965"/>
      <c r="Y67" s="966"/>
      <c r="Z67" s="966"/>
      <c r="AA67" s="966"/>
      <c r="AB67" s="966"/>
      <c r="AC67" s="966"/>
      <c r="AD67" s="966"/>
      <c r="AE67" s="966"/>
      <c r="AF67" s="966"/>
      <c r="AG67" s="966"/>
      <c r="AH67" s="966"/>
      <c r="AI67" s="966"/>
      <c r="AJ67" s="967"/>
    </row>
    <row r="68" spans="2:43" ht="13.5" customHeight="1" x14ac:dyDescent="0.15">
      <c r="B68" s="853"/>
      <c r="C68" s="310"/>
      <c r="D68" s="310"/>
      <c r="E68" s="310"/>
      <c r="F68" s="228"/>
      <c r="G68" s="229"/>
      <c r="H68" s="229"/>
      <c r="I68" s="229"/>
      <c r="J68" s="229"/>
      <c r="K68" s="229"/>
      <c r="L68" s="229"/>
      <c r="M68" s="229"/>
      <c r="N68" s="229"/>
      <c r="O68" s="229"/>
      <c r="P68" s="229"/>
      <c r="Q68" s="229"/>
      <c r="R68" s="229"/>
      <c r="S68" s="983"/>
      <c r="T68" s="329"/>
      <c r="U68" s="330"/>
      <c r="V68" s="330"/>
      <c r="W68" s="331"/>
      <c r="X68" s="228"/>
      <c r="Y68" s="229"/>
      <c r="Z68" s="229"/>
      <c r="AA68" s="229"/>
      <c r="AB68" s="229"/>
      <c r="AC68" s="229"/>
      <c r="AD68" s="229"/>
      <c r="AE68" s="229"/>
      <c r="AF68" s="229"/>
      <c r="AG68" s="229"/>
      <c r="AH68" s="229"/>
      <c r="AI68" s="229"/>
      <c r="AJ68" s="968"/>
    </row>
    <row r="69" spans="2:43" ht="16.5" customHeight="1" x14ac:dyDescent="0.15">
      <c r="B69" s="853" t="s">
        <v>256</v>
      </c>
      <c r="C69" s="310"/>
      <c r="D69" s="310"/>
      <c r="E69" s="310"/>
      <c r="F69" s="969" t="s">
        <v>270</v>
      </c>
      <c r="G69" s="970"/>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970"/>
      <c r="AJ69" s="971"/>
    </row>
    <row r="70" spans="2:43" ht="16.5" customHeight="1" x14ac:dyDescent="0.15">
      <c r="B70" s="853"/>
      <c r="C70" s="310"/>
      <c r="D70" s="310"/>
      <c r="E70" s="310"/>
      <c r="F70" s="972" t="s">
        <v>274</v>
      </c>
      <c r="G70" s="973"/>
      <c r="H70" s="973"/>
      <c r="I70" s="973"/>
      <c r="J70" s="973"/>
      <c r="K70" s="974"/>
      <c r="L70" s="974"/>
      <c r="M70" s="974"/>
      <c r="N70" s="974"/>
      <c r="O70" s="974"/>
      <c r="P70" s="974"/>
      <c r="Q70" s="974"/>
      <c r="R70" s="974"/>
      <c r="S70" s="974"/>
      <c r="T70" s="974"/>
      <c r="U70" s="974"/>
      <c r="V70" s="974"/>
      <c r="W70" s="34" t="s">
        <v>263</v>
      </c>
      <c r="X70" s="975" t="s">
        <v>275</v>
      </c>
      <c r="Y70" s="973"/>
      <c r="Z70" s="973"/>
      <c r="AA70" s="973"/>
      <c r="AB70" s="973"/>
      <c r="AC70" s="973"/>
      <c r="AD70" s="973"/>
      <c r="AE70" s="973"/>
      <c r="AF70" s="973"/>
      <c r="AG70" s="973"/>
      <c r="AH70" s="973"/>
      <c r="AI70" s="973"/>
      <c r="AJ70" s="976"/>
      <c r="AQ70" s="8"/>
    </row>
    <row r="71" spans="2:43" ht="16.5" customHeight="1" x14ac:dyDescent="0.15">
      <c r="B71" s="853" t="s">
        <v>257</v>
      </c>
      <c r="C71" s="310"/>
      <c r="D71" s="310"/>
      <c r="E71" s="310"/>
      <c r="F71" s="326" t="s">
        <v>259</v>
      </c>
      <c r="G71" s="327"/>
      <c r="H71" s="327"/>
      <c r="I71" s="328"/>
      <c r="J71" s="941"/>
      <c r="K71" s="922"/>
      <c r="L71" s="922"/>
      <c r="M71" s="922"/>
      <c r="N71" s="922"/>
      <c r="O71" s="942"/>
      <c r="P71" s="32" t="s">
        <v>264</v>
      </c>
      <c r="Q71" s="327"/>
      <c r="R71" s="327"/>
      <c r="S71" s="327"/>
      <c r="T71" s="493" t="s">
        <v>277</v>
      </c>
      <c r="U71" s="463"/>
      <c r="V71" s="463"/>
      <c r="W71" s="511"/>
      <c r="X71" s="327" t="s">
        <v>260</v>
      </c>
      <c r="Y71" s="327"/>
      <c r="Z71" s="952"/>
      <c r="AA71" s="942"/>
      <c r="AB71" s="32" t="s">
        <v>261</v>
      </c>
      <c r="AC71" s="32"/>
      <c r="AD71" s="327" t="s">
        <v>262</v>
      </c>
      <c r="AE71" s="327"/>
      <c r="AF71" s="952"/>
      <c r="AG71" s="942"/>
      <c r="AH71" s="953" t="s">
        <v>261</v>
      </c>
      <c r="AI71" s="953"/>
      <c r="AJ71" s="954"/>
    </row>
    <row r="72" spans="2:43" ht="16.5" customHeight="1" x14ac:dyDescent="0.15">
      <c r="B72" s="853"/>
      <c r="C72" s="310"/>
      <c r="D72" s="310"/>
      <c r="E72" s="310"/>
      <c r="F72" s="326" t="s">
        <v>269</v>
      </c>
      <c r="G72" s="327"/>
      <c r="H72" s="327"/>
      <c r="I72" s="328"/>
      <c r="J72" s="955" t="s">
        <v>265</v>
      </c>
      <c r="K72" s="955"/>
      <c r="L72" s="955"/>
      <c r="M72" s="955"/>
      <c r="N72" s="955"/>
      <c r="O72" s="955"/>
      <c r="P72" s="955"/>
      <c r="Q72" s="955"/>
      <c r="R72" s="955"/>
      <c r="S72" s="955"/>
      <c r="T72" s="955"/>
      <c r="U72" s="955"/>
      <c r="V72" s="955"/>
      <c r="W72" s="955"/>
      <c r="X72" s="955"/>
      <c r="Y72" s="956"/>
      <c r="Z72" s="956"/>
      <c r="AA72" s="956"/>
      <c r="AB72" s="956"/>
      <c r="AC72" s="956"/>
      <c r="AD72" s="956"/>
      <c r="AE72" s="956"/>
      <c r="AF72" s="956"/>
      <c r="AG72" s="956"/>
      <c r="AH72" s="956"/>
      <c r="AI72" s="898" t="s">
        <v>263</v>
      </c>
      <c r="AJ72" s="899"/>
    </row>
    <row r="73" spans="2:43" ht="16.5" customHeight="1" x14ac:dyDescent="0.15">
      <c r="B73" s="853"/>
      <c r="C73" s="310"/>
      <c r="D73" s="310"/>
      <c r="E73" s="493"/>
      <c r="F73" s="943" t="s">
        <v>258</v>
      </c>
      <c r="G73" s="944"/>
      <c r="H73" s="944"/>
      <c r="I73" s="945"/>
      <c r="J73" s="946"/>
      <c r="K73" s="947"/>
      <c r="L73" s="948"/>
      <c r="M73" s="33" t="s">
        <v>266</v>
      </c>
      <c r="N73" s="949"/>
      <c r="O73" s="948"/>
      <c r="P73" s="33" t="s">
        <v>267</v>
      </c>
      <c r="Q73" s="949"/>
      <c r="R73" s="948"/>
      <c r="S73" s="950" t="s">
        <v>268</v>
      </c>
      <c r="T73" s="950"/>
      <c r="U73" s="950"/>
      <c r="V73" s="950"/>
      <c r="W73" s="950"/>
      <c r="X73" s="950"/>
      <c r="Y73" s="950"/>
      <c r="Z73" s="950"/>
      <c r="AA73" s="950"/>
      <c r="AB73" s="950"/>
      <c r="AC73" s="950"/>
      <c r="AD73" s="950"/>
      <c r="AE73" s="950"/>
      <c r="AF73" s="950"/>
      <c r="AG73" s="950"/>
      <c r="AH73" s="950"/>
      <c r="AI73" s="950"/>
      <c r="AJ73" s="951"/>
    </row>
    <row r="74" spans="2:43" ht="16.5" customHeight="1" x14ac:dyDescent="0.15">
      <c r="B74" s="886" t="s">
        <v>361</v>
      </c>
      <c r="C74" s="887"/>
      <c r="D74" s="887"/>
      <c r="E74" s="887"/>
      <c r="F74" s="887"/>
      <c r="G74" s="887"/>
      <c r="H74" s="892" t="s">
        <v>336</v>
      </c>
      <c r="I74" s="893"/>
      <c r="J74" s="893"/>
      <c r="K74" s="893"/>
      <c r="L74" s="922"/>
      <c r="M74" s="922"/>
      <c r="N74" s="922"/>
      <c r="O74" s="922"/>
      <c r="P74" s="893" t="s">
        <v>341</v>
      </c>
      <c r="Q74" s="893"/>
      <c r="R74" s="893"/>
      <c r="S74" s="923"/>
      <c r="T74" s="326" t="s">
        <v>337</v>
      </c>
      <c r="U74" s="327"/>
      <c r="V74" s="327"/>
      <c r="W74" s="328"/>
      <c r="X74" s="924"/>
      <c r="Y74" s="925"/>
      <c r="Z74" s="925"/>
      <c r="AA74" s="925"/>
      <c r="AB74" s="925"/>
      <c r="AC74" s="925"/>
      <c r="AD74" s="925"/>
      <c r="AE74" s="925"/>
      <c r="AF74" s="925"/>
      <c r="AG74" s="925"/>
      <c r="AH74" s="925"/>
      <c r="AI74" s="925"/>
      <c r="AJ74" s="926"/>
    </row>
    <row r="75" spans="2:43" ht="16.5" customHeight="1" x14ac:dyDescent="0.15">
      <c r="B75" s="888"/>
      <c r="C75" s="889"/>
      <c r="D75" s="889"/>
      <c r="E75" s="889"/>
      <c r="F75" s="889"/>
      <c r="G75" s="889"/>
      <c r="H75" s="930" t="s">
        <v>44</v>
      </c>
      <c r="I75" s="931"/>
      <c r="J75" s="931"/>
      <c r="K75" s="931"/>
      <c r="L75" s="931"/>
      <c r="M75" s="931"/>
      <c r="N75" s="931"/>
      <c r="O75" s="931"/>
      <c r="P75" s="931"/>
      <c r="Q75" s="931"/>
      <c r="R75" s="931"/>
      <c r="S75" s="932"/>
      <c r="T75" s="329"/>
      <c r="U75" s="330"/>
      <c r="V75" s="330"/>
      <c r="W75" s="331"/>
      <c r="X75" s="927"/>
      <c r="Y75" s="928"/>
      <c r="Z75" s="928"/>
      <c r="AA75" s="928"/>
      <c r="AB75" s="928"/>
      <c r="AC75" s="928"/>
      <c r="AD75" s="928"/>
      <c r="AE75" s="928"/>
      <c r="AF75" s="928"/>
      <c r="AG75" s="928"/>
      <c r="AH75" s="928"/>
      <c r="AI75" s="928"/>
      <c r="AJ75" s="929"/>
    </row>
    <row r="76" spans="2:43" ht="13.5" customHeight="1" x14ac:dyDescent="0.15">
      <c r="B76" s="888"/>
      <c r="C76" s="889"/>
      <c r="D76" s="889"/>
      <c r="E76" s="889"/>
      <c r="F76" s="889"/>
      <c r="G76" s="889"/>
      <c r="H76" s="933" t="s">
        <v>362</v>
      </c>
      <c r="I76" s="934"/>
      <c r="J76" s="934"/>
      <c r="K76" s="934"/>
      <c r="L76" s="934"/>
      <c r="M76" s="934"/>
      <c r="N76" s="934"/>
      <c r="O76" s="934"/>
      <c r="P76" s="935"/>
      <c r="Q76" s="898" t="s">
        <v>363</v>
      </c>
      <c r="R76" s="898"/>
      <c r="S76" s="898"/>
      <c r="T76" s="898"/>
      <c r="U76" s="925"/>
      <c r="V76" s="925"/>
      <c r="W76" s="925"/>
      <c r="X76" s="925"/>
      <c r="Y76" s="925"/>
      <c r="Z76" s="925"/>
      <c r="AA76" s="925"/>
      <c r="AB76" s="925"/>
      <c r="AC76" s="925"/>
      <c r="AD76" s="925"/>
      <c r="AE76" s="925"/>
      <c r="AF76" s="925"/>
      <c r="AG76" s="898" t="s">
        <v>364</v>
      </c>
      <c r="AH76" s="898"/>
      <c r="AI76" s="898"/>
      <c r="AJ76" s="899"/>
    </row>
    <row r="77" spans="2:43" ht="13.5" customHeight="1" x14ac:dyDescent="0.15">
      <c r="B77" s="890"/>
      <c r="C77" s="891"/>
      <c r="D77" s="891"/>
      <c r="E77" s="891"/>
      <c r="F77" s="891"/>
      <c r="G77" s="891"/>
      <c r="H77" s="936"/>
      <c r="I77" s="937"/>
      <c r="J77" s="937"/>
      <c r="K77" s="937"/>
      <c r="L77" s="937"/>
      <c r="M77" s="937"/>
      <c r="N77" s="937"/>
      <c r="O77" s="937"/>
      <c r="P77" s="938"/>
      <c r="Q77" s="939"/>
      <c r="R77" s="939"/>
      <c r="S77" s="939"/>
      <c r="T77" s="939"/>
      <c r="U77" s="928"/>
      <c r="V77" s="928"/>
      <c r="W77" s="928"/>
      <c r="X77" s="928"/>
      <c r="Y77" s="928"/>
      <c r="Z77" s="928"/>
      <c r="AA77" s="928"/>
      <c r="AB77" s="928"/>
      <c r="AC77" s="928"/>
      <c r="AD77" s="928"/>
      <c r="AE77" s="928"/>
      <c r="AF77" s="928"/>
      <c r="AG77" s="939"/>
      <c r="AH77" s="939"/>
      <c r="AI77" s="939"/>
      <c r="AJ77" s="940"/>
    </row>
    <row r="78" spans="2:43" ht="13.5" customHeight="1" x14ac:dyDescent="0.15">
      <c r="B78" s="918" t="s">
        <v>335</v>
      </c>
      <c r="C78" s="919"/>
      <c r="D78" s="919"/>
      <c r="E78" s="919"/>
      <c r="F78" s="919"/>
      <c r="G78" s="919"/>
      <c r="H78" s="919"/>
      <c r="I78" s="919"/>
      <c r="J78" s="919"/>
      <c r="K78" s="897" t="s">
        <v>359</v>
      </c>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9"/>
    </row>
    <row r="79" spans="2:43" ht="13.5" customHeight="1" thickBot="1" x14ac:dyDescent="0.2">
      <c r="B79" s="920"/>
      <c r="C79" s="921"/>
      <c r="D79" s="921"/>
      <c r="E79" s="921"/>
      <c r="F79" s="921"/>
      <c r="G79" s="921"/>
      <c r="H79" s="921"/>
      <c r="I79" s="921"/>
      <c r="J79" s="921"/>
      <c r="K79" s="900"/>
      <c r="L79" s="901"/>
      <c r="M79" s="901"/>
      <c r="N79" s="901"/>
      <c r="O79" s="901"/>
      <c r="P79" s="901"/>
      <c r="Q79" s="901"/>
      <c r="R79" s="901"/>
      <c r="S79" s="901"/>
      <c r="T79" s="901"/>
      <c r="U79" s="901"/>
      <c r="V79" s="901"/>
      <c r="W79" s="901"/>
      <c r="X79" s="901"/>
      <c r="Y79" s="901"/>
      <c r="Z79" s="901"/>
      <c r="AA79" s="901"/>
      <c r="AB79" s="901"/>
      <c r="AC79" s="901"/>
      <c r="AD79" s="901"/>
      <c r="AE79" s="901"/>
      <c r="AF79" s="901"/>
      <c r="AG79" s="901"/>
      <c r="AH79" s="901"/>
      <c r="AI79" s="901"/>
      <c r="AJ79" s="902"/>
    </row>
    <row r="80" spans="2:43" ht="13.5" customHeight="1" x14ac:dyDescent="0.15">
      <c r="B80" s="395" t="s">
        <v>219</v>
      </c>
      <c r="C80" s="379"/>
      <c r="D80" s="379"/>
      <c r="E80" s="379"/>
      <c r="F80" s="379"/>
      <c r="G80" s="379"/>
      <c r="H80" s="391" t="str">
        <f>IF(計画提出書!N47="","",計画提出書!N47-1&amp;"年度の使用量")</f>
        <v>2022年度の使用量</v>
      </c>
      <c r="I80" s="379"/>
      <c r="J80" s="379"/>
      <c r="K80" s="379"/>
      <c r="L80" s="379"/>
      <c r="M80" s="379"/>
      <c r="N80" s="379"/>
      <c r="O80" s="379"/>
      <c r="P80" s="903" t="s">
        <v>379</v>
      </c>
      <c r="Q80" s="904"/>
      <c r="R80" s="904"/>
      <c r="S80" s="904"/>
      <c r="T80" s="904"/>
      <c r="U80" s="904"/>
      <c r="V80" s="905"/>
      <c r="W80" s="391" t="s">
        <v>380</v>
      </c>
      <c r="X80" s="379"/>
      <c r="Y80" s="379"/>
      <c r="Z80" s="379"/>
      <c r="AA80" s="379"/>
      <c r="AB80" s="379"/>
      <c r="AC80" s="379"/>
      <c r="AD80" s="908" t="s">
        <v>98</v>
      </c>
      <c r="AE80" s="909"/>
      <c r="AF80" s="909"/>
      <c r="AG80" s="909"/>
      <c r="AH80" s="909"/>
      <c r="AI80" s="909"/>
      <c r="AJ80" s="910"/>
    </row>
    <row r="81" spans="2:36" ht="13.5" customHeight="1" thickBot="1" x14ac:dyDescent="0.2">
      <c r="B81" s="397"/>
      <c r="C81" s="381"/>
      <c r="D81" s="245"/>
      <c r="E81" s="245"/>
      <c r="F81" s="245"/>
      <c r="G81" s="245"/>
      <c r="H81" s="373"/>
      <c r="I81" s="245"/>
      <c r="J81" s="245"/>
      <c r="K81" s="245"/>
      <c r="L81" s="245"/>
      <c r="M81" s="245"/>
      <c r="N81" s="245"/>
      <c r="O81" s="245"/>
      <c r="P81" s="906"/>
      <c r="Q81" s="906"/>
      <c r="R81" s="906"/>
      <c r="S81" s="906"/>
      <c r="T81" s="906"/>
      <c r="U81" s="906"/>
      <c r="V81" s="907"/>
      <c r="W81" s="373"/>
      <c r="X81" s="245"/>
      <c r="Y81" s="245"/>
      <c r="Z81" s="245"/>
      <c r="AA81" s="245"/>
      <c r="AB81" s="245"/>
      <c r="AC81" s="245"/>
      <c r="AD81" s="911"/>
      <c r="AE81" s="912"/>
      <c r="AF81" s="912"/>
      <c r="AG81" s="912"/>
      <c r="AH81" s="912"/>
      <c r="AI81" s="912"/>
      <c r="AJ81" s="913"/>
    </row>
    <row r="82" spans="2:36" ht="13.5" customHeight="1" thickBot="1" x14ac:dyDescent="0.2">
      <c r="B82" s="450" t="s">
        <v>365</v>
      </c>
      <c r="C82" s="914"/>
      <c r="D82" s="917" t="s">
        <v>57</v>
      </c>
      <c r="E82" s="457"/>
      <c r="F82" s="457"/>
      <c r="G82" s="457"/>
      <c r="H82" s="460"/>
      <c r="I82" s="460"/>
      <c r="J82" s="460"/>
      <c r="K82" s="460"/>
      <c r="L82" s="460"/>
      <c r="M82" s="461" t="s">
        <v>232</v>
      </c>
      <c r="N82" s="379"/>
      <c r="O82" s="379"/>
      <c r="P82" s="487">
        <f>'（別紙１）原油換算シート【計画用】'!P15</f>
        <v>36.700000000000003</v>
      </c>
      <c r="Q82" s="487"/>
      <c r="R82" s="978"/>
      <c r="S82" s="979" t="s">
        <v>370</v>
      </c>
      <c r="T82" s="980"/>
      <c r="U82" s="980"/>
      <c r="V82" s="981"/>
      <c r="W82" s="391">
        <v>2.58E-2</v>
      </c>
      <c r="X82" s="379"/>
      <c r="Y82" s="379"/>
      <c r="Z82" s="379"/>
      <c r="AA82" s="509" t="s">
        <v>383</v>
      </c>
      <c r="AB82" s="510"/>
      <c r="AC82" s="1000"/>
      <c r="AD82" s="468" t="str">
        <f>IF(H82="","",H82*P82*W$82)</f>
        <v/>
      </c>
      <c r="AE82" s="469"/>
      <c r="AF82" s="469"/>
      <c r="AG82" s="469"/>
      <c r="AH82" s="470"/>
      <c r="AI82" s="461" t="s">
        <v>232</v>
      </c>
      <c r="AJ82" s="396"/>
    </row>
    <row r="83" spans="2:36" ht="13.5" customHeight="1" thickBot="1" x14ac:dyDescent="0.2">
      <c r="B83" s="452"/>
      <c r="C83" s="915"/>
      <c r="D83" s="862"/>
      <c r="E83" s="459"/>
      <c r="F83" s="459"/>
      <c r="G83" s="459"/>
      <c r="H83" s="108"/>
      <c r="I83" s="108"/>
      <c r="J83" s="108"/>
      <c r="K83" s="108"/>
      <c r="L83" s="108"/>
      <c r="M83" s="462"/>
      <c r="N83" s="245"/>
      <c r="O83" s="245"/>
      <c r="P83" s="446"/>
      <c r="Q83" s="446"/>
      <c r="R83" s="977"/>
      <c r="S83" s="438"/>
      <c r="T83" s="439"/>
      <c r="U83" s="439"/>
      <c r="V83" s="440"/>
      <c r="W83" s="373"/>
      <c r="X83" s="245"/>
      <c r="Y83" s="245"/>
      <c r="Z83" s="245"/>
      <c r="AA83" s="509"/>
      <c r="AB83" s="510"/>
      <c r="AC83" s="1000"/>
      <c r="AD83" s="441"/>
      <c r="AE83" s="442"/>
      <c r="AF83" s="442"/>
      <c r="AG83" s="442"/>
      <c r="AH83" s="443"/>
      <c r="AI83" s="462"/>
      <c r="AJ83" s="471"/>
    </row>
    <row r="84" spans="2:36" ht="13.5" customHeight="1" thickBot="1" x14ac:dyDescent="0.2">
      <c r="B84" s="452"/>
      <c r="C84" s="915"/>
      <c r="D84" s="894" t="s">
        <v>58</v>
      </c>
      <c r="E84" s="433"/>
      <c r="F84" s="433"/>
      <c r="G84" s="433"/>
      <c r="H84" s="434"/>
      <c r="I84" s="434"/>
      <c r="J84" s="434"/>
      <c r="K84" s="434"/>
      <c r="L84" s="434"/>
      <c r="M84" s="444" t="s">
        <v>232</v>
      </c>
      <c r="N84" s="463"/>
      <c r="O84" s="463"/>
      <c r="P84" s="446">
        <f>'（別紙１）原油換算シート【計画用】'!P17</f>
        <v>39.1</v>
      </c>
      <c r="Q84" s="446"/>
      <c r="R84" s="977"/>
      <c r="S84" s="435" t="s">
        <v>370</v>
      </c>
      <c r="T84" s="436"/>
      <c r="U84" s="436"/>
      <c r="V84" s="437"/>
      <c r="W84" s="373"/>
      <c r="X84" s="245"/>
      <c r="Y84" s="245"/>
      <c r="Z84" s="245"/>
      <c r="AA84" s="509"/>
      <c r="AB84" s="510"/>
      <c r="AC84" s="1000"/>
      <c r="AD84" s="441" t="str">
        <f>IF(H84="","",H84*P84*W$82)</f>
        <v/>
      </c>
      <c r="AE84" s="442"/>
      <c r="AF84" s="442"/>
      <c r="AG84" s="442"/>
      <c r="AH84" s="443"/>
      <c r="AI84" s="444" t="s">
        <v>232</v>
      </c>
      <c r="AJ84" s="445"/>
    </row>
    <row r="85" spans="2:36" ht="13.5" customHeight="1" thickBot="1" x14ac:dyDescent="0.2">
      <c r="B85" s="452"/>
      <c r="C85" s="915"/>
      <c r="D85" s="894"/>
      <c r="E85" s="433"/>
      <c r="F85" s="433"/>
      <c r="G85" s="433"/>
      <c r="H85" s="434"/>
      <c r="I85" s="434"/>
      <c r="J85" s="434"/>
      <c r="K85" s="434"/>
      <c r="L85" s="434"/>
      <c r="M85" s="444"/>
      <c r="N85" s="463"/>
      <c r="O85" s="463"/>
      <c r="P85" s="446"/>
      <c r="Q85" s="446"/>
      <c r="R85" s="977"/>
      <c r="S85" s="438"/>
      <c r="T85" s="439"/>
      <c r="U85" s="439"/>
      <c r="V85" s="440"/>
      <c r="W85" s="373"/>
      <c r="X85" s="245"/>
      <c r="Y85" s="245"/>
      <c r="Z85" s="245"/>
      <c r="AA85" s="509"/>
      <c r="AB85" s="510"/>
      <c r="AC85" s="1000"/>
      <c r="AD85" s="441"/>
      <c r="AE85" s="442"/>
      <c r="AF85" s="442"/>
      <c r="AG85" s="442"/>
      <c r="AH85" s="443"/>
      <c r="AI85" s="444"/>
      <c r="AJ85" s="445"/>
    </row>
    <row r="86" spans="2:36" ht="13.5" customHeight="1" thickBot="1" x14ac:dyDescent="0.2">
      <c r="B86" s="452"/>
      <c r="C86" s="915"/>
      <c r="D86" s="894" t="s">
        <v>59</v>
      </c>
      <c r="E86" s="433"/>
      <c r="F86" s="433"/>
      <c r="G86" s="433"/>
      <c r="H86" s="434"/>
      <c r="I86" s="434"/>
      <c r="J86" s="434"/>
      <c r="K86" s="434"/>
      <c r="L86" s="434"/>
      <c r="M86" s="444" t="s">
        <v>232</v>
      </c>
      <c r="N86" s="463"/>
      <c r="O86" s="463"/>
      <c r="P86" s="446">
        <f>'（別紙１）原油換算シート【計画用】'!P19</f>
        <v>41.9</v>
      </c>
      <c r="Q86" s="446"/>
      <c r="R86" s="977"/>
      <c r="S86" s="435" t="s">
        <v>370</v>
      </c>
      <c r="T86" s="436"/>
      <c r="U86" s="436"/>
      <c r="V86" s="437"/>
      <c r="W86" s="373"/>
      <c r="X86" s="245"/>
      <c r="Y86" s="245"/>
      <c r="Z86" s="245"/>
      <c r="AA86" s="509"/>
      <c r="AB86" s="510"/>
      <c r="AC86" s="1000"/>
      <c r="AD86" s="441" t="str">
        <f>IF(H86="","",H86*P86*W$82)</f>
        <v/>
      </c>
      <c r="AE86" s="442"/>
      <c r="AF86" s="442"/>
      <c r="AG86" s="442"/>
      <c r="AH86" s="443"/>
      <c r="AI86" s="444" t="s">
        <v>232</v>
      </c>
      <c r="AJ86" s="445"/>
    </row>
    <row r="87" spans="2:36" ht="13.5" customHeight="1" thickBot="1" x14ac:dyDescent="0.2">
      <c r="B87" s="452"/>
      <c r="C87" s="915"/>
      <c r="D87" s="894"/>
      <c r="E87" s="433"/>
      <c r="F87" s="433"/>
      <c r="G87" s="433"/>
      <c r="H87" s="434"/>
      <c r="I87" s="434"/>
      <c r="J87" s="434"/>
      <c r="K87" s="434"/>
      <c r="L87" s="434"/>
      <c r="M87" s="444"/>
      <c r="N87" s="463"/>
      <c r="O87" s="463"/>
      <c r="P87" s="446"/>
      <c r="Q87" s="446"/>
      <c r="R87" s="977"/>
      <c r="S87" s="438"/>
      <c r="T87" s="439"/>
      <c r="U87" s="439"/>
      <c r="V87" s="440"/>
      <c r="W87" s="373"/>
      <c r="X87" s="245"/>
      <c r="Y87" s="245"/>
      <c r="Z87" s="245"/>
      <c r="AA87" s="509"/>
      <c r="AB87" s="510"/>
      <c r="AC87" s="1000"/>
      <c r="AD87" s="441"/>
      <c r="AE87" s="442"/>
      <c r="AF87" s="442"/>
      <c r="AG87" s="442"/>
      <c r="AH87" s="443"/>
      <c r="AI87" s="444"/>
      <c r="AJ87" s="445"/>
    </row>
    <row r="88" spans="2:36" ht="13.5" customHeight="1" thickBot="1" x14ac:dyDescent="0.2">
      <c r="B88" s="452"/>
      <c r="C88" s="915"/>
      <c r="D88" s="894" t="s">
        <v>60</v>
      </c>
      <c r="E88" s="433"/>
      <c r="F88" s="433"/>
      <c r="G88" s="433"/>
      <c r="H88" s="434"/>
      <c r="I88" s="434"/>
      <c r="J88" s="434"/>
      <c r="K88" s="434"/>
      <c r="L88" s="434"/>
      <c r="M88" s="444" t="s">
        <v>232</v>
      </c>
      <c r="N88" s="463"/>
      <c r="O88" s="463"/>
      <c r="P88" s="446">
        <f>'（別紙１）原油換算シート【計画用】'!P21</f>
        <v>41.9</v>
      </c>
      <c r="Q88" s="446"/>
      <c r="R88" s="977"/>
      <c r="S88" s="435" t="s">
        <v>370</v>
      </c>
      <c r="T88" s="436"/>
      <c r="U88" s="436"/>
      <c r="V88" s="437"/>
      <c r="W88" s="373"/>
      <c r="X88" s="245"/>
      <c r="Y88" s="245"/>
      <c r="Z88" s="245"/>
      <c r="AA88" s="509"/>
      <c r="AB88" s="510"/>
      <c r="AC88" s="1000"/>
      <c r="AD88" s="441" t="str">
        <f>IF(H88="","",H88*P88*W$82)</f>
        <v/>
      </c>
      <c r="AE88" s="442"/>
      <c r="AF88" s="442"/>
      <c r="AG88" s="442"/>
      <c r="AH88" s="443"/>
      <c r="AI88" s="444" t="s">
        <v>232</v>
      </c>
      <c r="AJ88" s="445"/>
    </row>
    <row r="89" spans="2:36" ht="13.5" customHeight="1" thickBot="1" x14ac:dyDescent="0.2">
      <c r="B89" s="452"/>
      <c r="C89" s="915"/>
      <c r="D89" s="894"/>
      <c r="E89" s="433"/>
      <c r="F89" s="433"/>
      <c r="G89" s="433"/>
      <c r="H89" s="434"/>
      <c r="I89" s="434"/>
      <c r="J89" s="434"/>
      <c r="K89" s="434"/>
      <c r="L89" s="434"/>
      <c r="M89" s="444"/>
      <c r="N89" s="463"/>
      <c r="O89" s="463"/>
      <c r="P89" s="446"/>
      <c r="Q89" s="446"/>
      <c r="R89" s="977"/>
      <c r="S89" s="438"/>
      <c r="T89" s="439"/>
      <c r="U89" s="439"/>
      <c r="V89" s="440"/>
      <c r="W89" s="373"/>
      <c r="X89" s="245"/>
      <c r="Y89" s="245"/>
      <c r="Z89" s="245"/>
      <c r="AA89" s="509"/>
      <c r="AB89" s="510"/>
      <c r="AC89" s="1000"/>
      <c r="AD89" s="441"/>
      <c r="AE89" s="442"/>
      <c r="AF89" s="442"/>
      <c r="AG89" s="442"/>
      <c r="AH89" s="443"/>
      <c r="AI89" s="444"/>
      <c r="AJ89" s="445"/>
    </row>
    <row r="90" spans="2:36" ht="13.5" customHeight="1" thickBot="1" x14ac:dyDescent="0.2">
      <c r="B90" s="452"/>
      <c r="C90" s="915"/>
      <c r="D90" s="896" t="s">
        <v>391</v>
      </c>
      <c r="E90" s="475"/>
      <c r="F90" s="475"/>
      <c r="G90" s="475"/>
      <c r="H90" s="434"/>
      <c r="I90" s="434"/>
      <c r="J90" s="434"/>
      <c r="K90" s="434"/>
      <c r="L90" s="434"/>
      <c r="M90" s="444" t="s">
        <v>233</v>
      </c>
      <c r="N90" s="463"/>
      <c r="O90" s="463"/>
      <c r="P90" s="446">
        <f>'（別紙１）原油換算シート【計画用】'!P23</f>
        <v>50.8</v>
      </c>
      <c r="Q90" s="446"/>
      <c r="R90" s="977"/>
      <c r="S90" s="438" t="s">
        <v>371</v>
      </c>
      <c r="T90" s="439"/>
      <c r="U90" s="439"/>
      <c r="V90" s="440"/>
      <c r="W90" s="373"/>
      <c r="X90" s="245"/>
      <c r="Y90" s="245"/>
      <c r="Z90" s="245"/>
      <c r="AA90" s="509"/>
      <c r="AB90" s="510"/>
      <c r="AC90" s="1000"/>
      <c r="AD90" s="441" t="str">
        <f>IF(H90="","",H90*P90*W$82)</f>
        <v/>
      </c>
      <c r="AE90" s="442"/>
      <c r="AF90" s="442"/>
      <c r="AG90" s="442"/>
      <c r="AH90" s="443"/>
      <c r="AI90" s="444" t="s">
        <v>232</v>
      </c>
      <c r="AJ90" s="445"/>
    </row>
    <row r="91" spans="2:36" ht="13.5" customHeight="1" thickBot="1" x14ac:dyDescent="0.2">
      <c r="B91" s="452"/>
      <c r="C91" s="915"/>
      <c r="D91" s="896"/>
      <c r="E91" s="475"/>
      <c r="F91" s="475"/>
      <c r="G91" s="475"/>
      <c r="H91" s="434"/>
      <c r="I91" s="434"/>
      <c r="J91" s="434"/>
      <c r="K91" s="434"/>
      <c r="L91" s="434"/>
      <c r="M91" s="444"/>
      <c r="N91" s="463"/>
      <c r="O91" s="463"/>
      <c r="P91" s="446"/>
      <c r="Q91" s="446"/>
      <c r="R91" s="977"/>
      <c r="S91" s="438"/>
      <c r="T91" s="439"/>
      <c r="U91" s="439"/>
      <c r="V91" s="440"/>
      <c r="W91" s="373"/>
      <c r="X91" s="245"/>
      <c r="Y91" s="245"/>
      <c r="Z91" s="245"/>
      <c r="AA91" s="509"/>
      <c r="AB91" s="510"/>
      <c r="AC91" s="1000"/>
      <c r="AD91" s="441"/>
      <c r="AE91" s="442"/>
      <c r="AF91" s="442"/>
      <c r="AG91" s="442"/>
      <c r="AH91" s="443"/>
      <c r="AI91" s="444"/>
      <c r="AJ91" s="445"/>
    </row>
    <row r="92" spans="2:36" ht="13.5" customHeight="1" thickBot="1" x14ac:dyDescent="0.2">
      <c r="B92" s="452"/>
      <c r="C92" s="915"/>
      <c r="D92" s="895" t="s">
        <v>397</v>
      </c>
      <c r="E92" s="465"/>
      <c r="F92" s="465"/>
      <c r="G92" s="465"/>
      <c r="H92" s="434"/>
      <c r="I92" s="434"/>
      <c r="J92" s="434"/>
      <c r="K92" s="434"/>
      <c r="L92" s="434"/>
      <c r="M92" s="444" t="s">
        <v>354</v>
      </c>
      <c r="N92" s="463"/>
      <c r="O92" s="463"/>
      <c r="P92" s="446">
        <f>'（別紙１）原油換算シート【計画用】'!P25</f>
        <v>45</v>
      </c>
      <c r="Q92" s="446"/>
      <c r="R92" s="977"/>
      <c r="S92" s="438" t="s">
        <v>372</v>
      </c>
      <c r="T92" s="439"/>
      <c r="U92" s="439"/>
      <c r="V92" s="440"/>
      <c r="W92" s="373"/>
      <c r="X92" s="245"/>
      <c r="Y92" s="245"/>
      <c r="Z92" s="245"/>
      <c r="AA92" s="509"/>
      <c r="AB92" s="510"/>
      <c r="AC92" s="1000"/>
      <c r="AD92" s="441" t="str">
        <f>IF(H92="","",H92*P92*W$82)</f>
        <v/>
      </c>
      <c r="AE92" s="442"/>
      <c r="AF92" s="442"/>
      <c r="AG92" s="442"/>
      <c r="AH92" s="443"/>
      <c r="AI92" s="444" t="s">
        <v>232</v>
      </c>
      <c r="AJ92" s="445"/>
    </row>
    <row r="93" spans="2:36" ht="13.5" customHeight="1" thickBot="1" x14ac:dyDescent="0.2">
      <c r="B93" s="452"/>
      <c r="C93" s="915"/>
      <c r="D93" s="895"/>
      <c r="E93" s="465"/>
      <c r="F93" s="465"/>
      <c r="G93" s="465"/>
      <c r="H93" s="434"/>
      <c r="I93" s="434"/>
      <c r="J93" s="434"/>
      <c r="K93" s="434"/>
      <c r="L93" s="434"/>
      <c r="M93" s="444"/>
      <c r="N93" s="463"/>
      <c r="O93" s="463"/>
      <c r="P93" s="446"/>
      <c r="Q93" s="446"/>
      <c r="R93" s="977"/>
      <c r="S93" s="438"/>
      <c r="T93" s="439"/>
      <c r="U93" s="439"/>
      <c r="V93" s="440"/>
      <c r="W93" s="373"/>
      <c r="X93" s="245"/>
      <c r="Y93" s="245"/>
      <c r="Z93" s="245"/>
      <c r="AA93" s="509"/>
      <c r="AB93" s="510"/>
      <c r="AC93" s="1000"/>
      <c r="AD93" s="441"/>
      <c r="AE93" s="442"/>
      <c r="AF93" s="442"/>
      <c r="AG93" s="442"/>
      <c r="AH93" s="443"/>
      <c r="AI93" s="444"/>
      <c r="AJ93" s="445"/>
    </row>
    <row r="94" spans="2:36" ht="13.5" customHeight="1" thickBot="1" x14ac:dyDescent="0.2">
      <c r="B94" s="452"/>
      <c r="C94" s="915"/>
      <c r="D94" s="879" t="s">
        <v>61</v>
      </c>
      <c r="E94" s="313"/>
      <c r="F94" s="312" t="s">
        <v>342</v>
      </c>
      <c r="G94" s="314"/>
      <c r="H94" s="434"/>
      <c r="I94" s="434"/>
      <c r="J94" s="434"/>
      <c r="K94" s="434"/>
      <c r="L94" s="434"/>
      <c r="M94" s="444" t="s">
        <v>373</v>
      </c>
      <c r="N94" s="463"/>
      <c r="O94" s="511"/>
      <c r="P94" s="448">
        <f>'（別紙１）原油換算シート【計画用】'!P27</f>
        <v>9.9700000000000006</v>
      </c>
      <c r="Q94" s="448"/>
      <c r="R94" s="874"/>
      <c r="S94" s="438" t="s">
        <v>374</v>
      </c>
      <c r="T94" s="439"/>
      <c r="U94" s="439"/>
      <c r="V94" s="440"/>
      <c r="W94" s="373"/>
      <c r="X94" s="245"/>
      <c r="Y94" s="245"/>
      <c r="Z94" s="245"/>
      <c r="AA94" s="509"/>
      <c r="AB94" s="510"/>
      <c r="AC94" s="1000"/>
      <c r="AD94" s="441" t="str">
        <f>IF(H94="","",H94*P94*W$82)</f>
        <v/>
      </c>
      <c r="AE94" s="442"/>
      <c r="AF94" s="442"/>
      <c r="AG94" s="442"/>
      <c r="AH94" s="443"/>
      <c r="AI94" s="444" t="s">
        <v>232</v>
      </c>
      <c r="AJ94" s="445"/>
    </row>
    <row r="95" spans="2:36" ht="13.5" customHeight="1" thickBot="1" x14ac:dyDescent="0.2">
      <c r="B95" s="452"/>
      <c r="C95" s="915"/>
      <c r="D95" s="880"/>
      <c r="E95" s="316"/>
      <c r="F95" s="318"/>
      <c r="G95" s="320"/>
      <c r="H95" s="434"/>
      <c r="I95" s="434"/>
      <c r="J95" s="434"/>
      <c r="K95" s="434"/>
      <c r="L95" s="434"/>
      <c r="M95" s="444"/>
      <c r="N95" s="463"/>
      <c r="O95" s="511"/>
      <c r="P95" s="448"/>
      <c r="Q95" s="448"/>
      <c r="R95" s="874"/>
      <c r="S95" s="438"/>
      <c r="T95" s="439"/>
      <c r="U95" s="439"/>
      <c r="V95" s="440"/>
      <c r="W95" s="373"/>
      <c r="X95" s="245"/>
      <c r="Y95" s="245"/>
      <c r="Z95" s="245"/>
      <c r="AA95" s="509"/>
      <c r="AB95" s="510"/>
      <c r="AC95" s="1000"/>
      <c r="AD95" s="441"/>
      <c r="AE95" s="442"/>
      <c r="AF95" s="442"/>
      <c r="AG95" s="442"/>
      <c r="AH95" s="443"/>
      <c r="AI95" s="444"/>
      <c r="AJ95" s="445"/>
    </row>
    <row r="96" spans="2:36" ht="13.5" customHeight="1" thickBot="1" x14ac:dyDescent="0.2">
      <c r="B96" s="452"/>
      <c r="C96" s="915"/>
      <c r="D96" s="880"/>
      <c r="E96" s="316"/>
      <c r="F96" s="312" t="s">
        <v>343</v>
      </c>
      <c r="G96" s="314"/>
      <c r="H96" s="82"/>
      <c r="I96" s="83"/>
      <c r="J96" s="83"/>
      <c r="K96" s="83"/>
      <c r="L96" s="512"/>
      <c r="M96" s="444" t="s">
        <v>373</v>
      </c>
      <c r="N96" s="463"/>
      <c r="O96" s="511"/>
      <c r="P96" s="448">
        <f>'（別紙１）原油換算シート【計画用】'!P29</f>
        <v>9.2799999999999994</v>
      </c>
      <c r="Q96" s="448"/>
      <c r="R96" s="874"/>
      <c r="S96" s="438" t="s">
        <v>374</v>
      </c>
      <c r="T96" s="439"/>
      <c r="U96" s="439"/>
      <c r="V96" s="440"/>
      <c r="W96" s="373"/>
      <c r="X96" s="245"/>
      <c r="Y96" s="245"/>
      <c r="Z96" s="245"/>
      <c r="AA96" s="509"/>
      <c r="AB96" s="510"/>
      <c r="AC96" s="1000"/>
      <c r="AD96" s="441" t="str">
        <f>IF(H96="","",H96*P96*W$82)</f>
        <v/>
      </c>
      <c r="AE96" s="442"/>
      <c r="AF96" s="442"/>
      <c r="AG96" s="442"/>
      <c r="AH96" s="443"/>
      <c r="AI96" s="444" t="s">
        <v>232</v>
      </c>
      <c r="AJ96" s="445"/>
    </row>
    <row r="97" spans="2:36" ht="13.5" customHeight="1" thickBot="1" x14ac:dyDescent="0.2">
      <c r="B97" s="452"/>
      <c r="C97" s="915"/>
      <c r="D97" s="881"/>
      <c r="E97" s="319"/>
      <c r="F97" s="318"/>
      <c r="G97" s="320"/>
      <c r="H97" s="85"/>
      <c r="I97" s="86"/>
      <c r="J97" s="86"/>
      <c r="K97" s="86"/>
      <c r="L97" s="513"/>
      <c r="M97" s="444"/>
      <c r="N97" s="463"/>
      <c r="O97" s="511"/>
      <c r="P97" s="448"/>
      <c r="Q97" s="448"/>
      <c r="R97" s="874"/>
      <c r="S97" s="438"/>
      <c r="T97" s="439"/>
      <c r="U97" s="439"/>
      <c r="V97" s="440"/>
      <c r="W97" s="373"/>
      <c r="X97" s="245"/>
      <c r="Y97" s="245"/>
      <c r="Z97" s="245"/>
      <c r="AA97" s="509"/>
      <c r="AB97" s="510"/>
      <c r="AC97" s="1000"/>
      <c r="AD97" s="441"/>
      <c r="AE97" s="442"/>
      <c r="AF97" s="442"/>
      <c r="AG97" s="442"/>
      <c r="AH97" s="443"/>
      <c r="AI97" s="444"/>
      <c r="AJ97" s="445"/>
    </row>
    <row r="98" spans="2:36" ht="13.5" customHeight="1" thickBot="1" x14ac:dyDescent="0.2">
      <c r="B98" s="452"/>
      <c r="C98" s="915"/>
      <c r="D98" s="861" t="s">
        <v>66</v>
      </c>
      <c r="E98" s="467"/>
      <c r="F98" s="467"/>
      <c r="G98" s="467"/>
      <c r="H98" s="108"/>
      <c r="I98" s="108"/>
      <c r="J98" s="108"/>
      <c r="K98" s="108"/>
      <c r="L98" s="108"/>
      <c r="M98" s="462" t="s">
        <v>376</v>
      </c>
      <c r="N98" s="245"/>
      <c r="O98" s="245"/>
      <c r="P98" s="448">
        <f>'（別紙１）原油換算シート【計画用】'!P31</f>
        <v>1.36</v>
      </c>
      <c r="Q98" s="448"/>
      <c r="R98" s="874"/>
      <c r="S98" s="500" t="s">
        <v>375</v>
      </c>
      <c r="T98" s="501"/>
      <c r="U98" s="501"/>
      <c r="V98" s="502"/>
      <c r="W98" s="373"/>
      <c r="X98" s="245"/>
      <c r="Y98" s="245"/>
      <c r="Z98" s="245"/>
      <c r="AA98" s="509"/>
      <c r="AB98" s="510"/>
      <c r="AC98" s="1000"/>
      <c r="AD98" s="441" t="str">
        <f>IF(H98="","",H98*P98*W$82)</f>
        <v/>
      </c>
      <c r="AE98" s="442"/>
      <c r="AF98" s="442"/>
      <c r="AG98" s="442"/>
      <c r="AH98" s="443"/>
      <c r="AI98" s="444" t="s">
        <v>232</v>
      </c>
      <c r="AJ98" s="445"/>
    </row>
    <row r="99" spans="2:36" ht="13.5" customHeight="1" x14ac:dyDescent="0.15">
      <c r="B99" s="452"/>
      <c r="C99" s="915"/>
      <c r="D99" s="862"/>
      <c r="E99" s="459"/>
      <c r="F99" s="459"/>
      <c r="G99" s="459"/>
      <c r="H99" s="108"/>
      <c r="I99" s="108"/>
      <c r="J99" s="108"/>
      <c r="K99" s="108"/>
      <c r="L99" s="108"/>
      <c r="M99" s="462"/>
      <c r="N99" s="245"/>
      <c r="O99" s="245"/>
      <c r="P99" s="448"/>
      <c r="Q99" s="448"/>
      <c r="R99" s="874"/>
      <c r="S99" s="503"/>
      <c r="T99" s="504"/>
      <c r="U99" s="504"/>
      <c r="V99" s="505"/>
      <c r="W99" s="373"/>
      <c r="X99" s="245"/>
      <c r="Y99" s="245"/>
      <c r="Z99" s="245"/>
      <c r="AA99" s="461"/>
      <c r="AB99" s="379"/>
      <c r="AC99" s="396"/>
      <c r="AD99" s="441"/>
      <c r="AE99" s="442"/>
      <c r="AF99" s="442"/>
      <c r="AG99" s="442"/>
      <c r="AH99" s="443"/>
      <c r="AI99" s="520"/>
      <c r="AJ99" s="524"/>
    </row>
    <row r="100" spans="2:36" ht="13.5" customHeight="1" x14ac:dyDescent="0.15">
      <c r="B100" s="452"/>
      <c r="C100" s="915"/>
      <c r="D100" s="1005" t="s">
        <v>393</v>
      </c>
      <c r="E100" s="327"/>
      <c r="F100" s="327"/>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524"/>
      <c r="AD100" s="1001" t="str">
        <f>IF(SUM(AD82:AH99)=0,"",SUM(AD82:AH99))</f>
        <v/>
      </c>
      <c r="AE100" s="1002"/>
      <c r="AF100" s="1002"/>
      <c r="AG100" s="1002"/>
      <c r="AH100" s="1002"/>
      <c r="AI100" s="1003" t="s">
        <v>232</v>
      </c>
      <c r="AJ100" s="1004"/>
    </row>
    <row r="101" spans="2:36" ht="13.5" customHeight="1" thickBot="1" x14ac:dyDescent="0.2">
      <c r="B101" s="452"/>
      <c r="C101" s="915"/>
      <c r="D101" s="397"/>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98"/>
      <c r="AD101" s="527"/>
      <c r="AE101" s="528"/>
      <c r="AF101" s="528"/>
      <c r="AG101" s="528"/>
      <c r="AH101" s="528"/>
      <c r="AI101" s="516"/>
      <c r="AJ101" s="517"/>
    </row>
    <row r="102" spans="2:36" ht="13.5" customHeight="1" x14ac:dyDescent="0.15">
      <c r="B102" s="452"/>
      <c r="C102" s="915"/>
      <c r="D102" s="875" t="s">
        <v>355</v>
      </c>
      <c r="E102" s="876"/>
      <c r="F102" s="876" t="s">
        <v>357</v>
      </c>
      <c r="G102" s="876"/>
      <c r="H102" s="984"/>
      <c r="I102" s="985"/>
      <c r="J102" s="985"/>
      <c r="K102" s="985"/>
      <c r="L102" s="985"/>
      <c r="M102" s="961" t="s">
        <v>232</v>
      </c>
      <c r="N102" s="961"/>
      <c r="O102" s="962"/>
      <c r="P102" s="988"/>
      <c r="Q102" s="989"/>
      <c r="R102" s="989"/>
      <c r="S102" s="989"/>
      <c r="T102" s="989"/>
      <c r="U102" s="989"/>
      <c r="V102" s="989"/>
      <c r="W102" s="989"/>
      <c r="X102" s="989"/>
      <c r="Y102" s="989"/>
      <c r="Z102" s="989"/>
      <c r="AA102" s="989"/>
      <c r="AB102" s="989"/>
      <c r="AC102" s="989"/>
      <c r="AD102" s="989"/>
      <c r="AE102" s="989"/>
      <c r="AF102" s="989"/>
      <c r="AG102" s="989"/>
      <c r="AH102" s="989"/>
      <c r="AI102" s="989"/>
      <c r="AJ102" s="990"/>
    </row>
    <row r="103" spans="2:36" ht="13.5" customHeight="1" x14ac:dyDescent="0.15">
      <c r="B103" s="452"/>
      <c r="C103" s="915"/>
      <c r="D103" s="877"/>
      <c r="E103" s="334"/>
      <c r="F103" s="334"/>
      <c r="G103" s="334"/>
      <c r="H103" s="986"/>
      <c r="I103" s="987"/>
      <c r="J103" s="987"/>
      <c r="K103" s="987"/>
      <c r="L103" s="987"/>
      <c r="M103" s="963"/>
      <c r="N103" s="963"/>
      <c r="O103" s="964"/>
      <c r="P103" s="991"/>
      <c r="Q103" s="992"/>
      <c r="R103" s="992"/>
      <c r="S103" s="992"/>
      <c r="T103" s="992"/>
      <c r="U103" s="992"/>
      <c r="V103" s="992"/>
      <c r="W103" s="992"/>
      <c r="X103" s="992"/>
      <c r="Y103" s="992"/>
      <c r="Z103" s="992"/>
      <c r="AA103" s="992"/>
      <c r="AB103" s="992"/>
      <c r="AC103" s="992"/>
      <c r="AD103" s="992"/>
      <c r="AE103" s="992"/>
      <c r="AF103" s="992"/>
      <c r="AG103" s="992"/>
      <c r="AH103" s="992"/>
      <c r="AI103" s="992"/>
      <c r="AJ103" s="993"/>
    </row>
    <row r="104" spans="2:36" ht="13.5" customHeight="1" x14ac:dyDescent="0.15">
      <c r="B104" s="452"/>
      <c r="C104" s="915"/>
      <c r="D104" s="877"/>
      <c r="E104" s="334"/>
      <c r="F104" s="334" t="s">
        <v>358</v>
      </c>
      <c r="G104" s="334"/>
      <c r="H104" s="882"/>
      <c r="I104" s="883"/>
      <c r="J104" s="883"/>
      <c r="K104" s="883"/>
      <c r="L104" s="883"/>
      <c r="M104" s="957" t="s">
        <v>232</v>
      </c>
      <c r="N104" s="957"/>
      <c r="O104" s="958"/>
      <c r="P104" s="994"/>
      <c r="Q104" s="995"/>
      <c r="R104" s="995"/>
      <c r="S104" s="995"/>
      <c r="T104" s="995"/>
      <c r="U104" s="995"/>
      <c r="V104" s="995"/>
      <c r="W104" s="995"/>
      <c r="X104" s="995"/>
      <c r="Y104" s="995"/>
      <c r="Z104" s="995"/>
      <c r="AA104" s="995"/>
      <c r="AB104" s="995"/>
      <c r="AC104" s="995"/>
      <c r="AD104" s="995"/>
      <c r="AE104" s="995"/>
      <c r="AF104" s="995"/>
      <c r="AG104" s="995"/>
      <c r="AH104" s="995"/>
      <c r="AI104" s="995"/>
      <c r="AJ104" s="996"/>
    </row>
    <row r="105" spans="2:36" ht="13.5" customHeight="1" thickBot="1" x14ac:dyDescent="0.2">
      <c r="B105" s="454"/>
      <c r="C105" s="916"/>
      <c r="D105" s="878"/>
      <c r="E105" s="873"/>
      <c r="F105" s="873"/>
      <c r="G105" s="873"/>
      <c r="H105" s="884"/>
      <c r="I105" s="885"/>
      <c r="J105" s="885"/>
      <c r="K105" s="885"/>
      <c r="L105" s="885"/>
      <c r="M105" s="959"/>
      <c r="N105" s="959"/>
      <c r="O105" s="960"/>
      <c r="P105" s="997"/>
      <c r="Q105" s="998"/>
      <c r="R105" s="998"/>
      <c r="S105" s="998"/>
      <c r="T105" s="998"/>
      <c r="U105" s="998"/>
      <c r="V105" s="998"/>
      <c r="W105" s="998"/>
      <c r="X105" s="998"/>
      <c r="Y105" s="998"/>
      <c r="Z105" s="998"/>
      <c r="AA105" s="998"/>
      <c r="AB105" s="998"/>
      <c r="AC105" s="998"/>
      <c r="AD105" s="998"/>
      <c r="AE105" s="998"/>
      <c r="AF105" s="998"/>
      <c r="AG105" s="998"/>
      <c r="AH105" s="998"/>
      <c r="AI105" s="998"/>
      <c r="AJ105" s="999"/>
    </row>
    <row r="106" spans="2:36" ht="13.5" customHeight="1" thickBot="1" x14ac:dyDescent="0.2"/>
    <row r="107" spans="2:36" ht="16.5" customHeight="1" x14ac:dyDescent="0.15">
      <c r="B107" s="852" t="s">
        <v>356</v>
      </c>
      <c r="C107" s="490"/>
      <c r="D107" s="490"/>
      <c r="E107" s="490"/>
      <c r="F107" s="490"/>
      <c r="G107" s="490"/>
      <c r="H107" s="490"/>
      <c r="I107" s="490"/>
      <c r="J107" s="490"/>
      <c r="K107" s="490"/>
      <c r="L107" s="490"/>
      <c r="M107" s="868" t="s">
        <v>20</v>
      </c>
      <c r="N107" s="869"/>
      <c r="O107" s="869"/>
      <c r="P107" s="869"/>
      <c r="Q107" s="869"/>
      <c r="R107" s="869"/>
      <c r="S107" s="869"/>
      <c r="T107" s="870"/>
      <c r="U107" s="871"/>
      <c r="V107" s="871"/>
      <c r="W107" s="871"/>
      <c r="X107" s="871"/>
      <c r="Y107" s="871"/>
      <c r="Z107" s="871"/>
      <c r="AA107" s="871"/>
      <c r="AB107" s="871"/>
      <c r="AC107" s="871"/>
      <c r="AD107" s="871"/>
      <c r="AE107" s="871"/>
      <c r="AF107" s="871"/>
      <c r="AG107" s="871"/>
      <c r="AH107" s="871"/>
      <c r="AI107" s="871"/>
      <c r="AJ107" s="872"/>
    </row>
    <row r="108" spans="2:36" ht="16.5" customHeight="1" x14ac:dyDescent="0.15">
      <c r="B108" s="853"/>
      <c r="C108" s="310"/>
      <c r="D108" s="310"/>
      <c r="E108" s="310"/>
      <c r="F108" s="310"/>
      <c r="G108" s="310"/>
      <c r="H108" s="310"/>
      <c r="I108" s="310"/>
      <c r="J108" s="310"/>
      <c r="K108" s="310"/>
      <c r="L108" s="310"/>
      <c r="M108" s="856" t="s">
        <v>21</v>
      </c>
      <c r="N108" s="857"/>
      <c r="O108" s="857"/>
      <c r="P108" s="857"/>
      <c r="Q108" s="857"/>
      <c r="R108" s="857"/>
      <c r="S108" s="857"/>
      <c r="T108" s="858"/>
      <c r="U108" s="859"/>
      <c r="V108" s="859"/>
      <c r="W108" s="859"/>
      <c r="X108" s="859"/>
      <c r="Y108" s="859"/>
      <c r="Z108" s="859"/>
      <c r="AA108" s="859"/>
      <c r="AB108" s="859"/>
      <c r="AC108" s="859"/>
      <c r="AD108" s="859"/>
      <c r="AE108" s="859"/>
      <c r="AF108" s="859"/>
      <c r="AG108" s="859"/>
      <c r="AH108" s="859"/>
      <c r="AI108" s="859"/>
      <c r="AJ108" s="860"/>
    </row>
    <row r="109" spans="2:36" ht="16.5" customHeight="1" x14ac:dyDescent="0.15">
      <c r="B109" s="853"/>
      <c r="C109" s="310"/>
      <c r="D109" s="310"/>
      <c r="E109" s="310"/>
      <c r="F109" s="310"/>
      <c r="G109" s="310"/>
      <c r="H109" s="310"/>
      <c r="I109" s="310"/>
      <c r="J109" s="310"/>
      <c r="K109" s="310"/>
      <c r="L109" s="310"/>
      <c r="M109" s="856" t="s">
        <v>22</v>
      </c>
      <c r="N109" s="857"/>
      <c r="O109" s="857"/>
      <c r="P109" s="857"/>
      <c r="Q109" s="857"/>
      <c r="R109" s="857"/>
      <c r="S109" s="857"/>
      <c r="T109" s="858"/>
      <c r="U109" s="859"/>
      <c r="V109" s="859"/>
      <c r="W109" s="859"/>
      <c r="X109" s="859"/>
      <c r="Y109" s="859"/>
      <c r="Z109" s="859"/>
      <c r="AA109" s="859"/>
      <c r="AB109" s="859"/>
      <c r="AC109" s="859"/>
      <c r="AD109" s="859"/>
      <c r="AE109" s="859"/>
      <c r="AF109" s="859"/>
      <c r="AG109" s="859"/>
      <c r="AH109" s="859"/>
      <c r="AI109" s="859"/>
      <c r="AJ109" s="860"/>
    </row>
    <row r="110" spans="2:36" ht="16.5" customHeight="1" thickBot="1" x14ac:dyDescent="0.2">
      <c r="B110" s="854"/>
      <c r="C110" s="855"/>
      <c r="D110" s="855"/>
      <c r="E110" s="855"/>
      <c r="F110" s="855"/>
      <c r="G110" s="855"/>
      <c r="H110" s="855"/>
      <c r="I110" s="855"/>
      <c r="J110" s="855"/>
      <c r="K110" s="855"/>
      <c r="L110" s="855"/>
      <c r="M110" s="863" t="s">
        <v>23</v>
      </c>
      <c r="N110" s="864"/>
      <c r="O110" s="864"/>
      <c r="P110" s="864"/>
      <c r="Q110" s="864"/>
      <c r="R110" s="864"/>
      <c r="S110" s="864"/>
      <c r="T110" s="865"/>
      <c r="U110" s="866"/>
      <c r="V110" s="866"/>
      <c r="W110" s="866"/>
      <c r="X110" s="866"/>
      <c r="Y110" s="866"/>
      <c r="Z110" s="866"/>
      <c r="AA110" s="866"/>
      <c r="AB110" s="866"/>
      <c r="AC110" s="866"/>
      <c r="AD110" s="866"/>
      <c r="AE110" s="866"/>
      <c r="AF110" s="866"/>
      <c r="AG110" s="866"/>
      <c r="AH110" s="866"/>
      <c r="AI110" s="866"/>
      <c r="AJ110" s="867"/>
    </row>
    <row r="112" spans="2:36" ht="13.5" customHeight="1" x14ac:dyDescent="0.15">
      <c r="B112" s="11" t="s">
        <v>338</v>
      </c>
      <c r="C112" s="11">
        <v>1</v>
      </c>
      <c r="D112" s="333" t="s">
        <v>445</v>
      </c>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row>
    <row r="113" spans="2:43" ht="13.5" customHeight="1" x14ac:dyDescent="0.1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row>
    <row r="114" spans="2:43" ht="13.5" customHeight="1" x14ac:dyDescent="0.1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row>
    <row r="115" spans="2:43" ht="13.5" customHeight="1" x14ac:dyDescent="0.15">
      <c r="C115" s="11">
        <v>2</v>
      </c>
      <c r="D115" s="333" t="s">
        <v>515</v>
      </c>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row>
    <row r="116" spans="2:43" ht="13.5" customHeight="1" x14ac:dyDescent="0.1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row>
    <row r="117" spans="2:43" ht="13.5" customHeight="1" x14ac:dyDescent="0.15">
      <c r="C117" s="11">
        <v>3</v>
      </c>
      <c r="D117" s="299" t="s">
        <v>360</v>
      </c>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row>
    <row r="120" spans="2:43" ht="13.5" customHeight="1" x14ac:dyDescent="0.15">
      <c r="S120" s="12"/>
    </row>
    <row r="122" spans="2:43" ht="13.5" customHeight="1" thickBot="1" x14ac:dyDescent="0.2">
      <c r="B122" s="11" t="s">
        <v>366</v>
      </c>
    </row>
    <row r="123" spans="2:43" ht="13.5" customHeight="1" x14ac:dyDescent="0.15">
      <c r="B123" s="852" t="s">
        <v>273</v>
      </c>
      <c r="C123" s="490"/>
      <c r="D123" s="490"/>
      <c r="E123" s="490"/>
      <c r="F123" s="965"/>
      <c r="G123" s="966"/>
      <c r="H123" s="966"/>
      <c r="I123" s="966"/>
      <c r="J123" s="966"/>
      <c r="K123" s="966"/>
      <c r="L123" s="966"/>
      <c r="M123" s="966"/>
      <c r="N123" s="966"/>
      <c r="O123" s="966"/>
      <c r="P123" s="966"/>
      <c r="Q123" s="966"/>
      <c r="R123" s="966"/>
      <c r="S123" s="982"/>
      <c r="T123" s="391" t="s">
        <v>255</v>
      </c>
      <c r="U123" s="379"/>
      <c r="V123" s="379"/>
      <c r="W123" s="380"/>
      <c r="X123" s="965"/>
      <c r="Y123" s="966"/>
      <c r="Z123" s="966"/>
      <c r="AA123" s="966"/>
      <c r="AB123" s="966"/>
      <c r="AC123" s="966"/>
      <c r="AD123" s="966"/>
      <c r="AE123" s="966"/>
      <c r="AF123" s="966"/>
      <c r="AG123" s="966"/>
      <c r="AH123" s="966"/>
      <c r="AI123" s="966"/>
      <c r="AJ123" s="967"/>
    </row>
    <row r="124" spans="2:43" ht="13.5" customHeight="1" x14ac:dyDescent="0.15">
      <c r="B124" s="853"/>
      <c r="C124" s="310"/>
      <c r="D124" s="310"/>
      <c r="E124" s="310"/>
      <c r="F124" s="228"/>
      <c r="G124" s="229"/>
      <c r="H124" s="229"/>
      <c r="I124" s="229"/>
      <c r="J124" s="229"/>
      <c r="K124" s="229"/>
      <c r="L124" s="229"/>
      <c r="M124" s="229"/>
      <c r="N124" s="229"/>
      <c r="O124" s="229"/>
      <c r="P124" s="229"/>
      <c r="Q124" s="229"/>
      <c r="R124" s="229"/>
      <c r="S124" s="983"/>
      <c r="T124" s="329"/>
      <c r="U124" s="330"/>
      <c r="V124" s="330"/>
      <c r="W124" s="331"/>
      <c r="X124" s="228"/>
      <c r="Y124" s="229"/>
      <c r="Z124" s="229"/>
      <c r="AA124" s="229"/>
      <c r="AB124" s="229"/>
      <c r="AC124" s="229"/>
      <c r="AD124" s="229"/>
      <c r="AE124" s="229"/>
      <c r="AF124" s="229"/>
      <c r="AG124" s="229"/>
      <c r="AH124" s="229"/>
      <c r="AI124" s="229"/>
      <c r="AJ124" s="968"/>
    </row>
    <row r="125" spans="2:43" ht="16.5" customHeight="1" x14ac:dyDescent="0.15">
      <c r="B125" s="853" t="s">
        <v>256</v>
      </c>
      <c r="C125" s="310"/>
      <c r="D125" s="310"/>
      <c r="E125" s="310"/>
      <c r="F125" s="969" t="s">
        <v>270</v>
      </c>
      <c r="G125" s="970"/>
      <c r="H125" s="970"/>
      <c r="I125" s="970"/>
      <c r="J125" s="970"/>
      <c r="K125" s="970"/>
      <c r="L125" s="970"/>
      <c r="M125" s="970"/>
      <c r="N125" s="970"/>
      <c r="O125" s="970"/>
      <c r="P125" s="970"/>
      <c r="Q125" s="970"/>
      <c r="R125" s="970"/>
      <c r="S125" s="970"/>
      <c r="T125" s="970"/>
      <c r="U125" s="970"/>
      <c r="V125" s="970"/>
      <c r="W125" s="970"/>
      <c r="X125" s="970"/>
      <c r="Y125" s="970"/>
      <c r="Z125" s="970"/>
      <c r="AA125" s="970"/>
      <c r="AB125" s="970"/>
      <c r="AC125" s="970"/>
      <c r="AD125" s="970"/>
      <c r="AE125" s="970"/>
      <c r="AF125" s="970"/>
      <c r="AG125" s="970"/>
      <c r="AH125" s="970"/>
      <c r="AI125" s="970"/>
      <c r="AJ125" s="971"/>
    </row>
    <row r="126" spans="2:43" ht="16.5" customHeight="1" x14ac:dyDescent="0.15">
      <c r="B126" s="853"/>
      <c r="C126" s="310"/>
      <c r="D126" s="310"/>
      <c r="E126" s="310"/>
      <c r="F126" s="972" t="s">
        <v>274</v>
      </c>
      <c r="G126" s="973"/>
      <c r="H126" s="973"/>
      <c r="I126" s="973"/>
      <c r="J126" s="973"/>
      <c r="K126" s="974"/>
      <c r="L126" s="974"/>
      <c r="M126" s="974"/>
      <c r="N126" s="974"/>
      <c r="O126" s="974"/>
      <c r="P126" s="974"/>
      <c r="Q126" s="974"/>
      <c r="R126" s="974"/>
      <c r="S126" s="974"/>
      <c r="T126" s="974"/>
      <c r="U126" s="974"/>
      <c r="V126" s="974"/>
      <c r="W126" s="34" t="s">
        <v>263</v>
      </c>
      <c r="X126" s="975" t="s">
        <v>275</v>
      </c>
      <c r="Y126" s="973"/>
      <c r="Z126" s="973"/>
      <c r="AA126" s="973"/>
      <c r="AB126" s="973"/>
      <c r="AC126" s="973"/>
      <c r="AD126" s="973"/>
      <c r="AE126" s="973"/>
      <c r="AF126" s="973"/>
      <c r="AG126" s="973"/>
      <c r="AH126" s="973"/>
      <c r="AI126" s="973"/>
      <c r="AJ126" s="976"/>
      <c r="AQ126" s="8"/>
    </row>
    <row r="127" spans="2:43" ht="16.5" customHeight="1" x14ac:dyDescent="0.15">
      <c r="B127" s="853" t="s">
        <v>257</v>
      </c>
      <c r="C127" s="310"/>
      <c r="D127" s="310"/>
      <c r="E127" s="310"/>
      <c r="F127" s="326" t="s">
        <v>259</v>
      </c>
      <c r="G127" s="327"/>
      <c r="H127" s="327"/>
      <c r="I127" s="328"/>
      <c r="J127" s="941"/>
      <c r="K127" s="922"/>
      <c r="L127" s="922"/>
      <c r="M127" s="922"/>
      <c r="N127" s="922"/>
      <c r="O127" s="942"/>
      <c r="P127" s="32" t="s">
        <v>264</v>
      </c>
      <c r="Q127" s="327"/>
      <c r="R127" s="327"/>
      <c r="S127" s="327"/>
      <c r="T127" s="493" t="s">
        <v>277</v>
      </c>
      <c r="U127" s="463"/>
      <c r="V127" s="463"/>
      <c r="W127" s="511"/>
      <c r="X127" s="327" t="s">
        <v>260</v>
      </c>
      <c r="Y127" s="327"/>
      <c r="Z127" s="952"/>
      <c r="AA127" s="942"/>
      <c r="AB127" s="32" t="s">
        <v>261</v>
      </c>
      <c r="AC127" s="32"/>
      <c r="AD127" s="327" t="s">
        <v>262</v>
      </c>
      <c r="AE127" s="327"/>
      <c r="AF127" s="952"/>
      <c r="AG127" s="942"/>
      <c r="AH127" s="953" t="s">
        <v>261</v>
      </c>
      <c r="AI127" s="953"/>
      <c r="AJ127" s="954"/>
    </row>
    <row r="128" spans="2:43" ht="16.5" customHeight="1" x14ac:dyDescent="0.15">
      <c r="B128" s="853"/>
      <c r="C128" s="310"/>
      <c r="D128" s="310"/>
      <c r="E128" s="310"/>
      <c r="F128" s="326" t="s">
        <v>269</v>
      </c>
      <c r="G128" s="327"/>
      <c r="H128" s="327"/>
      <c r="I128" s="328"/>
      <c r="J128" s="955" t="s">
        <v>265</v>
      </c>
      <c r="K128" s="955"/>
      <c r="L128" s="955"/>
      <c r="M128" s="955"/>
      <c r="N128" s="955"/>
      <c r="O128" s="955"/>
      <c r="P128" s="955"/>
      <c r="Q128" s="955"/>
      <c r="R128" s="955"/>
      <c r="S128" s="955"/>
      <c r="T128" s="955"/>
      <c r="U128" s="955"/>
      <c r="V128" s="955"/>
      <c r="W128" s="955"/>
      <c r="X128" s="955"/>
      <c r="Y128" s="956"/>
      <c r="Z128" s="956"/>
      <c r="AA128" s="956"/>
      <c r="AB128" s="956"/>
      <c r="AC128" s="956"/>
      <c r="AD128" s="956"/>
      <c r="AE128" s="956"/>
      <c r="AF128" s="956"/>
      <c r="AG128" s="956"/>
      <c r="AH128" s="956"/>
      <c r="AI128" s="898" t="s">
        <v>263</v>
      </c>
      <c r="AJ128" s="899"/>
    </row>
    <row r="129" spans="2:36" ht="16.5" customHeight="1" x14ac:dyDescent="0.15">
      <c r="B129" s="853"/>
      <c r="C129" s="310"/>
      <c r="D129" s="310"/>
      <c r="E129" s="493"/>
      <c r="F129" s="943" t="s">
        <v>258</v>
      </c>
      <c r="G129" s="944"/>
      <c r="H129" s="944"/>
      <c r="I129" s="945"/>
      <c r="J129" s="946"/>
      <c r="K129" s="947"/>
      <c r="L129" s="948"/>
      <c r="M129" s="33" t="s">
        <v>266</v>
      </c>
      <c r="N129" s="949"/>
      <c r="O129" s="948"/>
      <c r="P129" s="33" t="s">
        <v>267</v>
      </c>
      <c r="Q129" s="949"/>
      <c r="R129" s="948"/>
      <c r="S129" s="950" t="s">
        <v>268</v>
      </c>
      <c r="T129" s="950"/>
      <c r="U129" s="950"/>
      <c r="V129" s="950"/>
      <c r="W129" s="950"/>
      <c r="X129" s="950"/>
      <c r="Y129" s="950"/>
      <c r="Z129" s="950"/>
      <c r="AA129" s="950"/>
      <c r="AB129" s="950"/>
      <c r="AC129" s="950"/>
      <c r="AD129" s="950"/>
      <c r="AE129" s="950"/>
      <c r="AF129" s="950"/>
      <c r="AG129" s="950"/>
      <c r="AH129" s="950"/>
      <c r="AI129" s="950"/>
      <c r="AJ129" s="951"/>
    </row>
    <row r="130" spans="2:36" ht="16.5" customHeight="1" x14ac:dyDescent="0.15">
      <c r="B130" s="886" t="s">
        <v>361</v>
      </c>
      <c r="C130" s="887"/>
      <c r="D130" s="887"/>
      <c r="E130" s="887"/>
      <c r="F130" s="887"/>
      <c r="G130" s="887"/>
      <c r="H130" s="892" t="s">
        <v>336</v>
      </c>
      <c r="I130" s="893"/>
      <c r="J130" s="893"/>
      <c r="K130" s="893"/>
      <c r="L130" s="922"/>
      <c r="M130" s="922"/>
      <c r="N130" s="922"/>
      <c r="O130" s="922"/>
      <c r="P130" s="893" t="s">
        <v>341</v>
      </c>
      <c r="Q130" s="893"/>
      <c r="R130" s="893"/>
      <c r="S130" s="923"/>
      <c r="T130" s="326" t="s">
        <v>337</v>
      </c>
      <c r="U130" s="327"/>
      <c r="V130" s="327"/>
      <c r="W130" s="328"/>
      <c r="X130" s="924"/>
      <c r="Y130" s="925"/>
      <c r="Z130" s="925"/>
      <c r="AA130" s="925"/>
      <c r="AB130" s="925"/>
      <c r="AC130" s="925"/>
      <c r="AD130" s="925"/>
      <c r="AE130" s="925"/>
      <c r="AF130" s="925"/>
      <c r="AG130" s="925"/>
      <c r="AH130" s="925"/>
      <c r="AI130" s="925"/>
      <c r="AJ130" s="926"/>
    </row>
    <row r="131" spans="2:36" ht="16.5" customHeight="1" x14ac:dyDescent="0.15">
      <c r="B131" s="888"/>
      <c r="C131" s="889"/>
      <c r="D131" s="889"/>
      <c r="E131" s="889"/>
      <c r="F131" s="889"/>
      <c r="G131" s="889"/>
      <c r="H131" s="930" t="s">
        <v>44</v>
      </c>
      <c r="I131" s="931"/>
      <c r="J131" s="931"/>
      <c r="K131" s="931"/>
      <c r="L131" s="931"/>
      <c r="M131" s="931"/>
      <c r="N131" s="931"/>
      <c r="O131" s="931"/>
      <c r="P131" s="931"/>
      <c r="Q131" s="931"/>
      <c r="R131" s="931"/>
      <c r="S131" s="932"/>
      <c r="T131" s="329"/>
      <c r="U131" s="330"/>
      <c r="V131" s="330"/>
      <c r="W131" s="331"/>
      <c r="X131" s="927"/>
      <c r="Y131" s="928"/>
      <c r="Z131" s="928"/>
      <c r="AA131" s="928"/>
      <c r="AB131" s="928"/>
      <c r="AC131" s="928"/>
      <c r="AD131" s="928"/>
      <c r="AE131" s="928"/>
      <c r="AF131" s="928"/>
      <c r="AG131" s="928"/>
      <c r="AH131" s="928"/>
      <c r="AI131" s="928"/>
      <c r="AJ131" s="929"/>
    </row>
    <row r="132" spans="2:36" ht="13.5" customHeight="1" x14ac:dyDescent="0.15">
      <c r="B132" s="888"/>
      <c r="C132" s="889"/>
      <c r="D132" s="889"/>
      <c r="E132" s="889"/>
      <c r="F132" s="889"/>
      <c r="G132" s="889"/>
      <c r="H132" s="933" t="s">
        <v>362</v>
      </c>
      <c r="I132" s="934"/>
      <c r="J132" s="934"/>
      <c r="K132" s="934"/>
      <c r="L132" s="934"/>
      <c r="M132" s="934"/>
      <c r="N132" s="934"/>
      <c r="O132" s="934"/>
      <c r="P132" s="935"/>
      <c r="Q132" s="898" t="s">
        <v>363</v>
      </c>
      <c r="R132" s="898"/>
      <c r="S132" s="898"/>
      <c r="T132" s="898"/>
      <c r="U132" s="925"/>
      <c r="V132" s="925"/>
      <c r="W132" s="925"/>
      <c r="X132" s="925"/>
      <c r="Y132" s="925"/>
      <c r="Z132" s="925"/>
      <c r="AA132" s="925"/>
      <c r="AB132" s="925"/>
      <c r="AC132" s="925"/>
      <c r="AD132" s="925"/>
      <c r="AE132" s="925"/>
      <c r="AF132" s="925"/>
      <c r="AG132" s="898" t="s">
        <v>364</v>
      </c>
      <c r="AH132" s="898"/>
      <c r="AI132" s="898"/>
      <c r="AJ132" s="899"/>
    </row>
    <row r="133" spans="2:36" ht="13.5" customHeight="1" x14ac:dyDescent="0.15">
      <c r="B133" s="890"/>
      <c r="C133" s="891"/>
      <c r="D133" s="891"/>
      <c r="E133" s="891"/>
      <c r="F133" s="891"/>
      <c r="G133" s="891"/>
      <c r="H133" s="936"/>
      <c r="I133" s="937"/>
      <c r="J133" s="937"/>
      <c r="K133" s="937"/>
      <c r="L133" s="937"/>
      <c r="M133" s="937"/>
      <c r="N133" s="937"/>
      <c r="O133" s="937"/>
      <c r="P133" s="938"/>
      <c r="Q133" s="939"/>
      <c r="R133" s="939"/>
      <c r="S133" s="939"/>
      <c r="T133" s="939"/>
      <c r="U133" s="928"/>
      <c r="V133" s="928"/>
      <c r="W133" s="928"/>
      <c r="X133" s="928"/>
      <c r="Y133" s="928"/>
      <c r="Z133" s="928"/>
      <c r="AA133" s="928"/>
      <c r="AB133" s="928"/>
      <c r="AC133" s="928"/>
      <c r="AD133" s="928"/>
      <c r="AE133" s="928"/>
      <c r="AF133" s="928"/>
      <c r="AG133" s="939"/>
      <c r="AH133" s="939"/>
      <c r="AI133" s="939"/>
      <c r="AJ133" s="940"/>
    </row>
    <row r="134" spans="2:36" ht="13.5" customHeight="1" x14ac:dyDescent="0.15">
      <c r="B134" s="918" t="s">
        <v>335</v>
      </c>
      <c r="C134" s="919"/>
      <c r="D134" s="919"/>
      <c r="E134" s="919"/>
      <c r="F134" s="919"/>
      <c r="G134" s="919"/>
      <c r="H134" s="919"/>
      <c r="I134" s="919"/>
      <c r="J134" s="919"/>
      <c r="K134" s="897" t="s">
        <v>359</v>
      </c>
      <c r="L134" s="898"/>
      <c r="M134" s="898"/>
      <c r="N134" s="898"/>
      <c r="O134" s="898"/>
      <c r="P134" s="898"/>
      <c r="Q134" s="898"/>
      <c r="R134" s="898"/>
      <c r="S134" s="898"/>
      <c r="T134" s="898"/>
      <c r="U134" s="898"/>
      <c r="V134" s="898"/>
      <c r="W134" s="898"/>
      <c r="X134" s="898"/>
      <c r="Y134" s="898"/>
      <c r="Z134" s="898"/>
      <c r="AA134" s="898"/>
      <c r="AB134" s="898"/>
      <c r="AC134" s="898"/>
      <c r="AD134" s="898"/>
      <c r="AE134" s="898"/>
      <c r="AF134" s="898"/>
      <c r="AG134" s="898"/>
      <c r="AH134" s="898"/>
      <c r="AI134" s="898"/>
      <c r="AJ134" s="899"/>
    </row>
    <row r="135" spans="2:36" ht="13.5" customHeight="1" thickBot="1" x14ac:dyDescent="0.2">
      <c r="B135" s="920"/>
      <c r="C135" s="921"/>
      <c r="D135" s="921"/>
      <c r="E135" s="921"/>
      <c r="F135" s="921"/>
      <c r="G135" s="921"/>
      <c r="H135" s="921"/>
      <c r="I135" s="921"/>
      <c r="J135" s="921"/>
      <c r="K135" s="900"/>
      <c r="L135" s="901"/>
      <c r="M135" s="901"/>
      <c r="N135" s="901"/>
      <c r="O135" s="901"/>
      <c r="P135" s="901"/>
      <c r="Q135" s="901"/>
      <c r="R135" s="901"/>
      <c r="S135" s="901"/>
      <c r="T135" s="901"/>
      <c r="U135" s="901"/>
      <c r="V135" s="901"/>
      <c r="W135" s="901"/>
      <c r="X135" s="901"/>
      <c r="Y135" s="901"/>
      <c r="Z135" s="901"/>
      <c r="AA135" s="901"/>
      <c r="AB135" s="901"/>
      <c r="AC135" s="901"/>
      <c r="AD135" s="901"/>
      <c r="AE135" s="901"/>
      <c r="AF135" s="901"/>
      <c r="AG135" s="901"/>
      <c r="AH135" s="901"/>
      <c r="AI135" s="901"/>
      <c r="AJ135" s="902"/>
    </row>
    <row r="136" spans="2:36" ht="13.5" customHeight="1" x14ac:dyDescent="0.15">
      <c r="B136" s="395" t="s">
        <v>219</v>
      </c>
      <c r="C136" s="379"/>
      <c r="D136" s="379"/>
      <c r="E136" s="379"/>
      <c r="F136" s="379"/>
      <c r="G136" s="379"/>
      <c r="H136" s="391" t="str">
        <f>IF(計画提出書!N47="","",計画提出書!N47-1&amp;"年度の使用量")</f>
        <v>2022年度の使用量</v>
      </c>
      <c r="I136" s="379"/>
      <c r="J136" s="379"/>
      <c r="K136" s="379"/>
      <c r="L136" s="379"/>
      <c r="M136" s="379"/>
      <c r="N136" s="379"/>
      <c r="O136" s="379"/>
      <c r="P136" s="903" t="s">
        <v>379</v>
      </c>
      <c r="Q136" s="904"/>
      <c r="R136" s="904"/>
      <c r="S136" s="904"/>
      <c r="T136" s="904"/>
      <c r="U136" s="904"/>
      <c r="V136" s="905"/>
      <c r="W136" s="391" t="s">
        <v>380</v>
      </c>
      <c r="X136" s="379"/>
      <c r="Y136" s="379"/>
      <c r="Z136" s="379"/>
      <c r="AA136" s="379"/>
      <c r="AB136" s="379"/>
      <c r="AC136" s="379"/>
      <c r="AD136" s="908" t="s">
        <v>98</v>
      </c>
      <c r="AE136" s="909"/>
      <c r="AF136" s="909"/>
      <c r="AG136" s="909"/>
      <c r="AH136" s="909"/>
      <c r="AI136" s="909"/>
      <c r="AJ136" s="910"/>
    </row>
    <row r="137" spans="2:36" ht="13.5" customHeight="1" thickBot="1" x14ac:dyDescent="0.2">
      <c r="B137" s="397"/>
      <c r="C137" s="381"/>
      <c r="D137" s="245"/>
      <c r="E137" s="245"/>
      <c r="F137" s="245"/>
      <c r="G137" s="245"/>
      <c r="H137" s="373"/>
      <c r="I137" s="245"/>
      <c r="J137" s="245"/>
      <c r="K137" s="245"/>
      <c r="L137" s="245"/>
      <c r="M137" s="245"/>
      <c r="N137" s="245"/>
      <c r="O137" s="245"/>
      <c r="P137" s="906"/>
      <c r="Q137" s="906"/>
      <c r="R137" s="906"/>
      <c r="S137" s="906"/>
      <c r="T137" s="906"/>
      <c r="U137" s="906"/>
      <c r="V137" s="907"/>
      <c r="W137" s="373"/>
      <c r="X137" s="245"/>
      <c r="Y137" s="245"/>
      <c r="Z137" s="245"/>
      <c r="AA137" s="245"/>
      <c r="AB137" s="245"/>
      <c r="AC137" s="245"/>
      <c r="AD137" s="911"/>
      <c r="AE137" s="912"/>
      <c r="AF137" s="912"/>
      <c r="AG137" s="912"/>
      <c r="AH137" s="912"/>
      <c r="AI137" s="912"/>
      <c r="AJ137" s="913"/>
    </row>
    <row r="138" spans="2:36" ht="13.5" customHeight="1" thickBot="1" x14ac:dyDescent="0.2">
      <c r="B138" s="450" t="s">
        <v>365</v>
      </c>
      <c r="C138" s="914"/>
      <c r="D138" s="917" t="s">
        <v>57</v>
      </c>
      <c r="E138" s="457"/>
      <c r="F138" s="457"/>
      <c r="G138" s="457"/>
      <c r="H138" s="460"/>
      <c r="I138" s="460"/>
      <c r="J138" s="460"/>
      <c r="K138" s="460"/>
      <c r="L138" s="460"/>
      <c r="M138" s="461" t="s">
        <v>232</v>
      </c>
      <c r="N138" s="379"/>
      <c r="O138" s="379"/>
      <c r="P138" s="487">
        <f>'（別紙１）原油換算シート【計画用】'!P15</f>
        <v>36.700000000000003</v>
      </c>
      <c r="Q138" s="487"/>
      <c r="R138" s="978"/>
      <c r="S138" s="979" t="s">
        <v>370</v>
      </c>
      <c r="T138" s="980"/>
      <c r="U138" s="980"/>
      <c r="V138" s="981"/>
      <c r="W138" s="391">
        <v>2.58E-2</v>
      </c>
      <c r="X138" s="379"/>
      <c r="Y138" s="379"/>
      <c r="Z138" s="379"/>
      <c r="AA138" s="509" t="s">
        <v>383</v>
      </c>
      <c r="AB138" s="510"/>
      <c r="AC138" s="1000"/>
      <c r="AD138" s="468" t="str">
        <f>IF(H138="","",H138*P138*W$138)</f>
        <v/>
      </c>
      <c r="AE138" s="469"/>
      <c r="AF138" s="469"/>
      <c r="AG138" s="469"/>
      <c r="AH138" s="470"/>
      <c r="AI138" s="461" t="s">
        <v>232</v>
      </c>
      <c r="AJ138" s="396"/>
    </row>
    <row r="139" spans="2:36" ht="13.5" customHeight="1" thickBot="1" x14ac:dyDescent="0.2">
      <c r="B139" s="452"/>
      <c r="C139" s="915"/>
      <c r="D139" s="862"/>
      <c r="E139" s="459"/>
      <c r="F139" s="459"/>
      <c r="G139" s="459"/>
      <c r="H139" s="108"/>
      <c r="I139" s="108"/>
      <c r="J139" s="108"/>
      <c r="K139" s="108"/>
      <c r="L139" s="108"/>
      <c r="M139" s="462"/>
      <c r="N139" s="245"/>
      <c r="O139" s="245"/>
      <c r="P139" s="446"/>
      <c r="Q139" s="446"/>
      <c r="R139" s="977"/>
      <c r="S139" s="438"/>
      <c r="T139" s="439"/>
      <c r="U139" s="439"/>
      <c r="V139" s="440"/>
      <c r="W139" s="373"/>
      <c r="X139" s="245"/>
      <c r="Y139" s="245"/>
      <c r="Z139" s="245"/>
      <c r="AA139" s="509"/>
      <c r="AB139" s="510"/>
      <c r="AC139" s="1000"/>
      <c r="AD139" s="441"/>
      <c r="AE139" s="442"/>
      <c r="AF139" s="442"/>
      <c r="AG139" s="442"/>
      <c r="AH139" s="443"/>
      <c r="AI139" s="462"/>
      <c r="AJ139" s="471"/>
    </row>
    <row r="140" spans="2:36" ht="13.5" customHeight="1" thickBot="1" x14ac:dyDescent="0.2">
      <c r="B140" s="452"/>
      <c r="C140" s="915"/>
      <c r="D140" s="894" t="s">
        <v>58</v>
      </c>
      <c r="E140" s="433"/>
      <c r="F140" s="433"/>
      <c r="G140" s="433"/>
      <c r="H140" s="434"/>
      <c r="I140" s="434"/>
      <c r="J140" s="434"/>
      <c r="K140" s="434"/>
      <c r="L140" s="434"/>
      <c r="M140" s="444" t="s">
        <v>232</v>
      </c>
      <c r="N140" s="463"/>
      <c r="O140" s="463"/>
      <c r="P140" s="446">
        <f>'（別紙１）原油換算シート【計画用】'!P17</f>
        <v>39.1</v>
      </c>
      <c r="Q140" s="446"/>
      <c r="R140" s="977"/>
      <c r="S140" s="435" t="s">
        <v>370</v>
      </c>
      <c r="T140" s="436"/>
      <c r="U140" s="436"/>
      <c r="V140" s="437"/>
      <c r="W140" s="373"/>
      <c r="X140" s="245"/>
      <c r="Y140" s="245"/>
      <c r="Z140" s="245"/>
      <c r="AA140" s="509"/>
      <c r="AB140" s="510"/>
      <c r="AC140" s="1000"/>
      <c r="AD140" s="441" t="str">
        <f>IF(H140="","",H140*P140*W$138)</f>
        <v/>
      </c>
      <c r="AE140" s="442"/>
      <c r="AF140" s="442"/>
      <c r="AG140" s="442"/>
      <c r="AH140" s="443"/>
      <c r="AI140" s="444" t="s">
        <v>232</v>
      </c>
      <c r="AJ140" s="445"/>
    </row>
    <row r="141" spans="2:36" ht="13.5" customHeight="1" thickBot="1" x14ac:dyDescent="0.2">
      <c r="B141" s="452"/>
      <c r="C141" s="915"/>
      <c r="D141" s="894"/>
      <c r="E141" s="433"/>
      <c r="F141" s="433"/>
      <c r="G141" s="433"/>
      <c r="H141" s="434"/>
      <c r="I141" s="434"/>
      <c r="J141" s="434"/>
      <c r="K141" s="434"/>
      <c r="L141" s="434"/>
      <c r="M141" s="444"/>
      <c r="N141" s="463"/>
      <c r="O141" s="463"/>
      <c r="P141" s="446"/>
      <c r="Q141" s="446"/>
      <c r="R141" s="977"/>
      <c r="S141" s="438"/>
      <c r="T141" s="439"/>
      <c r="U141" s="439"/>
      <c r="V141" s="440"/>
      <c r="W141" s="373"/>
      <c r="X141" s="245"/>
      <c r="Y141" s="245"/>
      <c r="Z141" s="245"/>
      <c r="AA141" s="509"/>
      <c r="AB141" s="510"/>
      <c r="AC141" s="1000"/>
      <c r="AD141" s="441"/>
      <c r="AE141" s="442"/>
      <c r="AF141" s="442"/>
      <c r="AG141" s="442"/>
      <c r="AH141" s="443"/>
      <c r="AI141" s="444"/>
      <c r="AJ141" s="445"/>
    </row>
    <row r="142" spans="2:36" ht="13.5" customHeight="1" thickBot="1" x14ac:dyDescent="0.2">
      <c r="B142" s="452"/>
      <c r="C142" s="915"/>
      <c r="D142" s="894" t="s">
        <v>59</v>
      </c>
      <c r="E142" s="433"/>
      <c r="F142" s="433"/>
      <c r="G142" s="433"/>
      <c r="H142" s="434"/>
      <c r="I142" s="434"/>
      <c r="J142" s="434"/>
      <c r="K142" s="434"/>
      <c r="L142" s="434"/>
      <c r="M142" s="444" t="s">
        <v>232</v>
      </c>
      <c r="N142" s="463"/>
      <c r="O142" s="463"/>
      <c r="P142" s="446">
        <f>'（別紙１）原油換算シート【計画用】'!P19</f>
        <v>41.9</v>
      </c>
      <c r="Q142" s="446"/>
      <c r="R142" s="977"/>
      <c r="S142" s="435" t="s">
        <v>370</v>
      </c>
      <c r="T142" s="436"/>
      <c r="U142" s="436"/>
      <c r="V142" s="437"/>
      <c r="W142" s="373"/>
      <c r="X142" s="245"/>
      <c r="Y142" s="245"/>
      <c r="Z142" s="245"/>
      <c r="AA142" s="509"/>
      <c r="AB142" s="510"/>
      <c r="AC142" s="1000"/>
      <c r="AD142" s="441" t="str">
        <f>IF(H142="","",H142*P142*W$138)</f>
        <v/>
      </c>
      <c r="AE142" s="442"/>
      <c r="AF142" s="442"/>
      <c r="AG142" s="442"/>
      <c r="AH142" s="443"/>
      <c r="AI142" s="444" t="s">
        <v>232</v>
      </c>
      <c r="AJ142" s="445"/>
    </row>
    <row r="143" spans="2:36" ht="13.5" customHeight="1" thickBot="1" x14ac:dyDescent="0.2">
      <c r="B143" s="452"/>
      <c r="C143" s="915"/>
      <c r="D143" s="894"/>
      <c r="E143" s="433"/>
      <c r="F143" s="433"/>
      <c r="G143" s="433"/>
      <c r="H143" s="434"/>
      <c r="I143" s="434"/>
      <c r="J143" s="434"/>
      <c r="K143" s="434"/>
      <c r="L143" s="434"/>
      <c r="M143" s="444"/>
      <c r="N143" s="463"/>
      <c r="O143" s="463"/>
      <c r="P143" s="446"/>
      <c r="Q143" s="446"/>
      <c r="R143" s="977"/>
      <c r="S143" s="438"/>
      <c r="T143" s="439"/>
      <c r="U143" s="439"/>
      <c r="V143" s="440"/>
      <c r="W143" s="373"/>
      <c r="X143" s="245"/>
      <c r="Y143" s="245"/>
      <c r="Z143" s="245"/>
      <c r="AA143" s="509"/>
      <c r="AB143" s="510"/>
      <c r="AC143" s="1000"/>
      <c r="AD143" s="441"/>
      <c r="AE143" s="442"/>
      <c r="AF143" s="442"/>
      <c r="AG143" s="442"/>
      <c r="AH143" s="443"/>
      <c r="AI143" s="444"/>
      <c r="AJ143" s="445"/>
    </row>
    <row r="144" spans="2:36" ht="13.5" customHeight="1" thickBot="1" x14ac:dyDescent="0.2">
      <c r="B144" s="452"/>
      <c r="C144" s="915"/>
      <c r="D144" s="894" t="s">
        <v>60</v>
      </c>
      <c r="E144" s="433"/>
      <c r="F144" s="433"/>
      <c r="G144" s="433"/>
      <c r="H144" s="434"/>
      <c r="I144" s="434"/>
      <c r="J144" s="434"/>
      <c r="K144" s="434"/>
      <c r="L144" s="434"/>
      <c r="M144" s="444" t="s">
        <v>232</v>
      </c>
      <c r="N144" s="463"/>
      <c r="O144" s="463"/>
      <c r="P144" s="446">
        <f>'（別紙１）原油換算シート【計画用】'!P21</f>
        <v>41.9</v>
      </c>
      <c r="Q144" s="446"/>
      <c r="R144" s="977"/>
      <c r="S144" s="435" t="s">
        <v>370</v>
      </c>
      <c r="T144" s="436"/>
      <c r="U144" s="436"/>
      <c r="V144" s="437"/>
      <c r="W144" s="373"/>
      <c r="X144" s="245"/>
      <c r="Y144" s="245"/>
      <c r="Z144" s="245"/>
      <c r="AA144" s="509"/>
      <c r="AB144" s="510"/>
      <c r="AC144" s="1000"/>
      <c r="AD144" s="441" t="str">
        <f>IF(H144="","",H144*P144*W$138)</f>
        <v/>
      </c>
      <c r="AE144" s="442"/>
      <c r="AF144" s="442"/>
      <c r="AG144" s="442"/>
      <c r="AH144" s="443"/>
      <c r="AI144" s="444" t="s">
        <v>232</v>
      </c>
      <c r="AJ144" s="445"/>
    </row>
    <row r="145" spans="2:36" ht="13.5" customHeight="1" thickBot="1" x14ac:dyDescent="0.2">
      <c r="B145" s="452"/>
      <c r="C145" s="915"/>
      <c r="D145" s="894"/>
      <c r="E145" s="433"/>
      <c r="F145" s="433"/>
      <c r="G145" s="433"/>
      <c r="H145" s="434"/>
      <c r="I145" s="434"/>
      <c r="J145" s="434"/>
      <c r="K145" s="434"/>
      <c r="L145" s="434"/>
      <c r="M145" s="444"/>
      <c r="N145" s="463"/>
      <c r="O145" s="463"/>
      <c r="P145" s="446"/>
      <c r="Q145" s="446"/>
      <c r="R145" s="977"/>
      <c r="S145" s="438"/>
      <c r="T145" s="439"/>
      <c r="U145" s="439"/>
      <c r="V145" s="440"/>
      <c r="W145" s="373"/>
      <c r="X145" s="245"/>
      <c r="Y145" s="245"/>
      <c r="Z145" s="245"/>
      <c r="AA145" s="509"/>
      <c r="AB145" s="510"/>
      <c r="AC145" s="1000"/>
      <c r="AD145" s="441"/>
      <c r="AE145" s="442"/>
      <c r="AF145" s="442"/>
      <c r="AG145" s="442"/>
      <c r="AH145" s="443"/>
      <c r="AI145" s="444"/>
      <c r="AJ145" s="445"/>
    </row>
    <row r="146" spans="2:36" ht="13.5" customHeight="1" thickBot="1" x14ac:dyDescent="0.2">
      <c r="B146" s="452"/>
      <c r="C146" s="915"/>
      <c r="D146" s="896" t="s">
        <v>391</v>
      </c>
      <c r="E146" s="475"/>
      <c r="F146" s="475"/>
      <c r="G146" s="475"/>
      <c r="H146" s="434"/>
      <c r="I146" s="434"/>
      <c r="J146" s="434"/>
      <c r="K146" s="434"/>
      <c r="L146" s="434"/>
      <c r="M146" s="444" t="s">
        <v>233</v>
      </c>
      <c r="N146" s="463"/>
      <c r="O146" s="463"/>
      <c r="P146" s="446">
        <f>'（別紙１）原油換算シート【計画用】'!P23</f>
        <v>50.8</v>
      </c>
      <c r="Q146" s="446"/>
      <c r="R146" s="977"/>
      <c r="S146" s="438" t="s">
        <v>371</v>
      </c>
      <c r="T146" s="439"/>
      <c r="U146" s="439"/>
      <c r="V146" s="440"/>
      <c r="W146" s="373"/>
      <c r="X146" s="245"/>
      <c r="Y146" s="245"/>
      <c r="Z146" s="245"/>
      <c r="AA146" s="509"/>
      <c r="AB146" s="510"/>
      <c r="AC146" s="1000"/>
      <c r="AD146" s="441" t="str">
        <f>IF(H146="","",H146*P146*W$138)</f>
        <v/>
      </c>
      <c r="AE146" s="442"/>
      <c r="AF146" s="442"/>
      <c r="AG146" s="442"/>
      <c r="AH146" s="443"/>
      <c r="AI146" s="444" t="s">
        <v>232</v>
      </c>
      <c r="AJ146" s="445"/>
    </row>
    <row r="147" spans="2:36" ht="13.5" customHeight="1" thickBot="1" x14ac:dyDescent="0.2">
      <c r="B147" s="452"/>
      <c r="C147" s="915"/>
      <c r="D147" s="896"/>
      <c r="E147" s="475"/>
      <c r="F147" s="475"/>
      <c r="G147" s="475"/>
      <c r="H147" s="434"/>
      <c r="I147" s="434"/>
      <c r="J147" s="434"/>
      <c r="K147" s="434"/>
      <c r="L147" s="434"/>
      <c r="M147" s="444"/>
      <c r="N147" s="463"/>
      <c r="O147" s="463"/>
      <c r="P147" s="446"/>
      <c r="Q147" s="446"/>
      <c r="R147" s="977"/>
      <c r="S147" s="438"/>
      <c r="T147" s="439"/>
      <c r="U147" s="439"/>
      <c r="V147" s="440"/>
      <c r="W147" s="373"/>
      <c r="X147" s="245"/>
      <c r="Y147" s="245"/>
      <c r="Z147" s="245"/>
      <c r="AA147" s="509"/>
      <c r="AB147" s="510"/>
      <c r="AC147" s="1000"/>
      <c r="AD147" s="441"/>
      <c r="AE147" s="442"/>
      <c r="AF147" s="442"/>
      <c r="AG147" s="442"/>
      <c r="AH147" s="443"/>
      <c r="AI147" s="444"/>
      <c r="AJ147" s="445"/>
    </row>
    <row r="148" spans="2:36" ht="13.5" customHeight="1" thickBot="1" x14ac:dyDescent="0.2">
      <c r="B148" s="452"/>
      <c r="C148" s="915"/>
      <c r="D148" s="895" t="s">
        <v>397</v>
      </c>
      <c r="E148" s="465"/>
      <c r="F148" s="465"/>
      <c r="G148" s="465"/>
      <c r="H148" s="434"/>
      <c r="I148" s="434"/>
      <c r="J148" s="434"/>
      <c r="K148" s="434"/>
      <c r="L148" s="434"/>
      <c r="M148" s="444" t="s">
        <v>354</v>
      </c>
      <c r="N148" s="463"/>
      <c r="O148" s="463"/>
      <c r="P148" s="446">
        <f>'（別紙１）原油換算シート【計画用】'!P25</f>
        <v>45</v>
      </c>
      <c r="Q148" s="446"/>
      <c r="R148" s="977"/>
      <c r="S148" s="438" t="s">
        <v>372</v>
      </c>
      <c r="T148" s="439"/>
      <c r="U148" s="439"/>
      <c r="V148" s="440"/>
      <c r="W148" s="373"/>
      <c r="X148" s="245"/>
      <c r="Y148" s="245"/>
      <c r="Z148" s="245"/>
      <c r="AA148" s="509"/>
      <c r="AB148" s="510"/>
      <c r="AC148" s="1000"/>
      <c r="AD148" s="441" t="str">
        <f>IF(H148="","",H148*P148*W$138)</f>
        <v/>
      </c>
      <c r="AE148" s="442"/>
      <c r="AF148" s="442"/>
      <c r="AG148" s="442"/>
      <c r="AH148" s="443"/>
      <c r="AI148" s="444" t="s">
        <v>232</v>
      </c>
      <c r="AJ148" s="445"/>
    </row>
    <row r="149" spans="2:36" ht="13.5" customHeight="1" thickBot="1" x14ac:dyDescent="0.2">
      <c r="B149" s="452"/>
      <c r="C149" s="915"/>
      <c r="D149" s="895"/>
      <c r="E149" s="465"/>
      <c r="F149" s="465"/>
      <c r="G149" s="465"/>
      <c r="H149" s="434"/>
      <c r="I149" s="434"/>
      <c r="J149" s="434"/>
      <c r="K149" s="434"/>
      <c r="L149" s="434"/>
      <c r="M149" s="444"/>
      <c r="N149" s="463"/>
      <c r="O149" s="463"/>
      <c r="P149" s="446"/>
      <c r="Q149" s="446"/>
      <c r="R149" s="977"/>
      <c r="S149" s="438"/>
      <c r="T149" s="439"/>
      <c r="U149" s="439"/>
      <c r="V149" s="440"/>
      <c r="W149" s="373"/>
      <c r="X149" s="245"/>
      <c r="Y149" s="245"/>
      <c r="Z149" s="245"/>
      <c r="AA149" s="509"/>
      <c r="AB149" s="510"/>
      <c r="AC149" s="1000"/>
      <c r="AD149" s="441"/>
      <c r="AE149" s="442"/>
      <c r="AF149" s="442"/>
      <c r="AG149" s="442"/>
      <c r="AH149" s="443"/>
      <c r="AI149" s="444"/>
      <c r="AJ149" s="445"/>
    </row>
    <row r="150" spans="2:36" ht="13.5" customHeight="1" thickBot="1" x14ac:dyDescent="0.2">
      <c r="B150" s="452"/>
      <c r="C150" s="915"/>
      <c r="D150" s="879" t="s">
        <v>61</v>
      </c>
      <c r="E150" s="313"/>
      <c r="F150" s="312" t="s">
        <v>342</v>
      </c>
      <c r="G150" s="314"/>
      <c r="H150" s="434"/>
      <c r="I150" s="434"/>
      <c r="J150" s="434"/>
      <c r="K150" s="434"/>
      <c r="L150" s="434"/>
      <c r="M150" s="444" t="s">
        <v>373</v>
      </c>
      <c r="N150" s="463"/>
      <c r="O150" s="511"/>
      <c r="P150" s="448">
        <f>'（別紙１）原油換算シート【計画用】'!P27</f>
        <v>9.9700000000000006</v>
      </c>
      <c r="Q150" s="448"/>
      <c r="R150" s="874"/>
      <c r="S150" s="438" t="s">
        <v>374</v>
      </c>
      <c r="T150" s="439"/>
      <c r="U150" s="439"/>
      <c r="V150" s="440"/>
      <c r="W150" s="373"/>
      <c r="X150" s="245"/>
      <c r="Y150" s="245"/>
      <c r="Z150" s="245"/>
      <c r="AA150" s="509"/>
      <c r="AB150" s="510"/>
      <c r="AC150" s="1000"/>
      <c r="AD150" s="441" t="str">
        <f>IF(H150="","",H150*P150*W$138)</f>
        <v/>
      </c>
      <c r="AE150" s="442"/>
      <c r="AF150" s="442"/>
      <c r="AG150" s="442"/>
      <c r="AH150" s="443"/>
      <c r="AI150" s="444" t="s">
        <v>232</v>
      </c>
      <c r="AJ150" s="445"/>
    </row>
    <row r="151" spans="2:36" ht="13.5" customHeight="1" thickBot="1" x14ac:dyDescent="0.2">
      <c r="B151" s="452"/>
      <c r="C151" s="915"/>
      <c r="D151" s="880"/>
      <c r="E151" s="316"/>
      <c r="F151" s="318"/>
      <c r="G151" s="320"/>
      <c r="H151" s="434"/>
      <c r="I151" s="434"/>
      <c r="J151" s="434"/>
      <c r="K151" s="434"/>
      <c r="L151" s="434"/>
      <c r="M151" s="444"/>
      <c r="N151" s="463"/>
      <c r="O151" s="511"/>
      <c r="P151" s="448"/>
      <c r="Q151" s="448"/>
      <c r="R151" s="874"/>
      <c r="S151" s="438"/>
      <c r="T151" s="439"/>
      <c r="U151" s="439"/>
      <c r="V151" s="440"/>
      <c r="W151" s="373"/>
      <c r="X151" s="245"/>
      <c r="Y151" s="245"/>
      <c r="Z151" s="245"/>
      <c r="AA151" s="509"/>
      <c r="AB151" s="510"/>
      <c r="AC151" s="1000"/>
      <c r="AD151" s="441"/>
      <c r="AE151" s="442"/>
      <c r="AF151" s="442"/>
      <c r="AG151" s="442"/>
      <c r="AH151" s="443"/>
      <c r="AI151" s="444"/>
      <c r="AJ151" s="445"/>
    </row>
    <row r="152" spans="2:36" ht="13.5" customHeight="1" thickBot="1" x14ac:dyDescent="0.2">
      <c r="B152" s="452"/>
      <c r="C152" s="915"/>
      <c r="D152" s="880"/>
      <c r="E152" s="316"/>
      <c r="F152" s="312" t="s">
        <v>343</v>
      </c>
      <c r="G152" s="314"/>
      <c r="H152" s="82"/>
      <c r="I152" s="83"/>
      <c r="J152" s="83"/>
      <c r="K152" s="83"/>
      <c r="L152" s="512"/>
      <c r="M152" s="444" t="s">
        <v>373</v>
      </c>
      <c r="N152" s="463"/>
      <c r="O152" s="511"/>
      <c r="P152" s="448">
        <f>'（別紙１）原油換算シート【計画用】'!P29</f>
        <v>9.2799999999999994</v>
      </c>
      <c r="Q152" s="448"/>
      <c r="R152" s="874"/>
      <c r="S152" s="438" t="s">
        <v>374</v>
      </c>
      <c r="T152" s="439"/>
      <c r="U152" s="439"/>
      <c r="V152" s="440"/>
      <c r="W152" s="373"/>
      <c r="X152" s="245"/>
      <c r="Y152" s="245"/>
      <c r="Z152" s="245"/>
      <c r="AA152" s="509"/>
      <c r="AB152" s="510"/>
      <c r="AC152" s="1000"/>
      <c r="AD152" s="441" t="str">
        <f>IF(H152="","",H152*P152*W$138)</f>
        <v/>
      </c>
      <c r="AE152" s="442"/>
      <c r="AF152" s="442"/>
      <c r="AG152" s="442"/>
      <c r="AH152" s="443"/>
      <c r="AI152" s="444" t="s">
        <v>232</v>
      </c>
      <c r="AJ152" s="445"/>
    </row>
    <row r="153" spans="2:36" ht="13.5" customHeight="1" thickBot="1" x14ac:dyDescent="0.2">
      <c r="B153" s="452"/>
      <c r="C153" s="915"/>
      <c r="D153" s="881"/>
      <c r="E153" s="319"/>
      <c r="F153" s="318"/>
      <c r="G153" s="320"/>
      <c r="H153" s="85"/>
      <c r="I153" s="86"/>
      <c r="J153" s="86"/>
      <c r="K153" s="86"/>
      <c r="L153" s="513"/>
      <c r="M153" s="444"/>
      <c r="N153" s="463"/>
      <c r="O153" s="511"/>
      <c r="P153" s="448"/>
      <c r="Q153" s="448"/>
      <c r="R153" s="874"/>
      <c r="S153" s="438"/>
      <c r="T153" s="439"/>
      <c r="U153" s="439"/>
      <c r="V153" s="440"/>
      <c r="W153" s="373"/>
      <c r="X153" s="245"/>
      <c r="Y153" s="245"/>
      <c r="Z153" s="245"/>
      <c r="AA153" s="509"/>
      <c r="AB153" s="510"/>
      <c r="AC153" s="1000"/>
      <c r="AD153" s="441"/>
      <c r="AE153" s="442"/>
      <c r="AF153" s="442"/>
      <c r="AG153" s="442"/>
      <c r="AH153" s="443"/>
      <c r="AI153" s="444"/>
      <c r="AJ153" s="445"/>
    </row>
    <row r="154" spans="2:36" ht="13.5" customHeight="1" thickBot="1" x14ac:dyDescent="0.2">
      <c r="B154" s="452"/>
      <c r="C154" s="915"/>
      <c r="D154" s="861" t="s">
        <v>66</v>
      </c>
      <c r="E154" s="467"/>
      <c r="F154" s="467"/>
      <c r="G154" s="467"/>
      <c r="H154" s="108"/>
      <c r="I154" s="108"/>
      <c r="J154" s="108"/>
      <c r="K154" s="108"/>
      <c r="L154" s="108"/>
      <c r="M154" s="462" t="s">
        <v>376</v>
      </c>
      <c r="N154" s="245"/>
      <c r="O154" s="245"/>
      <c r="P154" s="448">
        <f>'（別紙１）原油換算シート【計画用】'!P31</f>
        <v>1.36</v>
      </c>
      <c r="Q154" s="448"/>
      <c r="R154" s="874"/>
      <c r="S154" s="500" t="s">
        <v>375</v>
      </c>
      <c r="T154" s="501"/>
      <c r="U154" s="501"/>
      <c r="V154" s="502"/>
      <c r="W154" s="373"/>
      <c r="X154" s="245"/>
      <c r="Y154" s="245"/>
      <c r="Z154" s="245"/>
      <c r="AA154" s="509"/>
      <c r="AB154" s="510"/>
      <c r="AC154" s="1000"/>
      <c r="AD154" s="441" t="str">
        <f>IF(H154="","",H154*P154*W$138)</f>
        <v/>
      </c>
      <c r="AE154" s="442"/>
      <c r="AF154" s="442"/>
      <c r="AG154" s="442"/>
      <c r="AH154" s="443"/>
      <c r="AI154" s="444" t="s">
        <v>232</v>
      </c>
      <c r="AJ154" s="445"/>
    </row>
    <row r="155" spans="2:36" ht="13.5" customHeight="1" x14ac:dyDescent="0.15">
      <c r="B155" s="452"/>
      <c r="C155" s="915"/>
      <c r="D155" s="862"/>
      <c r="E155" s="459"/>
      <c r="F155" s="459"/>
      <c r="G155" s="459"/>
      <c r="H155" s="108"/>
      <c r="I155" s="108"/>
      <c r="J155" s="108"/>
      <c r="K155" s="108"/>
      <c r="L155" s="108"/>
      <c r="M155" s="462"/>
      <c r="N155" s="245"/>
      <c r="O155" s="245"/>
      <c r="P155" s="448"/>
      <c r="Q155" s="448"/>
      <c r="R155" s="874"/>
      <c r="S155" s="503"/>
      <c r="T155" s="504"/>
      <c r="U155" s="504"/>
      <c r="V155" s="505"/>
      <c r="W155" s="373"/>
      <c r="X155" s="245"/>
      <c r="Y155" s="245"/>
      <c r="Z155" s="245"/>
      <c r="AA155" s="461"/>
      <c r="AB155" s="379"/>
      <c r="AC155" s="396"/>
      <c r="AD155" s="441"/>
      <c r="AE155" s="442"/>
      <c r="AF155" s="442"/>
      <c r="AG155" s="442"/>
      <c r="AH155" s="443"/>
      <c r="AI155" s="520"/>
      <c r="AJ155" s="524"/>
    </row>
    <row r="156" spans="2:36" ht="13.5" customHeight="1" x14ac:dyDescent="0.15">
      <c r="B156" s="452"/>
      <c r="C156" s="915"/>
      <c r="D156" s="1005" t="s">
        <v>393</v>
      </c>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524"/>
      <c r="AD156" s="1001" t="str">
        <f>IF(SUM(AD138:AH155)=0,"",SUM(AD138:AH155))</f>
        <v/>
      </c>
      <c r="AE156" s="1002"/>
      <c r="AF156" s="1002"/>
      <c r="AG156" s="1002"/>
      <c r="AH156" s="1002"/>
      <c r="AI156" s="1003" t="s">
        <v>232</v>
      </c>
      <c r="AJ156" s="1004"/>
    </row>
    <row r="157" spans="2:36" ht="13.5" customHeight="1" thickBot="1" x14ac:dyDescent="0.2">
      <c r="B157" s="452"/>
      <c r="C157" s="915"/>
      <c r="D157" s="397"/>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98"/>
      <c r="AD157" s="527"/>
      <c r="AE157" s="528"/>
      <c r="AF157" s="528"/>
      <c r="AG157" s="528"/>
      <c r="AH157" s="528"/>
      <c r="AI157" s="516"/>
      <c r="AJ157" s="517"/>
    </row>
    <row r="158" spans="2:36" ht="13.5" customHeight="1" x14ac:dyDescent="0.15">
      <c r="B158" s="452"/>
      <c r="C158" s="915"/>
      <c r="D158" s="875" t="s">
        <v>355</v>
      </c>
      <c r="E158" s="876"/>
      <c r="F158" s="876" t="s">
        <v>357</v>
      </c>
      <c r="G158" s="876"/>
      <c r="H158" s="984"/>
      <c r="I158" s="985"/>
      <c r="J158" s="985"/>
      <c r="K158" s="985"/>
      <c r="L158" s="985"/>
      <c r="M158" s="961" t="s">
        <v>232</v>
      </c>
      <c r="N158" s="961"/>
      <c r="O158" s="962"/>
      <c r="P158" s="988"/>
      <c r="Q158" s="989"/>
      <c r="R158" s="989"/>
      <c r="S158" s="989"/>
      <c r="T158" s="989"/>
      <c r="U158" s="989"/>
      <c r="V158" s="989"/>
      <c r="W158" s="989"/>
      <c r="X158" s="989"/>
      <c r="Y158" s="989"/>
      <c r="Z158" s="989"/>
      <c r="AA158" s="989"/>
      <c r="AB158" s="989"/>
      <c r="AC158" s="989"/>
      <c r="AD158" s="989"/>
      <c r="AE158" s="989"/>
      <c r="AF158" s="989"/>
      <c r="AG158" s="989"/>
      <c r="AH158" s="989"/>
      <c r="AI158" s="989"/>
      <c r="AJ158" s="990"/>
    </row>
    <row r="159" spans="2:36" ht="13.5" customHeight="1" x14ac:dyDescent="0.15">
      <c r="B159" s="452"/>
      <c r="C159" s="915"/>
      <c r="D159" s="877"/>
      <c r="E159" s="334"/>
      <c r="F159" s="334"/>
      <c r="G159" s="334"/>
      <c r="H159" s="986"/>
      <c r="I159" s="987"/>
      <c r="J159" s="987"/>
      <c r="K159" s="987"/>
      <c r="L159" s="987"/>
      <c r="M159" s="963"/>
      <c r="N159" s="963"/>
      <c r="O159" s="964"/>
      <c r="P159" s="991"/>
      <c r="Q159" s="992"/>
      <c r="R159" s="992"/>
      <c r="S159" s="992"/>
      <c r="T159" s="992"/>
      <c r="U159" s="992"/>
      <c r="V159" s="992"/>
      <c r="W159" s="992"/>
      <c r="X159" s="992"/>
      <c r="Y159" s="992"/>
      <c r="Z159" s="992"/>
      <c r="AA159" s="992"/>
      <c r="AB159" s="992"/>
      <c r="AC159" s="992"/>
      <c r="AD159" s="992"/>
      <c r="AE159" s="992"/>
      <c r="AF159" s="992"/>
      <c r="AG159" s="992"/>
      <c r="AH159" s="992"/>
      <c r="AI159" s="992"/>
      <c r="AJ159" s="993"/>
    </row>
    <row r="160" spans="2:36" ht="13.5" customHeight="1" x14ac:dyDescent="0.15">
      <c r="B160" s="452"/>
      <c r="C160" s="915"/>
      <c r="D160" s="877"/>
      <c r="E160" s="334"/>
      <c r="F160" s="334" t="s">
        <v>358</v>
      </c>
      <c r="G160" s="334"/>
      <c r="H160" s="882"/>
      <c r="I160" s="883"/>
      <c r="J160" s="883"/>
      <c r="K160" s="883"/>
      <c r="L160" s="883"/>
      <c r="M160" s="957" t="s">
        <v>232</v>
      </c>
      <c r="N160" s="957"/>
      <c r="O160" s="958"/>
      <c r="P160" s="994"/>
      <c r="Q160" s="995"/>
      <c r="R160" s="995"/>
      <c r="S160" s="995"/>
      <c r="T160" s="995"/>
      <c r="U160" s="995"/>
      <c r="V160" s="995"/>
      <c r="W160" s="995"/>
      <c r="X160" s="995"/>
      <c r="Y160" s="995"/>
      <c r="Z160" s="995"/>
      <c r="AA160" s="995"/>
      <c r="AB160" s="995"/>
      <c r="AC160" s="995"/>
      <c r="AD160" s="995"/>
      <c r="AE160" s="995"/>
      <c r="AF160" s="995"/>
      <c r="AG160" s="995"/>
      <c r="AH160" s="995"/>
      <c r="AI160" s="995"/>
      <c r="AJ160" s="996"/>
    </row>
    <row r="161" spans="2:36" ht="13.5" customHeight="1" thickBot="1" x14ac:dyDescent="0.2">
      <c r="B161" s="454"/>
      <c r="C161" s="916"/>
      <c r="D161" s="878"/>
      <c r="E161" s="873"/>
      <c r="F161" s="873"/>
      <c r="G161" s="873"/>
      <c r="H161" s="884"/>
      <c r="I161" s="885"/>
      <c r="J161" s="885"/>
      <c r="K161" s="885"/>
      <c r="L161" s="885"/>
      <c r="M161" s="959"/>
      <c r="N161" s="959"/>
      <c r="O161" s="960"/>
      <c r="P161" s="997"/>
      <c r="Q161" s="998"/>
      <c r="R161" s="998"/>
      <c r="S161" s="998"/>
      <c r="T161" s="998"/>
      <c r="U161" s="998"/>
      <c r="V161" s="998"/>
      <c r="W161" s="998"/>
      <c r="X161" s="998"/>
      <c r="Y161" s="998"/>
      <c r="Z161" s="998"/>
      <c r="AA161" s="998"/>
      <c r="AB161" s="998"/>
      <c r="AC161" s="998"/>
      <c r="AD161" s="998"/>
      <c r="AE161" s="998"/>
      <c r="AF161" s="998"/>
      <c r="AG161" s="998"/>
      <c r="AH161" s="998"/>
      <c r="AI161" s="998"/>
      <c r="AJ161" s="999"/>
    </row>
    <row r="162" spans="2:36" ht="13.5" customHeight="1" thickBot="1" x14ac:dyDescent="0.2"/>
    <row r="163" spans="2:36" ht="16.5" customHeight="1" x14ac:dyDescent="0.15">
      <c r="B163" s="852" t="s">
        <v>356</v>
      </c>
      <c r="C163" s="490"/>
      <c r="D163" s="490"/>
      <c r="E163" s="490"/>
      <c r="F163" s="490"/>
      <c r="G163" s="490"/>
      <c r="H163" s="490"/>
      <c r="I163" s="490"/>
      <c r="J163" s="490"/>
      <c r="K163" s="490"/>
      <c r="L163" s="490"/>
      <c r="M163" s="868" t="s">
        <v>20</v>
      </c>
      <c r="N163" s="869"/>
      <c r="O163" s="869"/>
      <c r="P163" s="869"/>
      <c r="Q163" s="869"/>
      <c r="R163" s="869"/>
      <c r="S163" s="869"/>
      <c r="T163" s="870"/>
      <c r="U163" s="871"/>
      <c r="V163" s="871"/>
      <c r="W163" s="871"/>
      <c r="X163" s="871"/>
      <c r="Y163" s="871"/>
      <c r="Z163" s="871"/>
      <c r="AA163" s="871"/>
      <c r="AB163" s="871"/>
      <c r="AC163" s="871"/>
      <c r="AD163" s="871"/>
      <c r="AE163" s="871"/>
      <c r="AF163" s="871"/>
      <c r="AG163" s="871"/>
      <c r="AH163" s="871"/>
      <c r="AI163" s="871"/>
      <c r="AJ163" s="872"/>
    </row>
    <row r="164" spans="2:36" ht="16.5" customHeight="1" x14ac:dyDescent="0.15">
      <c r="B164" s="853"/>
      <c r="C164" s="310"/>
      <c r="D164" s="310"/>
      <c r="E164" s="310"/>
      <c r="F164" s="310"/>
      <c r="G164" s="310"/>
      <c r="H164" s="310"/>
      <c r="I164" s="310"/>
      <c r="J164" s="310"/>
      <c r="K164" s="310"/>
      <c r="L164" s="310"/>
      <c r="M164" s="856" t="s">
        <v>21</v>
      </c>
      <c r="N164" s="857"/>
      <c r="O164" s="857"/>
      <c r="P164" s="857"/>
      <c r="Q164" s="857"/>
      <c r="R164" s="857"/>
      <c r="S164" s="857"/>
      <c r="T164" s="858"/>
      <c r="U164" s="859"/>
      <c r="V164" s="859"/>
      <c r="W164" s="859"/>
      <c r="X164" s="859"/>
      <c r="Y164" s="859"/>
      <c r="Z164" s="859"/>
      <c r="AA164" s="859"/>
      <c r="AB164" s="859"/>
      <c r="AC164" s="859"/>
      <c r="AD164" s="859"/>
      <c r="AE164" s="859"/>
      <c r="AF164" s="859"/>
      <c r="AG164" s="859"/>
      <c r="AH164" s="859"/>
      <c r="AI164" s="859"/>
      <c r="AJ164" s="860"/>
    </row>
    <row r="165" spans="2:36" ht="16.5" customHeight="1" x14ac:dyDescent="0.15">
      <c r="B165" s="853"/>
      <c r="C165" s="310"/>
      <c r="D165" s="310"/>
      <c r="E165" s="310"/>
      <c r="F165" s="310"/>
      <c r="G165" s="310"/>
      <c r="H165" s="310"/>
      <c r="I165" s="310"/>
      <c r="J165" s="310"/>
      <c r="K165" s="310"/>
      <c r="L165" s="310"/>
      <c r="M165" s="856" t="s">
        <v>22</v>
      </c>
      <c r="N165" s="857"/>
      <c r="O165" s="857"/>
      <c r="P165" s="857"/>
      <c r="Q165" s="857"/>
      <c r="R165" s="857"/>
      <c r="S165" s="857"/>
      <c r="T165" s="858"/>
      <c r="U165" s="859"/>
      <c r="V165" s="859"/>
      <c r="W165" s="859"/>
      <c r="X165" s="859"/>
      <c r="Y165" s="859"/>
      <c r="Z165" s="859"/>
      <c r="AA165" s="859"/>
      <c r="AB165" s="859"/>
      <c r="AC165" s="859"/>
      <c r="AD165" s="859"/>
      <c r="AE165" s="859"/>
      <c r="AF165" s="859"/>
      <c r="AG165" s="859"/>
      <c r="AH165" s="859"/>
      <c r="AI165" s="859"/>
      <c r="AJ165" s="860"/>
    </row>
    <row r="166" spans="2:36" ht="16.5" customHeight="1" thickBot="1" x14ac:dyDescent="0.2">
      <c r="B166" s="854"/>
      <c r="C166" s="855"/>
      <c r="D166" s="855"/>
      <c r="E166" s="855"/>
      <c r="F166" s="855"/>
      <c r="G166" s="855"/>
      <c r="H166" s="855"/>
      <c r="I166" s="855"/>
      <c r="J166" s="855"/>
      <c r="K166" s="855"/>
      <c r="L166" s="855"/>
      <c r="M166" s="863" t="s">
        <v>23</v>
      </c>
      <c r="N166" s="864"/>
      <c r="O166" s="864"/>
      <c r="P166" s="864"/>
      <c r="Q166" s="864"/>
      <c r="R166" s="864"/>
      <c r="S166" s="864"/>
      <c r="T166" s="865"/>
      <c r="U166" s="866"/>
      <c r="V166" s="866"/>
      <c r="W166" s="866"/>
      <c r="X166" s="866"/>
      <c r="Y166" s="866"/>
      <c r="Z166" s="866"/>
      <c r="AA166" s="866"/>
      <c r="AB166" s="866"/>
      <c r="AC166" s="866"/>
      <c r="AD166" s="866"/>
      <c r="AE166" s="866"/>
      <c r="AF166" s="866"/>
      <c r="AG166" s="866"/>
      <c r="AH166" s="866"/>
      <c r="AI166" s="866"/>
      <c r="AJ166" s="867"/>
    </row>
    <row r="168" spans="2:36" ht="13.5" customHeight="1" x14ac:dyDescent="0.15">
      <c r="B168" s="11" t="s">
        <v>338</v>
      </c>
      <c r="C168" s="11">
        <v>1</v>
      </c>
      <c r="D168" s="333" t="s">
        <v>445</v>
      </c>
      <c r="E168" s="333"/>
      <c r="F168" s="333"/>
      <c r="G168" s="333"/>
      <c r="H168" s="333"/>
      <c r="I168" s="333"/>
      <c r="J168" s="333"/>
      <c r="K168" s="333"/>
      <c r="L168" s="333"/>
      <c r="M168" s="333"/>
      <c r="N168" s="333"/>
      <c r="O168" s="333"/>
      <c r="P168" s="333"/>
      <c r="Q168" s="333"/>
      <c r="R168" s="333"/>
      <c r="S168" s="333"/>
      <c r="T168" s="333"/>
      <c r="U168" s="333"/>
      <c r="V168" s="333"/>
      <c r="W168" s="333"/>
      <c r="X168" s="333"/>
      <c r="Y168" s="333"/>
      <c r="Z168" s="333"/>
      <c r="AA168" s="333"/>
      <c r="AB168" s="333"/>
      <c r="AC168" s="333"/>
      <c r="AD168" s="333"/>
      <c r="AE168" s="333"/>
      <c r="AF168" s="333"/>
      <c r="AG168" s="333"/>
      <c r="AH168" s="333"/>
      <c r="AI168" s="333"/>
      <c r="AJ168" s="333"/>
    </row>
    <row r="169" spans="2:36" ht="13.5" customHeight="1" x14ac:dyDescent="0.15">
      <c r="D169" s="333"/>
      <c r="E169" s="333"/>
      <c r="F169" s="333"/>
      <c r="G169" s="333"/>
      <c r="H169" s="333"/>
      <c r="I169" s="333"/>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row>
    <row r="170" spans="2:36" ht="13.5" customHeight="1" x14ac:dyDescent="0.15">
      <c r="D170" s="333"/>
      <c r="E170" s="333"/>
      <c r="F170" s="333"/>
      <c r="G170" s="333"/>
      <c r="H170" s="333"/>
      <c r="I170" s="333"/>
      <c r="J170" s="333"/>
      <c r="K170" s="333"/>
      <c r="L170" s="333"/>
      <c r="M170" s="333"/>
      <c r="N170" s="333"/>
      <c r="O170" s="333"/>
      <c r="P170" s="333"/>
      <c r="Q170" s="333"/>
      <c r="R170" s="333"/>
      <c r="S170" s="333"/>
      <c r="T170" s="333"/>
      <c r="U170" s="333"/>
      <c r="V170" s="333"/>
      <c r="W170" s="333"/>
      <c r="X170" s="333"/>
      <c r="Y170" s="333"/>
      <c r="Z170" s="333"/>
      <c r="AA170" s="333"/>
      <c r="AB170" s="333"/>
      <c r="AC170" s="333"/>
      <c r="AD170" s="333"/>
      <c r="AE170" s="333"/>
      <c r="AF170" s="333"/>
      <c r="AG170" s="333"/>
      <c r="AH170" s="333"/>
      <c r="AI170" s="333"/>
      <c r="AJ170" s="333"/>
    </row>
    <row r="171" spans="2:36" ht="13.5" customHeight="1" x14ac:dyDescent="0.15">
      <c r="C171" s="11">
        <v>2</v>
      </c>
      <c r="D171" s="333" t="s">
        <v>515</v>
      </c>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row>
    <row r="172" spans="2:36" ht="13.5" customHeight="1" x14ac:dyDescent="0.15">
      <c r="D172" s="333"/>
      <c r="E172" s="333"/>
      <c r="F172" s="333"/>
      <c r="G172" s="333"/>
      <c r="H172" s="333"/>
      <c r="I172" s="333"/>
      <c r="J172" s="333"/>
      <c r="K172" s="333"/>
      <c r="L172" s="333"/>
      <c r="M172" s="333"/>
      <c r="N172" s="333"/>
      <c r="O172" s="333"/>
      <c r="P172" s="333"/>
      <c r="Q172" s="333"/>
      <c r="R172" s="333"/>
      <c r="S172" s="333"/>
      <c r="T172" s="333"/>
      <c r="U172" s="333"/>
      <c r="V172" s="333"/>
      <c r="W172" s="333"/>
      <c r="X172" s="333"/>
      <c r="Y172" s="333"/>
      <c r="Z172" s="333"/>
      <c r="AA172" s="333"/>
      <c r="AB172" s="333"/>
      <c r="AC172" s="333"/>
      <c r="AD172" s="333"/>
      <c r="AE172" s="333"/>
      <c r="AF172" s="333"/>
      <c r="AG172" s="333"/>
      <c r="AH172" s="333"/>
      <c r="AI172" s="333"/>
      <c r="AJ172" s="333"/>
    </row>
    <row r="173" spans="2:36" ht="13.5" customHeight="1" x14ac:dyDescent="0.15">
      <c r="C173" s="11">
        <v>3</v>
      </c>
      <c r="D173" s="299" t="s">
        <v>360</v>
      </c>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row>
    <row r="176" spans="2:36" ht="13.5" customHeight="1" x14ac:dyDescent="0.15">
      <c r="S176" s="12"/>
    </row>
    <row r="178" spans="2:43" ht="13.5" customHeight="1" thickBot="1" x14ac:dyDescent="0.2">
      <c r="B178" s="11" t="s">
        <v>367</v>
      </c>
    </row>
    <row r="179" spans="2:43" ht="13.5" customHeight="1" x14ac:dyDescent="0.15">
      <c r="B179" s="852" t="s">
        <v>273</v>
      </c>
      <c r="C179" s="490"/>
      <c r="D179" s="490"/>
      <c r="E179" s="490"/>
      <c r="F179" s="965"/>
      <c r="G179" s="966"/>
      <c r="H179" s="966"/>
      <c r="I179" s="966"/>
      <c r="J179" s="966"/>
      <c r="K179" s="966"/>
      <c r="L179" s="966"/>
      <c r="M179" s="966"/>
      <c r="N179" s="966"/>
      <c r="O179" s="966"/>
      <c r="P179" s="966"/>
      <c r="Q179" s="966"/>
      <c r="R179" s="966"/>
      <c r="S179" s="982"/>
      <c r="T179" s="391" t="s">
        <v>255</v>
      </c>
      <c r="U179" s="379"/>
      <c r="V179" s="379"/>
      <c r="W179" s="380"/>
      <c r="X179" s="965"/>
      <c r="Y179" s="966"/>
      <c r="Z179" s="966"/>
      <c r="AA179" s="966"/>
      <c r="AB179" s="966"/>
      <c r="AC179" s="966"/>
      <c r="AD179" s="966"/>
      <c r="AE179" s="966"/>
      <c r="AF179" s="966"/>
      <c r="AG179" s="966"/>
      <c r="AH179" s="966"/>
      <c r="AI179" s="966"/>
      <c r="AJ179" s="967"/>
    </row>
    <row r="180" spans="2:43" ht="13.5" customHeight="1" x14ac:dyDescent="0.15">
      <c r="B180" s="853"/>
      <c r="C180" s="310"/>
      <c r="D180" s="310"/>
      <c r="E180" s="310"/>
      <c r="F180" s="228"/>
      <c r="G180" s="229"/>
      <c r="H180" s="229"/>
      <c r="I180" s="229"/>
      <c r="J180" s="229"/>
      <c r="K180" s="229"/>
      <c r="L180" s="229"/>
      <c r="M180" s="229"/>
      <c r="N180" s="229"/>
      <c r="O180" s="229"/>
      <c r="P180" s="229"/>
      <c r="Q180" s="229"/>
      <c r="R180" s="229"/>
      <c r="S180" s="983"/>
      <c r="T180" s="329"/>
      <c r="U180" s="330"/>
      <c r="V180" s="330"/>
      <c r="W180" s="331"/>
      <c r="X180" s="228"/>
      <c r="Y180" s="229"/>
      <c r="Z180" s="229"/>
      <c r="AA180" s="229"/>
      <c r="AB180" s="229"/>
      <c r="AC180" s="229"/>
      <c r="AD180" s="229"/>
      <c r="AE180" s="229"/>
      <c r="AF180" s="229"/>
      <c r="AG180" s="229"/>
      <c r="AH180" s="229"/>
      <c r="AI180" s="229"/>
      <c r="AJ180" s="968"/>
    </row>
    <row r="181" spans="2:43" ht="16.5" customHeight="1" x14ac:dyDescent="0.15">
      <c r="B181" s="853" t="s">
        <v>256</v>
      </c>
      <c r="C181" s="310"/>
      <c r="D181" s="310"/>
      <c r="E181" s="310"/>
      <c r="F181" s="969" t="s">
        <v>270</v>
      </c>
      <c r="G181" s="970"/>
      <c r="H181" s="970"/>
      <c r="I181" s="970"/>
      <c r="J181" s="970"/>
      <c r="K181" s="970"/>
      <c r="L181" s="970"/>
      <c r="M181" s="970"/>
      <c r="N181" s="970"/>
      <c r="O181" s="970"/>
      <c r="P181" s="970"/>
      <c r="Q181" s="970"/>
      <c r="R181" s="970"/>
      <c r="S181" s="970"/>
      <c r="T181" s="970"/>
      <c r="U181" s="970"/>
      <c r="V181" s="970"/>
      <c r="W181" s="970"/>
      <c r="X181" s="970"/>
      <c r="Y181" s="970"/>
      <c r="Z181" s="970"/>
      <c r="AA181" s="970"/>
      <c r="AB181" s="970"/>
      <c r="AC181" s="970"/>
      <c r="AD181" s="970"/>
      <c r="AE181" s="970"/>
      <c r="AF181" s="970"/>
      <c r="AG181" s="970"/>
      <c r="AH181" s="970"/>
      <c r="AI181" s="970"/>
      <c r="AJ181" s="971"/>
    </row>
    <row r="182" spans="2:43" ht="16.5" customHeight="1" x14ac:dyDescent="0.15">
      <c r="B182" s="853"/>
      <c r="C182" s="310"/>
      <c r="D182" s="310"/>
      <c r="E182" s="310"/>
      <c r="F182" s="972" t="s">
        <v>274</v>
      </c>
      <c r="G182" s="973"/>
      <c r="H182" s="973"/>
      <c r="I182" s="973"/>
      <c r="J182" s="973"/>
      <c r="K182" s="974"/>
      <c r="L182" s="974"/>
      <c r="M182" s="974"/>
      <c r="N182" s="974"/>
      <c r="O182" s="974"/>
      <c r="P182" s="974"/>
      <c r="Q182" s="974"/>
      <c r="R182" s="974"/>
      <c r="S182" s="974"/>
      <c r="T182" s="974"/>
      <c r="U182" s="974"/>
      <c r="V182" s="974"/>
      <c r="W182" s="34" t="s">
        <v>263</v>
      </c>
      <c r="X182" s="975" t="s">
        <v>275</v>
      </c>
      <c r="Y182" s="973"/>
      <c r="Z182" s="973"/>
      <c r="AA182" s="973"/>
      <c r="AB182" s="973"/>
      <c r="AC182" s="973"/>
      <c r="AD182" s="973"/>
      <c r="AE182" s="973"/>
      <c r="AF182" s="973"/>
      <c r="AG182" s="973"/>
      <c r="AH182" s="973"/>
      <c r="AI182" s="973"/>
      <c r="AJ182" s="976"/>
      <c r="AQ182" s="8"/>
    </row>
    <row r="183" spans="2:43" ht="16.5" customHeight="1" x14ac:dyDescent="0.15">
      <c r="B183" s="853" t="s">
        <v>257</v>
      </c>
      <c r="C183" s="310"/>
      <c r="D183" s="310"/>
      <c r="E183" s="310"/>
      <c r="F183" s="326" t="s">
        <v>259</v>
      </c>
      <c r="G183" s="327"/>
      <c r="H183" s="327"/>
      <c r="I183" s="328"/>
      <c r="J183" s="941"/>
      <c r="K183" s="922"/>
      <c r="L183" s="922"/>
      <c r="M183" s="922"/>
      <c r="N183" s="922"/>
      <c r="O183" s="942"/>
      <c r="P183" s="32" t="s">
        <v>264</v>
      </c>
      <c r="Q183" s="327"/>
      <c r="R183" s="327"/>
      <c r="S183" s="327"/>
      <c r="T183" s="493" t="s">
        <v>277</v>
      </c>
      <c r="U183" s="463"/>
      <c r="V183" s="463"/>
      <c r="W183" s="511"/>
      <c r="X183" s="327" t="s">
        <v>260</v>
      </c>
      <c r="Y183" s="327"/>
      <c r="Z183" s="952"/>
      <c r="AA183" s="942"/>
      <c r="AB183" s="32" t="s">
        <v>261</v>
      </c>
      <c r="AC183" s="32"/>
      <c r="AD183" s="327" t="s">
        <v>262</v>
      </c>
      <c r="AE183" s="327"/>
      <c r="AF183" s="952"/>
      <c r="AG183" s="942"/>
      <c r="AH183" s="953" t="s">
        <v>261</v>
      </c>
      <c r="AI183" s="953"/>
      <c r="AJ183" s="954"/>
    </row>
    <row r="184" spans="2:43" ht="16.5" customHeight="1" x14ac:dyDescent="0.15">
      <c r="B184" s="853"/>
      <c r="C184" s="310"/>
      <c r="D184" s="310"/>
      <c r="E184" s="310"/>
      <c r="F184" s="326" t="s">
        <v>269</v>
      </c>
      <c r="G184" s="327"/>
      <c r="H184" s="327"/>
      <c r="I184" s="328"/>
      <c r="J184" s="955" t="s">
        <v>265</v>
      </c>
      <c r="K184" s="955"/>
      <c r="L184" s="955"/>
      <c r="M184" s="955"/>
      <c r="N184" s="955"/>
      <c r="O184" s="955"/>
      <c r="P184" s="955"/>
      <c r="Q184" s="955"/>
      <c r="R184" s="955"/>
      <c r="S184" s="955"/>
      <c r="T184" s="955"/>
      <c r="U184" s="955"/>
      <c r="V184" s="955"/>
      <c r="W184" s="955"/>
      <c r="X184" s="955"/>
      <c r="Y184" s="956" t="s">
        <v>429</v>
      </c>
      <c r="Z184" s="956"/>
      <c r="AA184" s="956"/>
      <c r="AB184" s="956"/>
      <c r="AC184" s="956"/>
      <c r="AD184" s="956"/>
      <c r="AE184" s="956"/>
      <c r="AF184" s="956"/>
      <c r="AG184" s="956"/>
      <c r="AH184" s="956"/>
      <c r="AI184" s="898" t="s">
        <v>263</v>
      </c>
      <c r="AJ184" s="899"/>
    </row>
    <row r="185" spans="2:43" ht="16.5" customHeight="1" x14ac:dyDescent="0.15">
      <c r="B185" s="853"/>
      <c r="C185" s="310"/>
      <c r="D185" s="310"/>
      <c r="E185" s="493"/>
      <c r="F185" s="943" t="s">
        <v>258</v>
      </c>
      <c r="G185" s="944"/>
      <c r="H185" s="944"/>
      <c r="I185" s="945"/>
      <c r="J185" s="946"/>
      <c r="K185" s="947"/>
      <c r="L185" s="948"/>
      <c r="M185" s="33" t="s">
        <v>266</v>
      </c>
      <c r="N185" s="949"/>
      <c r="O185" s="948"/>
      <c r="P185" s="33" t="s">
        <v>267</v>
      </c>
      <c r="Q185" s="949"/>
      <c r="R185" s="948"/>
      <c r="S185" s="950" t="s">
        <v>268</v>
      </c>
      <c r="T185" s="950"/>
      <c r="U185" s="950"/>
      <c r="V185" s="950"/>
      <c r="W185" s="950"/>
      <c r="X185" s="950"/>
      <c r="Y185" s="950"/>
      <c r="Z185" s="950"/>
      <c r="AA185" s="950"/>
      <c r="AB185" s="950"/>
      <c r="AC185" s="950"/>
      <c r="AD185" s="950"/>
      <c r="AE185" s="950"/>
      <c r="AF185" s="950"/>
      <c r="AG185" s="950"/>
      <c r="AH185" s="950"/>
      <c r="AI185" s="950"/>
      <c r="AJ185" s="951"/>
    </row>
    <row r="186" spans="2:43" ht="16.5" customHeight="1" x14ac:dyDescent="0.15">
      <c r="B186" s="886" t="s">
        <v>361</v>
      </c>
      <c r="C186" s="887"/>
      <c r="D186" s="887"/>
      <c r="E186" s="887"/>
      <c r="F186" s="887"/>
      <c r="G186" s="887"/>
      <c r="H186" s="892" t="s">
        <v>336</v>
      </c>
      <c r="I186" s="893"/>
      <c r="J186" s="893"/>
      <c r="K186" s="893"/>
      <c r="L186" s="922"/>
      <c r="M186" s="922"/>
      <c r="N186" s="922"/>
      <c r="O186" s="922"/>
      <c r="P186" s="893" t="s">
        <v>341</v>
      </c>
      <c r="Q186" s="893"/>
      <c r="R186" s="893"/>
      <c r="S186" s="923"/>
      <c r="T186" s="326" t="s">
        <v>337</v>
      </c>
      <c r="U186" s="327"/>
      <c r="V186" s="327"/>
      <c r="W186" s="328"/>
      <c r="X186" s="924"/>
      <c r="Y186" s="925"/>
      <c r="Z186" s="925"/>
      <c r="AA186" s="925"/>
      <c r="AB186" s="925"/>
      <c r="AC186" s="925"/>
      <c r="AD186" s="925"/>
      <c r="AE186" s="925"/>
      <c r="AF186" s="925"/>
      <c r="AG186" s="925"/>
      <c r="AH186" s="925"/>
      <c r="AI186" s="925"/>
      <c r="AJ186" s="926"/>
    </row>
    <row r="187" spans="2:43" ht="16.5" customHeight="1" x14ac:dyDescent="0.15">
      <c r="B187" s="888"/>
      <c r="C187" s="889"/>
      <c r="D187" s="889"/>
      <c r="E187" s="889"/>
      <c r="F187" s="889"/>
      <c r="G187" s="889"/>
      <c r="H187" s="930" t="s">
        <v>44</v>
      </c>
      <c r="I187" s="931"/>
      <c r="J187" s="931"/>
      <c r="K187" s="931"/>
      <c r="L187" s="931"/>
      <c r="M187" s="931"/>
      <c r="N187" s="931"/>
      <c r="O187" s="931"/>
      <c r="P187" s="931"/>
      <c r="Q187" s="931"/>
      <c r="R187" s="931"/>
      <c r="S187" s="932"/>
      <c r="T187" s="329"/>
      <c r="U187" s="330"/>
      <c r="V187" s="330"/>
      <c r="W187" s="331"/>
      <c r="X187" s="927"/>
      <c r="Y187" s="928"/>
      <c r="Z187" s="928"/>
      <c r="AA187" s="928"/>
      <c r="AB187" s="928"/>
      <c r="AC187" s="928"/>
      <c r="AD187" s="928"/>
      <c r="AE187" s="928"/>
      <c r="AF187" s="928"/>
      <c r="AG187" s="928"/>
      <c r="AH187" s="928"/>
      <c r="AI187" s="928"/>
      <c r="AJ187" s="929"/>
    </row>
    <row r="188" spans="2:43" ht="13.5" customHeight="1" x14ac:dyDescent="0.15">
      <c r="B188" s="888"/>
      <c r="C188" s="889"/>
      <c r="D188" s="889"/>
      <c r="E188" s="889"/>
      <c r="F188" s="889"/>
      <c r="G188" s="889"/>
      <c r="H188" s="933" t="s">
        <v>362</v>
      </c>
      <c r="I188" s="934"/>
      <c r="J188" s="934"/>
      <c r="K188" s="934"/>
      <c r="L188" s="934"/>
      <c r="M188" s="934"/>
      <c r="N188" s="934"/>
      <c r="O188" s="934"/>
      <c r="P188" s="935"/>
      <c r="Q188" s="898" t="s">
        <v>363</v>
      </c>
      <c r="R188" s="898"/>
      <c r="S188" s="898"/>
      <c r="T188" s="898"/>
      <c r="U188" s="925"/>
      <c r="V188" s="925"/>
      <c r="W188" s="925"/>
      <c r="X188" s="925"/>
      <c r="Y188" s="925"/>
      <c r="Z188" s="925"/>
      <c r="AA188" s="925"/>
      <c r="AB188" s="925"/>
      <c r="AC188" s="925"/>
      <c r="AD188" s="925"/>
      <c r="AE188" s="925"/>
      <c r="AF188" s="925"/>
      <c r="AG188" s="898" t="s">
        <v>364</v>
      </c>
      <c r="AH188" s="898"/>
      <c r="AI188" s="898"/>
      <c r="AJ188" s="899"/>
    </row>
    <row r="189" spans="2:43" ht="13.5" customHeight="1" x14ac:dyDescent="0.15">
      <c r="B189" s="890"/>
      <c r="C189" s="891"/>
      <c r="D189" s="891"/>
      <c r="E189" s="891"/>
      <c r="F189" s="891"/>
      <c r="G189" s="891"/>
      <c r="H189" s="936"/>
      <c r="I189" s="937"/>
      <c r="J189" s="937"/>
      <c r="K189" s="937"/>
      <c r="L189" s="937"/>
      <c r="M189" s="937"/>
      <c r="N189" s="937"/>
      <c r="O189" s="937"/>
      <c r="P189" s="938"/>
      <c r="Q189" s="939"/>
      <c r="R189" s="939"/>
      <c r="S189" s="939"/>
      <c r="T189" s="939"/>
      <c r="U189" s="928"/>
      <c r="V189" s="928"/>
      <c r="W189" s="928"/>
      <c r="X189" s="928"/>
      <c r="Y189" s="928"/>
      <c r="Z189" s="928"/>
      <c r="AA189" s="928"/>
      <c r="AB189" s="928"/>
      <c r="AC189" s="928"/>
      <c r="AD189" s="928"/>
      <c r="AE189" s="928"/>
      <c r="AF189" s="928"/>
      <c r="AG189" s="939"/>
      <c r="AH189" s="939"/>
      <c r="AI189" s="939"/>
      <c r="AJ189" s="940"/>
    </row>
    <row r="190" spans="2:43" ht="13.5" customHeight="1" x14ac:dyDescent="0.15">
      <c r="B190" s="918" t="s">
        <v>335</v>
      </c>
      <c r="C190" s="919"/>
      <c r="D190" s="919"/>
      <c r="E190" s="919"/>
      <c r="F190" s="919"/>
      <c r="G190" s="919"/>
      <c r="H190" s="919"/>
      <c r="I190" s="919"/>
      <c r="J190" s="919"/>
      <c r="K190" s="897" t="s">
        <v>359</v>
      </c>
      <c r="L190" s="898"/>
      <c r="M190" s="898"/>
      <c r="N190" s="898"/>
      <c r="O190" s="898"/>
      <c r="P190" s="898"/>
      <c r="Q190" s="898"/>
      <c r="R190" s="898"/>
      <c r="S190" s="898"/>
      <c r="T190" s="898"/>
      <c r="U190" s="898"/>
      <c r="V190" s="898"/>
      <c r="W190" s="898"/>
      <c r="X190" s="898"/>
      <c r="Y190" s="898"/>
      <c r="Z190" s="898"/>
      <c r="AA190" s="898"/>
      <c r="AB190" s="898"/>
      <c r="AC190" s="898"/>
      <c r="AD190" s="898"/>
      <c r="AE190" s="898"/>
      <c r="AF190" s="898"/>
      <c r="AG190" s="898"/>
      <c r="AH190" s="898"/>
      <c r="AI190" s="898"/>
      <c r="AJ190" s="899"/>
    </row>
    <row r="191" spans="2:43" ht="13.5" customHeight="1" thickBot="1" x14ac:dyDescent="0.2">
      <c r="B191" s="920"/>
      <c r="C191" s="921"/>
      <c r="D191" s="921"/>
      <c r="E191" s="921"/>
      <c r="F191" s="921"/>
      <c r="G191" s="921"/>
      <c r="H191" s="921"/>
      <c r="I191" s="921"/>
      <c r="J191" s="921"/>
      <c r="K191" s="900"/>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2"/>
    </row>
    <row r="192" spans="2:43" ht="13.5" customHeight="1" x14ac:dyDescent="0.15">
      <c r="B192" s="395" t="s">
        <v>219</v>
      </c>
      <c r="C192" s="379"/>
      <c r="D192" s="379"/>
      <c r="E192" s="379"/>
      <c r="F192" s="379"/>
      <c r="G192" s="379"/>
      <c r="H192" s="391" t="str">
        <f>IF(計画提出書!N47="","",計画提出書!N47-1&amp;"年度の使用量")</f>
        <v>2022年度の使用量</v>
      </c>
      <c r="I192" s="379"/>
      <c r="J192" s="379"/>
      <c r="K192" s="379"/>
      <c r="L192" s="379"/>
      <c r="M192" s="379"/>
      <c r="N192" s="379"/>
      <c r="O192" s="379"/>
      <c r="P192" s="903" t="s">
        <v>379</v>
      </c>
      <c r="Q192" s="904"/>
      <c r="R192" s="904"/>
      <c r="S192" s="904"/>
      <c r="T192" s="904"/>
      <c r="U192" s="904"/>
      <c r="V192" s="905"/>
      <c r="W192" s="391" t="s">
        <v>380</v>
      </c>
      <c r="X192" s="379"/>
      <c r="Y192" s="379"/>
      <c r="Z192" s="379"/>
      <c r="AA192" s="379"/>
      <c r="AB192" s="379"/>
      <c r="AC192" s="379"/>
      <c r="AD192" s="908" t="s">
        <v>98</v>
      </c>
      <c r="AE192" s="909"/>
      <c r="AF192" s="909"/>
      <c r="AG192" s="909"/>
      <c r="AH192" s="909"/>
      <c r="AI192" s="909"/>
      <c r="AJ192" s="910"/>
    </row>
    <row r="193" spans="2:36" ht="13.5" customHeight="1" thickBot="1" x14ac:dyDescent="0.2">
      <c r="B193" s="397"/>
      <c r="C193" s="381"/>
      <c r="D193" s="245"/>
      <c r="E193" s="245"/>
      <c r="F193" s="245"/>
      <c r="G193" s="245"/>
      <c r="H193" s="373"/>
      <c r="I193" s="245"/>
      <c r="J193" s="245"/>
      <c r="K193" s="245"/>
      <c r="L193" s="245"/>
      <c r="M193" s="245"/>
      <c r="N193" s="245"/>
      <c r="O193" s="245"/>
      <c r="P193" s="906"/>
      <c r="Q193" s="906"/>
      <c r="R193" s="906"/>
      <c r="S193" s="906"/>
      <c r="T193" s="906"/>
      <c r="U193" s="906"/>
      <c r="V193" s="907"/>
      <c r="W193" s="373"/>
      <c r="X193" s="245"/>
      <c r="Y193" s="245"/>
      <c r="Z193" s="245"/>
      <c r="AA193" s="245"/>
      <c r="AB193" s="245"/>
      <c r="AC193" s="245"/>
      <c r="AD193" s="911"/>
      <c r="AE193" s="912"/>
      <c r="AF193" s="912"/>
      <c r="AG193" s="912"/>
      <c r="AH193" s="912"/>
      <c r="AI193" s="912"/>
      <c r="AJ193" s="913"/>
    </row>
    <row r="194" spans="2:36" ht="13.5" customHeight="1" thickBot="1" x14ac:dyDescent="0.2">
      <c r="B194" s="450" t="s">
        <v>365</v>
      </c>
      <c r="C194" s="914"/>
      <c r="D194" s="917" t="s">
        <v>57</v>
      </c>
      <c r="E194" s="457"/>
      <c r="F194" s="457"/>
      <c r="G194" s="457"/>
      <c r="H194" s="460"/>
      <c r="I194" s="460"/>
      <c r="J194" s="460"/>
      <c r="K194" s="460"/>
      <c r="L194" s="460"/>
      <c r="M194" s="461" t="s">
        <v>232</v>
      </c>
      <c r="N194" s="379"/>
      <c r="O194" s="379"/>
      <c r="P194" s="487">
        <f>'（別紙１）原油換算シート【計画用】'!P15</f>
        <v>36.700000000000003</v>
      </c>
      <c r="Q194" s="487"/>
      <c r="R194" s="978"/>
      <c r="S194" s="979" t="s">
        <v>370</v>
      </c>
      <c r="T194" s="980"/>
      <c r="U194" s="980"/>
      <c r="V194" s="981"/>
      <c r="W194" s="391">
        <v>2.58E-2</v>
      </c>
      <c r="X194" s="379"/>
      <c r="Y194" s="379"/>
      <c r="Z194" s="379"/>
      <c r="AA194" s="509" t="s">
        <v>383</v>
      </c>
      <c r="AB194" s="510"/>
      <c r="AC194" s="1000"/>
      <c r="AD194" s="468" t="str">
        <f>IF(H194="","",H194*P194*W$194)</f>
        <v/>
      </c>
      <c r="AE194" s="469"/>
      <c r="AF194" s="469"/>
      <c r="AG194" s="469"/>
      <c r="AH194" s="470"/>
      <c r="AI194" s="461" t="s">
        <v>232</v>
      </c>
      <c r="AJ194" s="396"/>
    </row>
    <row r="195" spans="2:36" ht="13.5" customHeight="1" thickBot="1" x14ac:dyDescent="0.2">
      <c r="B195" s="452"/>
      <c r="C195" s="915"/>
      <c r="D195" s="862"/>
      <c r="E195" s="459"/>
      <c r="F195" s="459"/>
      <c r="G195" s="459"/>
      <c r="H195" s="108"/>
      <c r="I195" s="108"/>
      <c r="J195" s="108"/>
      <c r="K195" s="108"/>
      <c r="L195" s="108"/>
      <c r="M195" s="462"/>
      <c r="N195" s="245"/>
      <c r="O195" s="245"/>
      <c r="P195" s="446"/>
      <c r="Q195" s="446"/>
      <c r="R195" s="977"/>
      <c r="S195" s="438"/>
      <c r="T195" s="439"/>
      <c r="U195" s="439"/>
      <c r="V195" s="440"/>
      <c r="W195" s="373"/>
      <c r="X195" s="245"/>
      <c r="Y195" s="245"/>
      <c r="Z195" s="245"/>
      <c r="AA195" s="509"/>
      <c r="AB195" s="510"/>
      <c r="AC195" s="1000"/>
      <c r="AD195" s="441"/>
      <c r="AE195" s="442"/>
      <c r="AF195" s="442"/>
      <c r="AG195" s="442"/>
      <c r="AH195" s="443"/>
      <c r="AI195" s="462"/>
      <c r="AJ195" s="471"/>
    </row>
    <row r="196" spans="2:36" ht="13.5" customHeight="1" thickBot="1" x14ac:dyDescent="0.2">
      <c r="B196" s="452"/>
      <c r="C196" s="915"/>
      <c r="D196" s="894" t="s">
        <v>58</v>
      </c>
      <c r="E196" s="433"/>
      <c r="F196" s="433"/>
      <c r="G196" s="433"/>
      <c r="H196" s="434"/>
      <c r="I196" s="434"/>
      <c r="J196" s="434"/>
      <c r="K196" s="434"/>
      <c r="L196" s="434"/>
      <c r="M196" s="444" t="s">
        <v>232</v>
      </c>
      <c r="N196" s="463"/>
      <c r="O196" s="463"/>
      <c r="P196" s="446">
        <f>'（別紙１）原油換算シート【計画用】'!P17</f>
        <v>39.1</v>
      </c>
      <c r="Q196" s="446"/>
      <c r="R196" s="977"/>
      <c r="S196" s="435" t="s">
        <v>370</v>
      </c>
      <c r="T196" s="436"/>
      <c r="U196" s="436"/>
      <c r="V196" s="437"/>
      <c r="W196" s="373"/>
      <c r="X196" s="245"/>
      <c r="Y196" s="245"/>
      <c r="Z196" s="245"/>
      <c r="AA196" s="509"/>
      <c r="AB196" s="510"/>
      <c r="AC196" s="1000"/>
      <c r="AD196" s="441" t="str">
        <f>IF(H196="","",H196*P196*W$194)</f>
        <v/>
      </c>
      <c r="AE196" s="442"/>
      <c r="AF196" s="442"/>
      <c r="AG196" s="442"/>
      <c r="AH196" s="443"/>
      <c r="AI196" s="444" t="s">
        <v>232</v>
      </c>
      <c r="AJ196" s="445"/>
    </row>
    <row r="197" spans="2:36" ht="13.5" customHeight="1" thickBot="1" x14ac:dyDescent="0.2">
      <c r="B197" s="452"/>
      <c r="C197" s="915"/>
      <c r="D197" s="894"/>
      <c r="E197" s="433"/>
      <c r="F197" s="433"/>
      <c r="G197" s="433"/>
      <c r="H197" s="434"/>
      <c r="I197" s="434"/>
      <c r="J197" s="434"/>
      <c r="K197" s="434"/>
      <c r="L197" s="434"/>
      <c r="M197" s="444"/>
      <c r="N197" s="463"/>
      <c r="O197" s="463"/>
      <c r="P197" s="446"/>
      <c r="Q197" s="446"/>
      <c r="R197" s="977"/>
      <c r="S197" s="438"/>
      <c r="T197" s="439"/>
      <c r="U197" s="439"/>
      <c r="V197" s="440"/>
      <c r="W197" s="373"/>
      <c r="X197" s="245"/>
      <c r="Y197" s="245"/>
      <c r="Z197" s="245"/>
      <c r="AA197" s="509"/>
      <c r="AB197" s="510"/>
      <c r="AC197" s="1000"/>
      <c r="AD197" s="441"/>
      <c r="AE197" s="442"/>
      <c r="AF197" s="442"/>
      <c r="AG197" s="442"/>
      <c r="AH197" s="443"/>
      <c r="AI197" s="444"/>
      <c r="AJ197" s="445"/>
    </row>
    <row r="198" spans="2:36" ht="13.5" customHeight="1" thickBot="1" x14ac:dyDescent="0.2">
      <c r="B198" s="452"/>
      <c r="C198" s="915"/>
      <c r="D198" s="894" t="s">
        <v>59</v>
      </c>
      <c r="E198" s="433"/>
      <c r="F198" s="433"/>
      <c r="G198" s="433"/>
      <c r="H198" s="434"/>
      <c r="I198" s="434"/>
      <c r="J198" s="434"/>
      <c r="K198" s="434"/>
      <c r="L198" s="434"/>
      <c r="M198" s="444" t="s">
        <v>232</v>
      </c>
      <c r="N198" s="463"/>
      <c r="O198" s="463"/>
      <c r="P198" s="446">
        <f>'（別紙１）原油換算シート【計画用】'!P19</f>
        <v>41.9</v>
      </c>
      <c r="Q198" s="446"/>
      <c r="R198" s="977"/>
      <c r="S198" s="435" t="s">
        <v>370</v>
      </c>
      <c r="T198" s="436"/>
      <c r="U198" s="436"/>
      <c r="V198" s="437"/>
      <c r="W198" s="373"/>
      <c r="X198" s="245"/>
      <c r="Y198" s="245"/>
      <c r="Z198" s="245"/>
      <c r="AA198" s="509"/>
      <c r="AB198" s="510"/>
      <c r="AC198" s="1000"/>
      <c r="AD198" s="441" t="str">
        <f>IF(H198="","",H198*P198*W$194)</f>
        <v/>
      </c>
      <c r="AE198" s="442"/>
      <c r="AF198" s="442"/>
      <c r="AG198" s="442"/>
      <c r="AH198" s="443"/>
      <c r="AI198" s="444" t="s">
        <v>232</v>
      </c>
      <c r="AJ198" s="445"/>
    </row>
    <row r="199" spans="2:36" ht="13.5" customHeight="1" thickBot="1" x14ac:dyDescent="0.2">
      <c r="B199" s="452"/>
      <c r="C199" s="915"/>
      <c r="D199" s="894"/>
      <c r="E199" s="433"/>
      <c r="F199" s="433"/>
      <c r="G199" s="433"/>
      <c r="H199" s="434"/>
      <c r="I199" s="434"/>
      <c r="J199" s="434"/>
      <c r="K199" s="434"/>
      <c r="L199" s="434"/>
      <c r="M199" s="444"/>
      <c r="N199" s="463"/>
      <c r="O199" s="463"/>
      <c r="P199" s="446"/>
      <c r="Q199" s="446"/>
      <c r="R199" s="977"/>
      <c r="S199" s="438"/>
      <c r="T199" s="439"/>
      <c r="U199" s="439"/>
      <c r="V199" s="440"/>
      <c r="W199" s="373"/>
      <c r="X199" s="245"/>
      <c r="Y199" s="245"/>
      <c r="Z199" s="245"/>
      <c r="AA199" s="509"/>
      <c r="AB199" s="510"/>
      <c r="AC199" s="1000"/>
      <c r="AD199" s="441"/>
      <c r="AE199" s="442"/>
      <c r="AF199" s="442"/>
      <c r="AG199" s="442"/>
      <c r="AH199" s="443"/>
      <c r="AI199" s="444"/>
      <c r="AJ199" s="445"/>
    </row>
    <row r="200" spans="2:36" ht="13.5" customHeight="1" thickBot="1" x14ac:dyDescent="0.2">
      <c r="B200" s="452"/>
      <c r="C200" s="915"/>
      <c r="D200" s="894" t="s">
        <v>60</v>
      </c>
      <c r="E200" s="433"/>
      <c r="F200" s="433"/>
      <c r="G200" s="433"/>
      <c r="H200" s="434"/>
      <c r="I200" s="434"/>
      <c r="J200" s="434"/>
      <c r="K200" s="434"/>
      <c r="L200" s="434"/>
      <c r="M200" s="444" t="s">
        <v>232</v>
      </c>
      <c r="N200" s="463"/>
      <c r="O200" s="463"/>
      <c r="P200" s="446">
        <f>'（別紙１）原油換算シート【計画用】'!P21</f>
        <v>41.9</v>
      </c>
      <c r="Q200" s="446"/>
      <c r="R200" s="977"/>
      <c r="S200" s="435" t="s">
        <v>370</v>
      </c>
      <c r="T200" s="436"/>
      <c r="U200" s="436"/>
      <c r="V200" s="437"/>
      <c r="W200" s="373"/>
      <c r="X200" s="245"/>
      <c r="Y200" s="245"/>
      <c r="Z200" s="245"/>
      <c r="AA200" s="509"/>
      <c r="AB200" s="510"/>
      <c r="AC200" s="1000"/>
      <c r="AD200" s="441" t="str">
        <f>IF(H200="","",H200*P200*W$194)</f>
        <v/>
      </c>
      <c r="AE200" s="442"/>
      <c r="AF200" s="442"/>
      <c r="AG200" s="442"/>
      <c r="AH200" s="443"/>
      <c r="AI200" s="444" t="s">
        <v>232</v>
      </c>
      <c r="AJ200" s="445"/>
    </row>
    <row r="201" spans="2:36" ht="13.5" customHeight="1" thickBot="1" x14ac:dyDescent="0.2">
      <c r="B201" s="452"/>
      <c r="C201" s="915"/>
      <c r="D201" s="894"/>
      <c r="E201" s="433"/>
      <c r="F201" s="433"/>
      <c r="G201" s="433"/>
      <c r="H201" s="434"/>
      <c r="I201" s="434"/>
      <c r="J201" s="434"/>
      <c r="K201" s="434"/>
      <c r="L201" s="434"/>
      <c r="M201" s="444"/>
      <c r="N201" s="463"/>
      <c r="O201" s="463"/>
      <c r="P201" s="446"/>
      <c r="Q201" s="446"/>
      <c r="R201" s="977"/>
      <c r="S201" s="438"/>
      <c r="T201" s="439"/>
      <c r="U201" s="439"/>
      <c r="V201" s="440"/>
      <c r="W201" s="373"/>
      <c r="X201" s="245"/>
      <c r="Y201" s="245"/>
      <c r="Z201" s="245"/>
      <c r="AA201" s="509"/>
      <c r="AB201" s="510"/>
      <c r="AC201" s="1000"/>
      <c r="AD201" s="441"/>
      <c r="AE201" s="442"/>
      <c r="AF201" s="442"/>
      <c r="AG201" s="442"/>
      <c r="AH201" s="443"/>
      <c r="AI201" s="444"/>
      <c r="AJ201" s="445"/>
    </row>
    <row r="202" spans="2:36" ht="13.5" customHeight="1" thickBot="1" x14ac:dyDescent="0.2">
      <c r="B202" s="452"/>
      <c r="C202" s="915"/>
      <c r="D202" s="896" t="s">
        <v>391</v>
      </c>
      <c r="E202" s="475"/>
      <c r="F202" s="475"/>
      <c r="G202" s="475"/>
      <c r="H202" s="434"/>
      <c r="I202" s="434"/>
      <c r="J202" s="434"/>
      <c r="K202" s="434"/>
      <c r="L202" s="434"/>
      <c r="M202" s="444" t="s">
        <v>233</v>
      </c>
      <c r="N202" s="463"/>
      <c r="O202" s="463"/>
      <c r="P202" s="446">
        <f>'（別紙１）原油換算シート【計画用】'!P23</f>
        <v>50.8</v>
      </c>
      <c r="Q202" s="446"/>
      <c r="R202" s="977"/>
      <c r="S202" s="438" t="s">
        <v>371</v>
      </c>
      <c r="T202" s="439"/>
      <c r="U202" s="439"/>
      <c r="V202" s="440"/>
      <c r="W202" s="373"/>
      <c r="X202" s="245"/>
      <c r="Y202" s="245"/>
      <c r="Z202" s="245"/>
      <c r="AA202" s="509"/>
      <c r="AB202" s="510"/>
      <c r="AC202" s="1000"/>
      <c r="AD202" s="441" t="str">
        <f>IF(H202="","",H202*P202*W$194)</f>
        <v/>
      </c>
      <c r="AE202" s="442"/>
      <c r="AF202" s="442"/>
      <c r="AG202" s="442"/>
      <c r="AH202" s="443"/>
      <c r="AI202" s="444" t="s">
        <v>232</v>
      </c>
      <c r="AJ202" s="445"/>
    </row>
    <row r="203" spans="2:36" ht="13.5" customHeight="1" thickBot="1" x14ac:dyDescent="0.2">
      <c r="B203" s="452"/>
      <c r="C203" s="915"/>
      <c r="D203" s="896"/>
      <c r="E203" s="475"/>
      <c r="F203" s="475"/>
      <c r="G203" s="475"/>
      <c r="H203" s="434"/>
      <c r="I203" s="434"/>
      <c r="J203" s="434"/>
      <c r="K203" s="434"/>
      <c r="L203" s="434"/>
      <c r="M203" s="444"/>
      <c r="N203" s="463"/>
      <c r="O203" s="463"/>
      <c r="P203" s="446"/>
      <c r="Q203" s="446"/>
      <c r="R203" s="977"/>
      <c r="S203" s="438"/>
      <c r="T203" s="439"/>
      <c r="U203" s="439"/>
      <c r="V203" s="440"/>
      <c r="W203" s="373"/>
      <c r="X203" s="245"/>
      <c r="Y203" s="245"/>
      <c r="Z203" s="245"/>
      <c r="AA203" s="509"/>
      <c r="AB203" s="510"/>
      <c r="AC203" s="1000"/>
      <c r="AD203" s="441"/>
      <c r="AE203" s="442"/>
      <c r="AF203" s="442"/>
      <c r="AG203" s="442"/>
      <c r="AH203" s="443"/>
      <c r="AI203" s="444"/>
      <c r="AJ203" s="445"/>
    </row>
    <row r="204" spans="2:36" ht="13.5" customHeight="1" thickBot="1" x14ac:dyDescent="0.2">
      <c r="B204" s="452"/>
      <c r="C204" s="915"/>
      <c r="D204" s="895" t="s">
        <v>397</v>
      </c>
      <c r="E204" s="465"/>
      <c r="F204" s="465"/>
      <c r="G204" s="465"/>
      <c r="H204" s="434"/>
      <c r="I204" s="434"/>
      <c r="J204" s="434"/>
      <c r="K204" s="434"/>
      <c r="L204" s="434"/>
      <c r="M204" s="444" t="s">
        <v>354</v>
      </c>
      <c r="N204" s="463"/>
      <c r="O204" s="463"/>
      <c r="P204" s="446">
        <f>'（別紙１）原油換算シート【計画用】'!P25</f>
        <v>45</v>
      </c>
      <c r="Q204" s="446"/>
      <c r="R204" s="977"/>
      <c r="S204" s="438" t="s">
        <v>372</v>
      </c>
      <c r="T204" s="439"/>
      <c r="U204" s="439"/>
      <c r="V204" s="440"/>
      <c r="W204" s="373"/>
      <c r="X204" s="245"/>
      <c r="Y204" s="245"/>
      <c r="Z204" s="245"/>
      <c r="AA204" s="509"/>
      <c r="AB204" s="510"/>
      <c r="AC204" s="1000"/>
      <c r="AD204" s="441" t="str">
        <f>IF(H204="","",H204*P204*W$194)</f>
        <v/>
      </c>
      <c r="AE204" s="442"/>
      <c r="AF204" s="442"/>
      <c r="AG204" s="442"/>
      <c r="AH204" s="443"/>
      <c r="AI204" s="444" t="s">
        <v>232</v>
      </c>
      <c r="AJ204" s="445"/>
    </row>
    <row r="205" spans="2:36" ht="13.5" customHeight="1" thickBot="1" x14ac:dyDescent="0.2">
      <c r="B205" s="452"/>
      <c r="C205" s="915"/>
      <c r="D205" s="895"/>
      <c r="E205" s="465"/>
      <c r="F205" s="465"/>
      <c r="G205" s="465"/>
      <c r="H205" s="434"/>
      <c r="I205" s="434"/>
      <c r="J205" s="434"/>
      <c r="K205" s="434"/>
      <c r="L205" s="434"/>
      <c r="M205" s="444"/>
      <c r="N205" s="463"/>
      <c r="O205" s="463"/>
      <c r="P205" s="446"/>
      <c r="Q205" s="446"/>
      <c r="R205" s="977"/>
      <c r="S205" s="438"/>
      <c r="T205" s="439"/>
      <c r="U205" s="439"/>
      <c r="V205" s="440"/>
      <c r="W205" s="373"/>
      <c r="X205" s="245"/>
      <c r="Y205" s="245"/>
      <c r="Z205" s="245"/>
      <c r="AA205" s="509"/>
      <c r="AB205" s="510"/>
      <c r="AC205" s="1000"/>
      <c r="AD205" s="441"/>
      <c r="AE205" s="442"/>
      <c r="AF205" s="442"/>
      <c r="AG205" s="442"/>
      <c r="AH205" s="443"/>
      <c r="AI205" s="444"/>
      <c r="AJ205" s="445"/>
    </row>
    <row r="206" spans="2:36" ht="13.5" customHeight="1" thickBot="1" x14ac:dyDescent="0.2">
      <c r="B206" s="452"/>
      <c r="C206" s="915"/>
      <c r="D206" s="879" t="s">
        <v>61</v>
      </c>
      <c r="E206" s="313"/>
      <c r="F206" s="312" t="s">
        <v>342</v>
      </c>
      <c r="G206" s="314"/>
      <c r="H206" s="434"/>
      <c r="I206" s="434"/>
      <c r="J206" s="434"/>
      <c r="K206" s="434"/>
      <c r="L206" s="434"/>
      <c r="M206" s="444" t="s">
        <v>373</v>
      </c>
      <c r="N206" s="463"/>
      <c r="O206" s="511"/>
      <c r="P206" s="448">
        <f>'（別紙１）原油換算シート【計画用】'!P27</f>
        <v>9.9700000000000006</v>
      </c>
      <c r="Q206" s="448"/>
      <c r="R206" s="874"/>
      <c r="S206" s="438" t="s">
        <v>374</v>
      </c>
      <c r="T206" s="439"/>
      <c r="U206" s="439"/>
      <c r="V206" s="440"/>
      <c r="W206" s="373"/>
      <c r="X206" s="245"/>
      <c r="Y206" s="245"/>
      <c r="Z206" s="245"/>
      <c r="AA206" s="509"/>
      <c r="AB206" s="510"/>
      <c r="AC206" s="1000"/>
      <c r="AD206" s="441" t="str">
        <f>IF(H206="","",H206*P206*W$194)</f>
        <v/>
      </c>
      <c r="AE206" s="442"/>
      <c r="AF206" s="442"/>
      <c r="AG206" s="442"/>
      <c r="AH206" s="443"/>
      <c r="AI206" s="444" t="s">
        <v>232</v>
      </c>
      <c r="AJ206" s="445"/>
    </row>
    <row r="207" spans="2:36" ht="13.5" customHeight="1" thickBot="1" x14ac:dyDescent="0.2">
      <c r="B207" s="452"/>
      <c r="C207" s="915"/>
      <c r="D207" s="880"/>
      <c r="E207" s="316"/>
      <c r="F207" s="318"/>
      <c r="G207" s="320"/>
      <c r="H207" s="434"/>
      <c r="I207" s="434"/>
      <c r="J207" s="434"/>
      <c r="K207" s="434"/>
      <c r="L207" s="434"/>
      <c r="M207" s="444"/>
      <c r="N207" s="463"/>
      <c r="O207" s="511"/>
      <c r="P207" s="448"/>
      <c r="Q207" s="448"/>
      <c r="R207" s="874"/>
      <c r="S207" s="438"/>
      <c r="T207" s="439"/>
      <c r="U207" s="439"/>
      <c r="V207" s="440"/>
      <c r="W207" s="373"/>
      <c r="X207" s="245"/>
      <c r="Y207" s="245"/>
      <c r="Z207" s="245"/>
      <c r="AA207" s="509"/>
      <c r="AB207" s="510"/>
      <c r="AC207" s="1000"/>
      <c r="AD207" s="441"/>
      <c r="AE207" s="442"/>
      <c r="AF207" s="442"/>
      <c r="AG207" s="442"/>
      <c r="AH207" s="443"/>
      <c r="AI207" s="444"/>
      <c r="AJ207" s="445"/>
    </row>
    <row r="208" spans="2:36" ht="13.5" customHeight="1" thickBot="1" x14ac:dyDescent="0.2">
      <c r="B208" s="452"/>
      <c r="C208" s="915"/>
      <c r="D208" s="880"/>
      <c r="E208" s="316"/>
      <c r="F208" s="312" t="s">
        <v>343</v>
      </c>
      <c r="G208" s="314"/>
      <c r="H208" s="82"/>
      <c r="I208" s="83"/>
      <c r="J208" s="83"/>
      <c r="K208" s="83"/>
      <c r="L208" s="512"/>
      <c r="M208" s="444" t="s">
        <v>373</v>
      </c>
      <c r="N208" s="463"/>
      <c r="O208" s="511"/>
      <c r="P208" s="448">
        <f>'（別紙１）原油換算シート【計画用】'!P29</f>
        <v>9.2799999999999994</v>
      </c>
      <c r="Q208" s="448"/>
      <c r="R208" s="874"/>
      <c r="S208" s="438" t="s">
        <v>374</v>
      </c>
      <c r="T208" s="439"/>
      <c r="U208" s="439"/>
      <c r="V208" s="440"/>
      <c r="W208" s="373"/>
      <c r="X208" s="245"/>
      <c r="Y208" s="245"/>
      <c r="Z208" s="245"/>
      <c r="AA208" s="509"/>
      <c r="AB208" s="510"/>
      <c r="AC208" s="1000"/>
      <c r="AD208" s="441" t="str">
        <f>IF(H208="","",H208*P208*W$194)</f>
        <v/>
      </c>
      <c r="AE208" s="442"/>
      <c r="AF208" s="442"/>
      <c r="AG208" s="442"/>
      <c r="AH208" s="443"/>
      <c r="AI208" s="444" t="s">
        <v>232</v>
      </c>
      <c r="AJ208" s="445"/>
    </row>
    <row r="209" spans="2:36" ht="13.5" customHeight="1" thickBot="1" x14ac:dyDescent="0.2">
      <c r="B209" s="452"/>
      <c r="C209" s="915"/>
      <c r="D209" s="881"/>
      <c r="E209" s="319"/>
      <c r="F209" s="318"/>
      <c r="G209" s="320"/>
      <c r="H209" s="85"/>
      <c r="I209" s="86"/>
      <c r="J209" s="86"/>
      <c r="K209" s="86"/>
      <c r="L209" s="513"/>
      <c r="M209" s="444"/>
      <c r="N209" s="463"/>
      <c r="O209" s="511"/>
      <c r="P209" s="448"/>
      <c r="Q209" s="448"/>
      <c r="R209" s="874"/>
      <c r="S209" s="438"/>
      <c r="T209" s="439"/>
      <c r="U209" s="439"/>
      <c r="V209" s="440"/>
      <c r="W209" s="373"/>
      <c r="X209" s="245"/>
      <c r="Y209" s="245"/>
      <c r="Z209" s="245"/>
      <c r="AA209" s="509"/>
      <c r="AB209" s="510"/>
      <c r="AC209" s="1000"/>
      <c r="AD209" s="441"/>
      <c r="AE209" s="442"/>
      <c r="AF209" s="442"/>
      <c r="AG209" s="442"/>
      <c r="AH209" s="443"/>
      <c r="AI209" s="444"/>
      <c r="AJ209" s="445"/>
    </row>
    <row r="210" spans="2:36" ht="13.5" customHeight="1" thickBot="1" x14ac:dyDescent="0.2">
      <c r="B210" s="452"/>
      <c r="C210" s="915"/>
      <c r="D210" s="861" t="s">
        <v>66</v>
      </c>
      <c r="E210" s="467"/>
      <c r="F210" s="467"/>
      <c r="G210" s="467"/>
      <c r="H210" s="108"/>
      <c r="I210" s="108"/>
      <c r="J210" s="108"/>
      <c r="K210" s="108"/>
      <c r="L210" s="108"/>
      <c r="M210" s="462" t="s">
        <v>376</v>
      </c>
      <c r="N210" s="245"/>
      <c r="O210" s="245"/>
      <c r="P210" s="448">
        <f>'（別紙１）原油換算シート【計画用】'!P31</f>
        <v>1.36</v>
      </c>
      <c r="Q210" s="448"/>
      <c r="R210" s="874"/>
      <c r="S210" s="500" t="s">
        <v>375</v>
      </c>
      <c r="T210" s="501"/>
      <c r="U210" s="501"/>
      <c r="V210" s="502"/>
      <c r="W210" s="373"/>
      <c r="X210" s="245"/>
      <c r="Y210" s="245"/>
      <c r="Z210" s="245"/>
      <c r="AA210" s="509"/>
      <c r="AB210" s="510"/>
      <c r="AC210" s="1000"/>
      <c r="AD210" s="441" t="str">
        <f>IF(H210="","",H210*P210*W$194)</f>
        <v/>
      </c>
      <c r="AE210" s="442"/>
      <c r="AF210" s="442"/>
      <c r="AG210" s="442"/>
      <c r="AH210" s="443"/>
      <c r="AI210" s="444" t="s">
        <v>232</v>
      </c>
      <c r="AJ210" s="445"/>
    </row>
    <row r="211" spans="2:36" ht="13.5" customHeight="1" x14ac:dyDescent="0.15">
      <c r="B211" s="452"/>
      <c r="C211" s="915"/>
      <c r="D211" s="862"/>
      <c r="E211" s="459"/>
      <c r="F211" s="459"/>
      <c r="G211" s="459"/>
      <c r="H211" s="108"/>
      <c r="I211" s="108"/>
      <c r="J211" s="108"/>
      <c r="K211" s="108"/>
      <c r="L211" s="108"/>
      <c r="M211" s="462"/>
      <c r="N211" s="245"/>
      <c r="O211" s="245"/>
      <c r="P211" s="448"/>
      <c r="Q211" s="448"/>
      <c r="R211" s="874"/>
      <c r="S211" s="503"/>
      <c r="T211" s="504"/>
      <c r="U211" s="504"/>
      <c r="V211" s="505"/>
      <c r="W211" s="373"/>
      <c r="X211" s="245"/>
      <c r="Y211" s="245"/>
      <c r="Z211" s="245"/>
      <c r="AA211" s="461"/>
      <c r="AB211" s="379"/>
      <c r="AC211" s="396"/>
      <c r="AD211" s="441"/>
      <c r="AE211" s="442"/>
      <c r="AF211" s="442"/>
      <c r="AG211" s="442"/>
      <c r="AH211" s="443"/>
      <c r="AI211" s="520"/>
      <c r="AJ211" s="524"/>
    </row>
    <row r="212" spans="2:36" ht="13.5" customHeight="1" x14ac:dyDescent="0.15">
      <c r="B212" s="452"/>
      <c r="C212" s="915"/>
      <c r="D212" s="1005" t="s">
        <v>393</v>
      </c>
      <c r="E212" s="327"/>
      <c r="F212" s="327"/>
      <c r="G212" s="327"/>
      <c r="H212" s="327"/>
      <c r="I212" s="327"/>
      <c r="J212" s="327"/>
      <c r="K212" s="327"/>
      <c r="L212" s="327"/>
      <c r="M212" s="327"/>
      <c r="N212" s="327"/>
      <c r="O212" s="327"/>
      <c r="P212" s="327"/>
      <c r="Q212" s="327"/>
      <c r="R212" s="327"/>
      <c r="S212" s="327"/>
      <c r="T212" s="327"/>
      <c r="U212" s="327"/>
      <c r="V212" s="327"/>
      <c r="W212" s="327"/>
      <c r="X212" s="327"/>
      <c r="Y212" s="327"/>
      <c r="Z212" s="327"/>
      <c r="AA212" s="327"/>
      <c r="AB212" s="327"/>
      <c r="AC212" s="524"/>
      <c r="AD212" s="1001" t="str">
        <f>IF(SUM(AD194:AH211)=0,"",SUM(AD194:AH211))</f>
        <v/>
      </c>
      <c r="AE212" s="1002"/>
      <c r="AF212" s="1002"/>
      <c r="AG212" s="1002"/>
      <c r="AH212" s="1002"/>
      <c r="AI212" s="1003" t="s">
        <v>232</v>
      </c>
      <c r="AJ212" s="1004"/>
    </row>
    <row r="213" spans="2:36" ht="13.5" customHeight="1" thickBot="1" x14ac:dyDescent="0.2">
      <c r="B213" s="452"/>
      <c r="C213" s="915"/>
      <c r="D213" s="397"/>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c r="AA213" s="381"/>
      <c r="AB213" s="381"/>
      <c r="AC213" s="398"/>
      <c r="AD213" s="527"/>
      <c r="AE213" s="528"/>
      <c r="AF213" s="528"/>
      <c r="AG213" s="528"/>
      <c r="AH213" s="528"/>
      <c r="AI213" s="516"/>
      <c r="AJ213" s="517"/>
    </row>
    <row r="214" spans="2:36" ht="13.5" customHeight="1" x14ac:dyDescent="0.15">
      <c r="B214" s="452"/>
      <c r="C214" s="915"/>
      <c r="D214" s="875" t="s">
        <v>355</v>
      </c>
      <c r="E214" s="876"/>
      <c r="F214" s="876" t="s">
        <v>357</v>
      </c>
      <c r="G214" s="876"/>
      <c r="H214" s="984"/>
      <c r="I214" s="985"/>
      <c r="J214" s="985"/>
      <c r="K214" s="985"/>
      <c r="L214" s="985"/>
      <c r="M214" s="961" t="s">
        <v>232</v>
      </c>
      <c r="N214" s="961"/>
      <c r="O214" s="962"/>
      <c r="P214" s="988"/>
      <c r="Q214" s="989"/>
      <c r="R214" s="989"/>
      <c r="S214" s="989"/>
      <c r="T214" s="989"/>
      <c r="U214" s="989"/>
      <c r="V214" s="989"/>
      <c r="W214" s="989"/>
      <c r="X214" s="989"/>
      <c r="Y214" s="989"/>
      <c r="Z214" s="989"/>
      <c r="AA214" s="989"/>
      <c r="AB214" s="989"/>
      <c r="AC214" s="989"/>
      <c r="AD214" s="989"/>
      <c r="AE214" s="989"/>
      <c r="AF214" s="989"/>
      <c r="AG214" s="989"/>
      <c r="AH214" s="989"/>
      <c r="AI214" s="989"/>
      <c r="AJ214" s="990"/>
    </row>
    <row r="215" spans="2:36" ht="13.5" customHeight="1" x14ac:dyDescent="0.15">
      <c r="B215" s="452"/>
      <c r="C215" s="915"/>
      <c r="D215" s="877"/>
      <c r="E215" s="334"/>
      <c r="F215" s="334"/>
      <c r="G215" s="334"/>
      <c r="H215" s="986"/>
      <c r="I215" s="987"/>
      <c r="J215" s="987"/>
      <c r="K215" s="987"/>
      <c r="L215" s="987"/>
      <c r="M215" s="963"/>
      <c r="N215" s="963"/>
      <c r="O215" s="964"/>
      <c r="P215" s="991"/>
      <c r="Q215" s="992"/>
      <c r="R215" s="992"/>
      <c r="S215" s="992"/>
      <c r="T215" s="992"/>
      <c r="U215" s="992"/>
      <c r="V215" s="992"/>
      <c r="W215" s="992"/>
      <c r="X215" s="992"/>
      <c r="Y215" s="992"/>
      <c r="Z215" s="992"/>
      <c r="AA215" s="992"/>
      <c r="AB215" s="992"/>
      <c r="AC215" s="992"/>
      <c r="AD215" s="992"/>
      <c r="AE215" s="992"/>
      <c r="AF215" s="992"/>
      <c r="AG215" s="992"/>
      <c r="AH215" s="992"/>
      <c r="AI215" s="992"/>
      <c r="AJ215" s="993"/>
    </row>
    <row r="216" spans="2:36" ht="13.5" customHeight="1" x14ac:dyDescent="0.15">
      <c r="B216" s="452"/>
      <c r="C216" s="915"/>
      <c r="D216" s="877"/>
      <c r="E216" s="334"/>
      <c r="F216" s="334" t="s">
        <v>358</v>
      </c>
      <c r="G216" s="334"/>
      <c r="H216" s="882"/>
      <c r="I216" s="883"/>
      <c r="J216" s="883"/>
      <c r="K216" s="883"/>
      <c r="L216" s="883"/>
      <c r="M216" s="957" t="s">
        <v>232</v>
      </c>
      <c r="N216" s="957"/>
      <c r="O216" s="958"/>
      <c r="P216" s="994"/>
      <c r="Q216" s="995"/>
      <c r="R216" s="995"/>
      <c r="S216" s="995"/>
      <c r="T216" s="995"/>
      <c r="U216" s="995"/>
      <c r="V216" s="995"/>
      <c r="W216" s="995"/>
      <c r="X216" s="995"/>
      <c r="Y216" s="995"/>
      <c r="Z216" s="995"/>
      <c r="AA216" s="995"/>
      <c r="AB216" s="995"/>
      <c r="AC216" s="995"/>
      <c r="AD216" s="995"/>
      <c r="AE216" s="995"/>
      <c r="AF216" s="995"/>
      <c r="AG216" s="995"/>
      <c r="AH216" s="995"/>
      <c r="AI216" s="995"/>
      <c r="AJ216" s="996"/>
    </row>
    <row r="217" spans="2:36" ht="13.5" customHeight="1" thickBot="1" x14ac:dyDescent="0.2">
      <c r="B217" s="454"/>
      <c r="C217" s="916"/>
      <c r="D217" s="878"/>
      <c r="E217" s="873"/>
      <c r="F217" s="873"/>
      <c r="G217" s="873"/>
      <c r="H217" s="884"/>
      <c r="I217" s="885"/>
      <c r="J217" s="885"/>
      <c r="K217" s="885"/>
      <c r="L217" s="885"/>
      <c r="M217" s="959"/>
      <c r="N217" s="959"/>
      <c r="O217" s="960"/>
      <c r="P217" s="997"/>
      <c r="Q217" s="998"/>
      <c r="R217" s="998"/>
      <c r="S217" s="998"/>
      <c r="T217" s="998"/>
      <c r="U217" s="998"/>
      <c r="V217" s="998"/>
      <c r="W217" s="998"/>
      <c r="X217" s="998"/>
      <c r="Y217" s="998"/>
      <c r="Z217" s="998"/>
      <c r="AA217" s="998"/>
      <c r="AB217" s="998"/>
      <c r="AC217" s="998"/>
      <c r="AD217" s="998"/>
      <c r="AE217" s="998"/>
      <c r="AF217" s="998"/>
      <c r="AG217" s="998"/>
      <c r="AH217" s="998"/>
      <c r="AI217" s="998"/>
      <c r="AJ217" s="999"/>
    </row>
    <row r="218" spans="2:36" ht="13.5" customHeight="1" thickBot="1" x14ac:dyDescent="0.2"/>
    <row r="219" spans="2:36" ht="16.5" customHeight="1" x14ac:dyDescent="0.15">
      <c r="B219" s="852" t="s">
        <v>356</v>
      </c>
      <c r="C219" s="490"/>
      <c r="D219" s="490"/>
      <c r="E219" s="490"/>
      <c r="F219" s="490"/>
      <c r="G219" s="490"/>
      <c r="H219" s="490"/>
      <c r="I219" s="490"/>
      <c r="J219" s="490"/>
      <c r="K219" s="490"/>
      <c r="L219" s="490"/>
      <c r="M219" s="868" t="s">
        <v>20</v>
      </c>
      <c r="N219" s="869"/>
      <c r="O219" s="869"/>
      <c r="P219" s="869"/>
      <c r="Q219" s="869"/>
      <c r="R219" s="869"/>
      <c r="S219" s="869"/>
      <c r="T219" s="870"/>
      <c r="U219" s="871"/>
      <c r="V219" s="871"/>
      <c r="W219" s="871"/>
      <c r="X219" s="871"/>
      <c r="Y219" s="871"/>
      <c r="Z219" s="871"/>
      <c r="AA219" s="871"/>
      <c r="AB219" s="871"/>
      <c r="AC219" s="871"/>
      <c r="AD219" s="871"/>
      <c r="AE219" s="871"/>
      <c r="AF219" s="871"/>
      <c r="AG219" s="871"/>
      <c r="AH219" s="871"/>
      <c r="AI219" s="871"/>
      <c r="AJ219" s="872"/>
    </row>
    <row r="220" spans="2:36" ht="16.5" customHeight="1" x14ac:dyDescent="0.15">
      <c r="B220" s="853"/>
      <c r="C220" s="310"/>
      <c r="D220" s="310"/>
      <c r="E220" s="310"/>
      <c r="F220" s="310"/>
      <c r="G220" s="310"/>
      <c r="H220" s="310"/>
      <c r="I220" s="310"/>
      <c r="J220" s="310"/>
      <c r="K220" s="310"/>
      <c r="L220" s="310"/>
      <c r="M220" s="856" t="s">
        <v>21</v>
      </c>
      <c r="N220" s="857"/>
      <c r="O220" s="857"/>
      <c r="P220" s="857"/>
      <c r="Q220" s="857"/>
      <c r="R220" s="857"/>
      <c r="S220" s="857"/>
      <c r="T220" s="858"/>
      <c r="U220" s="859"/>
      <c r="V220" s="859"/>
      <c r="W220" s="859"/>
      <c r="X220" s="859"/>
      <c r="Y220" s="859"/>
      <c r="Z220" s="859"/>
      <c r="AA220" s="859"/>
      <c r="AB220" s="859"/>
      <c r="AC220" s="859"/>
      <c r="AD220" s="859"/>
      <c r="AE220" s="859"/>
      <c r="AF220" s="859"/>
      <c r="AG220" s="859"/>
      <c r="AH220" s="859"/>
      <c r="AI220" s="859"/>
      <c r="AJ220" s="860"/>
    </row>
    <row r="221" spans="2:36" ht="16.5" customHeight="1" x14ac:dyDescent="0.15">
      <c r="B221" s="853"/>
      <c r="C221" s="310"/>
      <c r="D221" s="310"/>
      <c r="E221" s="310"/>
      <c r="F221" s="310"/>
      <c r="G221" s="310"/>
      <c r="H221" s="310"/>
      <c r="I221" s="310"/>
      <c r="J221" s="310"/>
      <c r="K221" s="310"/>
      <c r="L221" s="310"/>
      <c r="M221" s="856" t="s">
        <v>22</v>
      </c>
      <c r="N221" s="857"/>
      <c r="O221" s="857"/>
      <c r="P221" s="857"/>
      <c r="Q221" s="857"/>
      <c r="R221" s="857"/>
      <c r="S221" s="857"/>
      <c r="T221" s="858"/>
      <c r="U221" s="859"/>
      <c r="V221" s="859"/>
      <c r="W221" s="859"/>
      <c r="X221" s="859"/>
      <c r="Y221" s="859"/>
      <c r="Z221" s="859"/>
      <c r="AA221" s="859"/>
      <c r="AB221" s="859"/>
      <c r="AC221" s="859"/>
      <c r="AD221" s="859"/>
      <c r="AE221" s="859"/>
      <c r="AF221" s="859"/>
      <c r="AG221" s="859"/>
      <c r="AH221" s="859"/>
      <c r="AI221" s="859"/>
      <c r="AJ221" s="860"/>
    </row>
    <row r="222" spans="2:36" ht="16.5" customHeight="1" thickBot="1" x14ac:dyDescent="0.2">
      <c r="B222" s="854"/>
      <c r="C222" s="855"/>
      <c r="D222" s="855"/>
      <c r="E222" s="855"/>
      <c r="F222" s="855"/>
      <c r="G222" s="855"/>
      <c r="H222" s="855"/>
      <c r="I222" s="855"/>
      <c r="J222" s="855"/>
      <c r="K222" s="855"/>
      <c r="L222" s="855"/>
      <c r="M222" s="863" t="s">
        <v>23</v>
      </c>
      <c r="N222" s="864"/>
      <c r="O222" s="864"/>
      <c r="P222" s="864"/>
      <c r="Q222" s="864"/>
      <c r="R222" s="864"/>
      <c r="S222" s="864"/>
      <c r="T222" s="865"/>
      <c r="U222" s="866"/>
      <c r="V222" s="866"/>
      <c r="W222" s="866"/>
      <c r="X222" s="866"/>
      <c r="Y222" s="866"/>
      <c r="Z222" s="866"/>
      <c r="AA222" s="866"/>
      <c r="AB222" s="866"/>
      <c r="AC222" s="866"/>
      <c r="AD222" s="866"/>
      <c r="AE222" s="866"/>
      <c r="AF222" s="866"/>
      <c r="AG222" s="866"/>
      <c r="AH222" s="866"/>
      <c r="AI222" s="866"/>
      <c r="AJ222" s="867"/>
    </row>
    <row r="224" spans="2:36" ht="13.5" customHeight="1" x14ac:dyDescent="0.15">
      <c r="B224" s="11" t="s">
        <v>338</v>
      </c>
      <c r="C224" s="11">
        <v>1</v>
      </c>
      <c r="D224" s="333" t="s">
        <v>445</v>
      </c>
      <c r="E224" s="333"/>
      <c r="F224" s="333"/>
      <c r="G224" s="333"/>
      <c r="H224" s="333"/>
      <c r="I224" s="333"/>
      <c r="J224" s="333"/>
      <c r="K224" s="333"/>
      <c r="L224" s="333"/>
      <c r="M224" s="333"/>
      <c r="N224" s="333"/>
      <c r="O224" s="333"/>
      <c r="P224" s="333"/>
      <c r="Q224" s="333"/>
      <c r="R224" s="333"/>
      <c r="S224" s="333"/>
      <c r="T224" s="333"/>
      <c r="U224" s="333"/>
      <c r="V224" s="333"/>
      <c r="W224" s="333"/>
      <c r="X224" s="333"/>
      <c r="Y224" s="333"/>
      <c r="Z224" s="333"/>
      <c r="AA224" s="333"/>
      <c r="AB224" s="333"/>
      <c r="AC224" s="333"/>
      <c r="AD224" s="333"/>
      <c r="AE224" s="333"/>
      <c r="AF224" s="333"/>
      <c r="AG224" s="333"/>
      <c r="AH224" s="333"/>
      <c r="AI224" s="333"/>
      <c r="AJ224" s="333"/>
    </row>
    <row r="225" spans="2:43" ht="13.5" customHeight="1" x14ac:dyDescent="0.15">
      <c r="D225" s="333"/>
      <c r="E225" s="333"/>
      <c r="F225" s="333"/>
      <c r="G225" s="333"/>
      <c r="H225" s="333"/>
      <c r="I225" s="333"/>
      <c r="J225" s="333"/>
      <c r="K225" s="333"/>
      <c r="L225" s="333"/>
      <c r="M225" s="333"/>
      <c r="N225" s="333"/>
      <c r="O225" s="333"/>
      <c r="P225" s="333"/>
      <c r="Q225" s="333"/>
      <c r="R225" s="333"/>
      <c r="S225" s="333"/>
      <c r="T225" s="333"/>
      <c r="U225" s="333"/>
      <c r="V225" s="333"/>
      <c r="W225" s="333"/>
      <c r="X225" s="333"/>
      <c r="Y225" s="333"/>
      <c r="Z225" s="333"/>
      <c r="AA225" s="333"/>
      <c r="AB225" s="333"/>
      <c r="AC225" s="333"/>
      <c r="AD225" s="333"/>
      <c r="AE225" s="333"/>
      <c r="AF225" s="333"/>
      <c r="AG225" s="333"/>
      <c r="AH225" s="333"/>
      <c r="AI225" s="333"/>
      <c r="AJ225" s="333"/>
    </row>
    <row r="226" spans="2:43" ht="13.5" customHeight="1" x14ac:dyDescent="0.15">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3"/>
      <c r="AD226" s="333"/>
      <c r="AE226" s="333"/>
      <c r="AF226" s="333"/>
      <c r="AG226" s="333"/>
      <c r="AH226" s="333"/>
      <c r="AI226" s="333"/>
      <c r="AJ226" s="333"/>
    </row>
    <row r="227" spans="2:43" ht="13.5" customHeight="1" x14ac:dyDescent="0.15">
      <c r="C227" s="11">
        <v>2</v>
      </c>
      <c r="D227" s="333" t="s">
        <v>515</v>
      </c>
      <c r="E227" s="333"/>
      <c r="F227" s="333"/>
      <c r="G227" s="333"/>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c r="AG227" s="333"/>
      <c r="AH227" s="333"/>
      <c r="AI227" s="333"/>
      <c r="AJ227" s="333"/>
    </row>
    <row r="228" spans="2:43" ht="13.5" customHeight="1" x14ac:dyDescent="0.15">
      <c r="D228" s="333"/>
      <c r="E228" s="333"/>
      <c r="F228" s="333"/>
      <c r="G228" s="333"/>
      <c r="H228" s="333"/>
      <c r="I228" s="333"/>
      <c r="J228" s="333"/>
      <c r="K228" s="333"/>
      <c r="L228" s="333"/>
      <c r="M228" s="333"/>
      <c r="N228" s="333"/>
      <c r="O228" s="333"/>
      <c r="P228" s="333"/>
      <c r="Q228" s="333"/>
      <c r="R228" s="333"/>
      <c r="S228" s="333"/>
      <c r="T228" s="333"/>
      <c r="U228" s="333"/>
      <c r="V228" s="333"/>
      <c r="W228" s="333"/>
      <c r="X228" s="333"/>
      <c r="Y228" s="333"/>
      <c r="Z228" s="333"/>
      <c r="AA228" s="333"/>
      <c r="AB228" s="333"/>
      <c r="AC228" s="333"/>
      <c r="AD228" s="333"/>
      <c r="AE228" s="333"/>
      <c r="AF228" s="333"/>
      <c r="AG228" s="333"/>
      <c r="AH228" s="333"/>
      <c r="AI228" s="333"/>
      <c r="AJ228" s="333"/>
    </row>
    <row r="229" spans="2:43" ht="13.5" customHeight="1" x14ac:dyDescent="0.15">
      <c r="C229" s="11">
        <v>3</v>
      </c>
      <c r="D229" s="299" t="s">
        <v>360</v>
      </c>
      <c r="E229" s="299"/>
      <c r="F229" s="299"/>
      <c r="G229" s="299"/>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299"/>
      <c r="AF229" s="299"/>
      <c r="AG229" s="299"/>
      <c r="AH229" s="299"/>
      <c r="AI229" s="299"/>
      <c r="AJ229" s="299"/>
    </row>
    <row r="232" spans="2:43" ht="13.5" customHeight="1" x14ac:dyDescent="0.15">
      <c r="S232" s="12"/>
    </row>
    <row r="234" spans="2:43" ht="13.5" customHeight="1" thickBot="1" x14ac:dyDescent="0.2">
      <c r="B234" s="11" t="s">
        <v>368</v>
      </c>
    </row>
    <row r="235" spans="2:43" ht="13.5" customHeight="1" x14ac:dyDescent="0.15">
      <c r="B235" s="852" t="s">
        <v>273</v>
      </c>
      <c r="C235" s="490"/>
      <c r="D235" s="490"/>
      <c r="E235" s="490"/>
      <c r="F235" s="965"/>
      <c r="G235" s="966"/>
      <c r="H235" s="966"/>
      <c r="I235" s="966"/>
      <c r="J235" s="966"/>
      <c r="K235" s="966"/>
      <c r="L235" s="966"/>
      <c r="M235" s="966"/>
      <c r="N235" s="966"/>
      <c r="O235" s="966"/>
      <c r="P235" s="966"/>
      <c r="Q235" s="966"/>
      <c r="R235" s="966"/>
      <c r="S235" s="982"/>
      <c r="T235" s="391" t="s">
        <v>255</v>
      </c>
      <c r="U235" s="379"/>
      <c r="V235" s="379"/>
      <c r="W235" s="380"/>
      <c r="X235" s="965"/>
      <c r="Y235" s="966"/>
      <c r="Z235" s="966"/>
      <c r="AA235" s="966"/>
      <c r="AB235" s="966"/>
      <c r="AC235" s="966"/>
      <c r="AD235" s="966"/>
      <c r="AE235" s="966"/>
      <c r="AF235" s="966"/>
      <c r="AG235" s="966"/>
      <c r="AH235" s="966"/>
      <c r="AI235" s="966"/>
      <c r="AJ235" s="967"/>
    </row>
    <row r="236" spans="2:43" ht="13.5" customHeight="1" x14ac:dyDescent="0.15">
      <c r="B236" s="853"/>
      <c r="C236" s="310"/>
      <c r="D236" s="310"/>
      <c r="E236" s="310"/>
      <c r="F236" s="228"/>
      <c r="G236" s="229"/>
      <c r="H236" s="229"/>
      <c r="I236" s="229"/>
      <c r="J236" s="229"/>
      <c r="K236" s="229"/>
      <c r="L236" s="229"/>
      <c r="M236" s="229"/>
      <c r="N236" s="229"/>
      <c r="O236" s="229"/>
      <c r="P236" s="229"/>
      <c r="Q236" s="229"/>
      <c r="R236" s="229"/>
      <c r="S236" s="983"/>
      <c r="T236" s="329"/>
      <c r="U236" s="330"/>
      <c r="V236" s="330"/>
      <c r="W236" s="331"/>
      <c r="X236" s="228"/>
      <c r="Y236" s="229"/>
      <c r="Z236" s="229"/>
      <c r="AA236" s="229"/>
      <c r="AB236" s="229"/>
      <c r="AC236" s="229"/>
      <c r="AD236" s="229"/>
      <c r="AE236" s="229"/>
      <c r="AF236" s="229"/>
      <c r="AG236" s="229"/>
      <c r="AH236" s="229"/>
      <c r="AI236" s="229"/>
      <c r="AJ236" s="968"/>
    </row>
    <row r="237" spans="2:43" ht="16.5" customHeight="1" x14ac:dyDescent="0.15">
      <c r="B237" s="853" t="s">
        <v>256</v>
      </c>
      <c r="C237" s="310"/>
      <c r="D237" s="310"/>
      <c r="E237" s="310"/>
      <c r="F237" s="969" t="s">
        <v>270</v>
      </c>
      <c r="G237" s="970"/>
      <c r="H237" s="970"/>
      <c r="I237" s="970"/>
      <c r="J237" s="970"/>
      <c r="K237" s="970"/>
      <c r="L237" s="970"/>
      <c r="M237" s="970"/>
      <c r="N237" s="970"/>
      <c r="O237" s="970"/>
      <c r="P237" s="970"/>
      <c r="Q237" s="970"/>
      <c r="R237" s="970"/>
      <c r="S237" s="970"/>
      <c r="T237" s="970"/>
      <c r="U237" s="970"/>
      <c r="V237" s="970"/>
      <c r="W237" s="970"/>
      <c r="X237" s="970"/>
      <c r="Y237" s="970"/>
      <c r="Z237" s="970"/>
      <c r="AA237" s="970"/>
      <c r="AB237" s="970"/>
      <c r="AC237" s="970"/>
      <c r="AD237" s="970"/>
      <c r="AE237" s="970"/>
      <c r="AF237" s="970"/>
      <c r="AG237" s="970"/>
      <c r="AH237" s="970"/>
      <c r="AI237" s="970"/>
      <c r="AJ237" s="971"/>
    </row>
    <row r="238" spans="2:43" ht="16.5" customHeight="1" x14ac:dyDescent="0.15">
      <c r="B238" s="853"/>
      <c r="C238" s="310"/>
      <c r="D238" s="310"/>
      <c r="E238" s="310"/>
      <c r="F238" s="972" t="s">
        <v>274</v>
      </c>
      <c r="G238" s="973"/>
      <c r="H238" s="973"/>
      <c r="I238" s="973"/>
      <c r="J238" s="973"/>
      <c r="K238" s="974"/>
      <c r="L238" s="974"/>
      <c r="M238" s="974"/>
      <c r="N238" s="974"/>
      <c r="O238" s="974"/>
      <c r="P238" s="974"/>
      <c r="Q238" s="974"/>
      <c r="R238" s="974"/>
      <c r="S238" s="974"/>
      <c r="T238" s="974"/>
      <c r="U238" s="974"/>
      <c r="V238" s="974"/>
      <c r="W238" s="34" t="s">
        <v>263</v>
      </c>
      <c r="X238" s="975" t="s">
        <v>275</v>
      </c>
      <c r="Y238" s="973"/>
      <c r="Z238" s="973"/>
      <c r="AA238" s="973"/>
      <c r="AB238" s="973"/>
      <c r="AC238" s="973"/>
      <c r="AD238" s="973"/>
      <c r="AE238" s="973"/>
      <c r="AF238" s="973"/>
      <c r="AG238" s="973"/>
      <c r="AH238" s="973"/>
      <c r="AI238" s="973"/>
      <c r="AJ238" s="976"/>
      <c r="AQ238" s="8"/>
    </row>
    <row r="239" spans="2:43" ht="16.5" customHeight="1" x14ac:dyDescent="0.15">
      <c r="B239" s="853" t="s">
        <v>257</v>
      </c>
      <c r="C239" s="310"/>
      <c r="D239" s="310"/>
      <c r="E239" s="310"/>
      <c r="F239" s="326" t="s">
        <v>259</v>
      </c>
      <c r="G239" s="327"/>
      <c r="H239" s="327"/>
      <c r="I239" s="328"/>
      <c r="J239" s="941"/>
      <c r="K239" s="922"/>
      <c r="L239" s="922"/>
      <c r="M239" s="922"/>
      <c r="N239" s="922"/>
      <c r="O239" s="942"/>
      <c r="P239" s="32" t="s">
        <v>264</v>
      </c>
      <c r="Q239" s="327"/>
      <c r="R239" s="327"/>
      <c r="S239" s="327"/>
      <c r="T239" s="493" t="s">
        <v>277</v>
      </c>
      <c r="U239" s="463"/>
      <c r="V239" s="463"/>
      <c r="W239" s="511"/>
      <c r="X239" s="327" t="s">
        <v>260</v>
      </c>
      <c r="Y239" s="327"/>
      <c r="Z239" s="952"/>
      <c r="AA239" s="942"/>
      <c r="AB239" s="32" t="s">
        <v>261</v>
      </c>
      <c r="AC239" s="32"/>
      <c r="AD239" s="327" t="s">
        <v>262</v>
      </c>
      <c r="AE239" s="327"/>
      <c r="AF239" s="952"/>
      <c r="AG239" s="942"/>
      <c r="AH239" s="953" t="s">
        <v>261</v>
      </c>
      <c r="AI239" s="953"/>
      <c r="AJ239" s="954"/>
    </row>
    <row r="240" spans="2:43" ht="16.5" customHeight="1" x14ac:dyDescent="0.15">
      <c r="B240" s="853"/>
      <c r="C240" s="310"/>
      <c r="D240" s="310"/>
      <c r="E240" s="310"/>
      <c r="F240" s="326" t="s">
        <v>269</v>
      </c>
      <c r="G240" s="327"/>
      <c r="H240" s="327"/>
      <c r="I240" s="328"/>
      <c r="J240" s="955" t="s">
        <v>265</v>
      </c>
      <c r="K240" s="955"/>
      <c r="L240" s="955"/>
      <c r="M240" s="955"/>
      <c r="N240" s="955"/>
      <c r="O240" s="955"/>
      <c r="P240" s="955"/>
      <c r="Q240" s="955"/>
      <c r="R240" s="955"/>
      <c r="S240" s="955"/>
      <c r="T240" s="955"/>
      <c r="U240" s="955"/>
      <c r="V240" s="955"/>
      <c r="W240" s="955"/>
      <c r="X240" s="955"/>
      <c r="Y240" s="956"/>
      <c r="Z240" s="956"/>
      <c r="AA240" s="956"/>
      <c r="AB240" s="956"/>
      <c r="AC240" s="956"/>
      <c r="AD240" s="956"/>
      <c r="AE240" s="956"/>
      <c r="AF240" s="956"/>
      <c r="AG240" s="956"/>
      <c r="AH240" s="956"/>
      <c r="AI240" s="898" t="s">
        <v>263</v>
      </c>
      <c r="AJ240" s="899"/>
    </row>
    <row r="241" spans="2:36" ht="16.5" customHeight="1" x14ac:dyDescent="0.15">
      <c r="B241" s="853"/>
      <c r="C241" s="310"/>
      <c r="D241" s="310"/>
      <c r="E241" s="493"/>
      <c r="F241" s="943" t="s">
        <v>258</v>
      </c>
      <c r="G241" s="944"/>
      <c r="H241" s="944"/>
      <c r="I241" s="945"/>
      <c r="J241" s="946"/>
      <c r="K241" s="947"/>
      <c r="L241" s="948"/>
      <c r="M241" s="33" t="s">
        <v>266</v>
      </c>
      <c r="N241" s="949"/>
      <c r="O241" s="948"/>
      <c r="P241" s="33" t="s">
        <v>267</v>
      </c>
      <c r="Q241" s="949"/>
      <c r="R241" s="948"/>
      <c r="S241" s="950" t="s">
        <v>268</v>
      </c>
      <c r="T241" s="950"/>
      <c r="U241" s="950"/>
      <c r="V241" s="950"/>
      <c r="W241" s="950"/>
      <c r="X241" s="950"/>
      <c r="Y241" s="950"/>
      <c r="Z241" s="950"/>
      <c r="AA241" s="950"/>
      <c r="AB241" s="950"/>
      <c r="AC241" s="950"/>
      <c r="AD241" s="950"/>
      <c r="AE241" s="950"/>
      <c r="AF241" s="950"/>
      <c r="AG241" s="950"/>
      <c r="AH241" s="950"/>
      <c r="AI241" s="950"/>
      <c r="AJ241" s="951"/>
    </row>
    <row r="242" spans="2:36" ht="16.5" customHeight="1" x14ac:dyDescent="0.15">
      <c r="B242" s="886" t="s">
        <v>361</v>
      </c>
      <c r="C242" s="887"/>
      <c r="D242" s="887"/>
      <c r="E242" s="887"/>
      <c r="F242" s="887"/>
      <c r="G242" s="887"/>
      <c r="H242" s="892" t="s">
        <v>336</v>
      </c>
      <c r="I242" s="893"/>
      <c r="J242" s="893"/>
      <c r="K242" s="893"/>
      <c r="L242" s="922"/>
      <c r="M242" s="922"/>
      <c r="N242" s="922"/>
      <c r="O242" s="922"/>
      <c r="P242" s="893" t="s">
        <v>341</v>
      </c>
      <c r="Q242" s="893"/>
      <c r="R242" s="893"/>
      <c r="S242" s="923"/>
      <c r="T242" s="326" t="s">
        <v>337</v>
      </c>
      <c r="U242" s="327"/>
      <c r="V242" s="327"/>
      <c r="W242" s="328"/>
      <c r="X242" s="924"/>
      <c r="Y242" s="925"/>
      <c r="Z242" s="925"/>
      <c r="AA242" s="925"/>
      <c r="AB242" s="925"/>
      <c r="AC242" s="925"/>
      <c r="AD242" s="925"/>
      <c r="AE242" s="925"/>
      <c r="AF242" s="925"/>
      <c r="AG242" s="925"/>
      <c r="AH242" s="925"/>
      <c r="AI242" s="925"/>
      <c r="AJ242" s="926"/>
    </row>
    <row r="243" spans="2:36" ht="16.5" customHeight="1" x14ac:dyDescent="0.15">
      <c r="B243" s="888"/>
      <c r="C243" s="889"/>
      <c r="D243" s="889"/>
      <c r="E243" s="889"/>
      <c r="F243" s="889"/>
      <c r="G243" s="889"/>
      <c r="H243" s="930" t="s">
        <v>44</v>
      </c>
      <c r="I243" s="931"/>
      <c r="J243" s="931"/>
      <c r="K243" s="931"/>
      <c r="L243" s="931"/>
      <c r="M243" s="931"/>
      <c r="N243" s="931"/>
      <c r="O243" s="931"/>
      <c r="P243" s="931"/>
      <c r="Q243" s="931"/>
      <c r="R243" s="931"/>
      <c r="S243" s="932"/>
      <c r="T243" s="329"/>
      <c r="U243" s="330"/>
      <c r="V243" s="330"/>
      <c r="W243" s="331"/>
      <c r="X243" s="927"/>
      <c r="Y243" s="928"/>
      <c r="Z243" s="928"/>
      <c r="AA243" s="928"/>
      <c r="AB243" s="928"/>
      <c r="AC243" s="928"/>
      <c r="AD243" s="928"/>
      <c r="AE243" s="928"/>
      <c r="AF243" s="928"/>
      <c r="AG243" s="928"/>
      <c r="AH243" s="928"/>
      <c r="AI243" s="928"/>
      <c r="AJ243" s="929"/>
    </row>
    <row r="244" spans="2:36" ht="13.5" customHeight="1" x14ac:dyDescent="0.15">
      <c r="B244" s="888"/>
      <c r="C244" s="889"/>
      <c r="D244" s="889"/>
      <c r="E244" s="889"/>
      <c r="F244" s="889"/>
      <c r="G244" s="889"/>
      <c r="H244" s="933" t="s">
        <v>362</v>
      </c>
      <c r="I244" s="934"/>
      <c r="J244" s="934"/>
      <c r="K244" s="934"/>
      <c r="L244" s="934"/>
      <c r="M244" s="934"/>
      <c r="N244" s="934"/>
      <c r="O244" s="934"/>
      <c r="P244" s="935"/>
      <c r="Q244" s="898" t="s">
        <v>363</v>
      </c>
      <c r="R244" s="898"/>
      <c r="S244" s="898"/>
      <c r="T244" s="898"/>
      <c r="U244" s="925"/>
      <c r="V244" s="925"/>
      <c r="W244" s="925"/>
      <c r="X244" s="925"/>
      <c r="Y244" s="925"/>
      <c r="Z244" s="925"/>
      <c r="AA244" s="925"/>
      <c r="AB244" s="925"/>
      <c r="AC244" s="925"/>
      <c r="AD244" s="925"/>
      <c r="AE244" s="925"/>
      <c r="AF244" s="925"/>
      <c r="AG244" s="898" t="s">
        <v>364</v>
      </c>
      <c r="AH244" s="898"/>
      <c r="AI244" s="898"/>
      <c r="AJ244" s="899"/>
    </row>
    <row r="245" spans="2:36" ht="13.5" customHeight="1" x14ac:dyDescent="0.15">
      <c r="B245" s="890"/>
      <c r="C245" s="891"/>
      <c r="D245" s="891"/>
      <c r="E245" s="891"/>
      <c r="F245" s="891"/>
      <c r="G245" s="891"/>
      <c r="H245" s="936"/>
      <c r="I245" s="937"/>
      <c r="J245" s="937"/>
      <c r="K245" s="937"/>
      <c r="L245" s="937"/>
      <c r="M245" s="937"/>
      <c r="N245" s="937"/>
      <c r="O245" s="937"/>
      <c r="P245" s="938"/>
      <c r="Q245" s="939"/>
      <c r="R245" s="939"/>
      <c r="S245" s="939"/>
      <c r="T245" s="939"/>
      <c r="U245" s="928"/>
      <c r="V245" s="928"/>
      <c r="W245" s="928"/>
      <c r="X245" s="928"/>
      <c r="Y245" s="928"/>
      <c r="Z245" s="928"/>
      <c r="AA245" s="928"/>
      <c r="AB245" s="928"/>
      <c r="AC245" s="928"/>
      <c r="AD245" s="928"/>
      <c r="AE245" s="928"/>
      <c r="AF245" s="928"/>
      <c r="AG245" s="939"/>
      <c r="AH245" s="939"/>
      <c r="AI245" s="939"/>
      <c r="AJ245" s="940"/>
    </row>
    <row r="246" spans="2:36" ht="13.5" customHeight="1" x14ac:dyDescent="0.15">
      <c r="B246" s="918" t="s">
        <v>335</v>
      </c>
      <c r="C246" s="919"/>
      <c r="D246" s="919"/>
      <c r="E246" s="919"/>
      <c r="F246" s="919"/>
      <c r="G246" s="919"/>
      <c r="H246" s="919"/>
      <c r="I246" s="919"/>
      <c r="J246" s="919"/>
      <c r="K246" s="897" t="s">
        <v>359</v>
      </c>
      <c r="L246" s="898"/>
      <c r="M246" s="898"/>
      <c r="N246" s="898"/>
      <c r="O246" s="898"/>
      <c r="P246" s="898"/>
      <c r="Q246" s="898"/>
      <c r="R246" s="898"/>
      <c r="S246" s="898"/>
      <c r="T246" s="898"/>
      <c r="U246" s="898"/>
      <c r="V246" s="898"/>
      <c r="W246" s="898"/>
      <c r="X246" s="898"/>
      <c r="Y246" s="898"/>
      <c r="Z246" s="898"/>
      <c r="AA246" s="898"/>
      <c r="AB246" s="898"/>
      <c r="AC246" s="898"/>
      <c r="AD246" s="898"/>
      <c r="AE246" s="898"/>
      <c r="AF246" s="898"/>
      <c r="AG246" s="898"/>
      <c r="AH246" s="898"/>
      <c r="AI246" s="898"/>
      <c r="AJ246" s="899"/>
    </row>
    <row r="247" spans="2:36" ht="13.5" customHeight="1" thickBot="1" x14ac:dyDescent="0.2">
      <c r="B247" s="920"/>
      <c r="C247" s="921"/>
      <c r="D247" s="921"/>
      <c r="E247" s="921"/>
      <c r="F247" s="921"/>
      <c r="G247" s="921"/>
      <c r="H247" s="921"/>
      <c r="I247" s="921"/>
      <c r="J247" s="921"/>
      <c r="K247" s="900"/>
      <c r="L247" s="901"/>
      <c r="M247" s="901"/>
      <c r="N247" s="901"/>
      <c r="O247" s="901"/>
      <c r="P247" s="901"/>
      <c r="Q247" s="901"/>
      <c r="R247" s="901"/>
      <c r="S247" s="901"/>
      <c r="T247" s="901"/>
      <c r="U247" s="901"/>
      <c r="V247" s="901"/>
      <c r="W247" s="901"/>
      <c r="X247" s="901"/>
      <c r="Y247" s="901"/>
      <c r="Z247" s="901"/>
      <c r="AA247" s="901"/>
      <c r="AB247" s="901"/>
      <c r="AC247" s="901"/>
      <c r="AD247" s="901"/>
      <c r="AE247" s="901"/>
      <c r="AF247" s="901"/>
      <c r="AG247" s="901"/>
      <c r="AH247" s="901"/>
      <c r="AI247" s="901"/>
      <c r="AJ247" s="902"/>
    </row>
    <row r="248" spans="2:36" ht="13.5" customHeight="1" x14ac:dyDescent="0.15">
      <c r="B248" s="395" t="s">
        <v>219</v>
      </c>
      <c r="C248" s="379"/>
      <c r="D248" s="379"/>
      <c r="E248" s="379"/>
      <c r="F248" s="379"/>
      <c r="G248" s="379"/>
      <c r="H248" s="391" t="str">
        <f>IF(計画提出書!N47="","",計画提出書!N47-1&amp;"年度の使用量")</f>
        <v>2022年度の使用量</v>
      </c>
      <c r="I248" s="379"/>
      <c r="J248" s="379"/>
      <c r="K248" s="379"/>
      <c r="L248" s="379"/>
      <c r="M248" s="379"/>
      <c r="N248" s="379"/>
      <c r="O248" s="379"/>
      <c r="P248" s="903" t="s">
        <v>379</v>
      </c>
      <c r="Q248" s="904"/>
      <c r="R248" s="904"/>
      <c r="S248" s="904"/>
      <c r="T248" s="904"/>
      <c r="U248" s="904"/>
      <c r="V248" s="905"/>
      <c r="W248" s="391" t="s">
        <v>380</v>
      </c>
      <c r="X248" s="379"/>
      <c r="Y248" s="379"/>
      <c r="Z248" s="379"/>
      <c r="AA248" s="379"/>
      <c r="AB248" s="379"/>
      <c r="AC248" s="379"/>
      <c r="AD248" s="908" t="s">
        <v>98</v>
      </c>
      <c r="AE248" s="909"/>
      <c r="AF248" s="909"/>
      <c r="AG248" s="909"/>
      <c r="AH248" s="909"/>
      <c r="AI248" s="909"/>
      <c r="AJ248" s="910"/>
    </row>
    <row r="249" spans="2:36" ht="13.5" customHeight="1" thickBot="1" x14ac:dyDescent="0.2">
      <c r="B249" s="397"/>
      <c r="C249" s="381"/>
      <c r="D249" s="245"/>
      <c r="E249" s="245"/>
      <c r="F249" s="245"/>
      <c r="G249" s="245"/>
      <c r="H249" s="373"/>
      <c r="I249" s="245"/>
      <c r="J249" s="245"/>
      <c r="K249" s="245"/>
      <c r="L249" s="245"/>
      <c r="M249" s="245"/>
      <c r="N249" s="245"/>
      <c r="O249" s="245"/>
      <c r="P249" s="906"/>
      <c r="Q249" s="906"/>
      <c r="R249" s="906"/>
      <c r="S249" s="906"/>
      <c r="T249" s="906"/>
      <c r="U249" s="906"/>
      <c r="V249" s="907"/>
      <c r="W249" s="373"/>
      <c r="X249" s="245"/>
      <c r="Y249" s="245"/>
      <c r="Z249" s="245"/>
      <c r="AA249" s="245"/>
      <c r="AB249" s="245"/>
      <c r="AC249" s="245"/>
      <c r="AD249" s="911"/>
      <c r="AE249" s="912"/>
      <c r="AF249" s="912"/>
      <c r="AG249" s="912"/>
      <c r="AH249" s="912"/>
      <c r="AI249" s="912"/>
      <c r="AJ249" s="913"/>
    </row>
    <row r="250" spans="2:36" ht="13.5" customHeight="1" thickBot="1" x14ac:dyDescent="0.2">
      <c r="B250" s="450" t="s">
        <v>365</v>
      </c>
      <c r="C250" s="914"/>
      <c r="D250" s="917" t="s">
        <v>57</v>
      </c>
      <c r="E250" s="457"/>
      <c r="F250" s="457"/>
      <c r="G250" s="457"/>
      <c r="H250" s="460"/>
      <c r="I250" s="460"/>
      <c r="J250" s="460"/>
      <c r="K250" s="460"/>
      <c r="L250" s="460"/>
      <c r="M250" s="461" t="s">
        <v>232</v>
      </c>
      <c r="N250" s="379"/>
      <c r="O250" s="379"/>
      <c r="P250" s="487">
        <f>'（別紙１）原油換算シート【計画用】'!P15</f>
        <v>36.700000000000003</v>
      </c>
      <c r="Q250" s="487"/>
      <c r="R250" s="978"/>
      <c r="S250" s="979" t="s">
        <v>370</v>
      </c>
      <c r="T250" s="980"/>
      <c r="U250" s="980"/>
      <c r="V250" s="981"/>
      <c r="W250" s="391">
        <v>2.58E-2</v>
      </c>
      <c r="X250" s="379"/>
      <c r="Y250" s="379"/>
      <c r="Z250" s="379"/>
      <c r="AA250" s="509" t="s">
        <v>383</v>
      </c>
      <c r="AB250" s="510"/>
      <c r="AC250" s="1000"/>
      <c r="AD250" s="468" t="str">
        <f>IF(H250="","",H250*P250*W$250)</f>
        <v/>
      </c>
      <c r="AE250" s="469"/>
      <c r="AF250" s="469"/>
      <c r="AG250" s="469"/>
      <c r="AH250" s="470"/>
      <c r="AI250" s="461" t="s">
        <v>232</v>
      </c>
      <c r="AJ250" s="396"/>
    </row>
    <row r="251" spans="2:36" ht="13.5" customHeight="1" thickBot="1" x14ac:dyDescent="0.2">
      <c r="B251" s="452"/>
      <c r="C251" s="915"/>
      <c r="D251" s="862"/>
      <c r="E251" s="459"/>
      <c r="F251" s="459"/>
      <c r="G251" s="459"/>
      <c r="H251" s="108"/>
      <c r="I251" s="108"/>
      <c r="J251" s="108"/>
      <c r="K251" s="108"/>
      <c r="L251" s="108"/>
      <c r="M251" s="462"/>
      <c r="N251" s="245"/>
      <c r="O251" s="245"/>
      <c r="P251" s="446"/>
      <c r="Q251" s="446"/>
      <c r="R251" s="977"/>
      <c r="S251" s="438"/>
      <c r="T251" s="439"/>
      <c r="U251" s="439"/>
      <c r="V251" s="440"/>
      <c r="W251" s="373"/>
      <c r="X251" s="245"/>
      <c r="Y251" s="245"/>
      <c r="Z251" s="245"/>
      <c r="AA251" s="509"/>
      <c r="AB251" s="510"/>
      <c r="AC251" s="1000"/>
      <c r="AD251" s="441"/>
      <c r="AE251" s="442"/>
      <c r="AF251" s="442"/>
      <c r="AG251" s="442"/>
      <c r="AH251" s="443"/>
      <c r="AI251" s="462"/>
      <c r="AJ251" s="471"/>
    </row>
    <row r="252" spans="2:36" ht="13.5" customHeight="1" thickBot="1" x14ac:dyDescent="0.2">
      <c r="B252" s="452"/>
      <c r="C252" s="915"/>
      <c r="D252" s="894" t="s">
        <v>58</v>
      </c>
      <c r="E252" s="433"/>
      <c r="F252" s="433"/>
      <c r="G252" s="433"/>
      <c r="H252" s="434"/>
      <c r="I252" s="434"/>
      <c r="J252" s="434"/>
      <c r="K252" s="434"/>
      <c r="L252" s="434"/>
      <c r="M252" s="444" t="s">
        <v>232</v>
      </c>
      <c r="N252" s="463"/>
      <c r="O252" s="463"/>
      <c r="P252" s="446">
        <f>'（別紙１）原油換算シート【計画用】'!P17</f>
        <v>39.1</v>
      </c>
      <c r="Q252" s="446"/>
      <c r="R252" s="977"/>
      <c r="S252" s="435" t="s">
        <v>370</v>
      </c>
      <c r="T252" s="436"/>
      <c r="U252" s="436"/>
      <c r="V252" s="437"/>
      <c r="W252" s="373"/>
      <c r="X252" s="245"/>
      <c r="Y252" s="245"/>
      <c r="Z252" s="245"/>
      <c r="AA252" s="509"/>
      <c r="AB252" s="510"/>
      <c r="AC252" s="1000"/>
      <c r="AD252" s="441" t="str">
        <f>IF(H252="","",H252*P252*W$250)</f>
        <v/>
      </c>
      <c r="AE252" s="442"/>
      <c r="AF252" s="442"/>
      <c r="AG252" s="442"/>
      <c r="AH252" s="443"/>
      <c r="AI252" s="444" t="s">
        <v>232</v>
      </c>
      <c r="AJ252" s="445"/>
    </row>
    <row r="253" spans="2:36" ht="13.5" customHeight="1" thickBot="1" x14ac:dyDescent="0.2">
      <c r="B253" s="452"/>
      <c r="C253" s="915"/>
      <c r="D253" s="894"/>
      <c r="E253" s="433"/>
      <c r="F253" s="433"/>
      <c r="G253" s="433"/>
      <c r="H253" s="434"/>
      <c r="I253" s="434"/>
      <c r="J253" s="434"/>
      <c r="K253" s="434"/>
      <c r="L253" s="434"/>
      <c r="M253" s="444"/>
      <c r="N253" s="463"/>
      <c r="O253" s="463"/>
      <c r="P253" s="446"/>
      <c r="Q253" s="446"/>
      <c r="R253" s="977"/>
      <c r="S253" s="438"/>
      <c r="T253" s="439"/>
      <c r="U253" s="439"/>
      <c r="V253" s="440"/>
      <c r="W253" s="373"/>
      <c r="X253" s="245"/>
      <c r="Y253" s="245"/>
      <c r="Z253" s="245"/>
      <c r="AA253" s="509"/>
      <c r="AB253" s="510"/>
      <c r="AC253" s="1000"/>
      <c r="AD253" s="441"/>
      <c r="AE253" s="442"/>
      <c r="AF253" s="442"/>
      <c r="AG253" s="442"/>
      <c r="AH253" s="443"/>
      <c r="AI253" s="444"/>
      <c r="AJ253" s="445"/>
    </row>
    <row r="254" spans="2:36" ht="13.5" customHeight="1" thickBot="1" x14ac:dyDescent="0.2">
      <c r="B254" s="452"/>
      <c r="C254" s="915"/>
      <c r="D254" s="894" t="s">
        <v>59</v>
      </c>
      <c r="E254" s="433"/>
      <c r="F254" s="433"/>
      <c r="G254" s="433"/>
      <c r="H254" s="434"/>
      <c r="I254" s="434"/>
      <c r="J254" s="434"/>
      <c r="K254" s="434"/>
      <c r="L254" s="434"/>
      <c r="M254" s="444" t="s">
        <v>232</v>
      </c>
      <c r="N254" s="463"/>
      <c r="O254" s="463"/>
      <c r="P254" s="446">
        <f>'（別紙１）原油換算シート【計画用】'!P19</f>
        <v>41.9</v>
      </c>
      <c r="Q254" s="446"/>
      <c r="R254" s="977"/>
      <c r="S254" s="435" t="s">
        <v>370</v>
      </c>
      <c r="T254" s="436"/>
      <c r="U254" s="436"/>
      <c r="V254" s="437"/>
      <c r="W254" s="373"/>
      <c r="X254" s="245"/>
      <c r="Y254" s="245"/>
      <c r="Z254" s="245"/>
      <c r="AA254" s="509"/>
      <c r="AB254" s="510"/>
      <c r="AC254" s="1000"/>
      <c r="AD254" s="441" t="str">
        <f>IF(H254="","",H254*P254*W$250)</f>
        <v/>
      </c>
      <c r="AE254" s="442"/>
      <c r="AF254" s="442"/>
      <c r="AG254" s="442"/>
      <c r="AH254" s="443"/>
      <c r="AI254" s="444" t="s">
        <v>232</v>
      </c>
      <c r="AJ254" s="445"/>
    </row>
    <row r="255" spans="2:36" ht="13.5" customHeight="1" thickBot="1" x14ac:dyDescent="0.2">
      <c r="B255" s="452"/>
      <c r="C255" s="915"/>
      <c r="D255" s="894"/>
      <c r="E255" s="433"/>
      <c r="F255" s="433"/>
      <c r="G255" s="433"/>
      <c r="H255" s="434"/>
      <c r="I255" s="434"/>
      <c r="J255" s="434"/>
      <c r="K255" s="434"/>
      <c r="L255" s="434"/>
      <c r="M255" s="444"/>
      <c r="N255" s="463"/>
      <c r="O255" s="463"/>
      <c r="P255" s="446"/>
      <c r="Q255" s="446"/>
      <c r="R255" s="977"/>
      <c r="S255" s="438"/>
      <c r="T255" s="439"/>
      <c r="U255" s="439"/>
      <c r="V255" s="440"/>
      <c r="W255" s="373"/>
      <c r="X255" s="245"/>
      <c r="Y255" s="245"/>
      <c r="Z255" s="245"/>
      <c r="AA255" s="509"/>
      <c r="AB255" s="510"/>
      <c r="AC255" s="1000"/>
      <c r="AD255" s="441"/>
      <c r="AE255" s="442"/>
      <c r="AF255" s="442"/>
      <c r="AG255" s="442"/>
      <c r="AH255" s="443"/>
      <c r="AI255" s="444"/>
      <c r="AJ255" s="445"/>
    </row>
    <row r="256" spans="2:36" ht="13.5" customHeight="1" thickBot="1" x14ac:dyDescent="0.2">
      <c r="B256" s="452"/>
      <c r="C256" s="915"/>
      <c r="D256" s="894" t="s">
        <v>60</v>
      </c>
      <c r="E256" s="433"/>
      <c r="F256" s="433"/>
      <c r="G256" s="433"/>
      <c r="H256" s="434"/>
      <c r="I256" s="434"/>
      <c r="J256" s="434"/>
      <c r="K256" s="434"/>
      <c r="L256" s="434"/>
      <c r="M256" s="444" t="s">
        <v>232</v>
      </c>
      <c r="N256" s="463"/>
      <c r="O256" s="463"/>
      <c r="P256" s="446">
        <f>'（別紙１）原油換算シート【計画用】'!P21</f>
        <v>41.9</v>
      </c>
      <c r="Q256" s="446"/>
      <c r="R256" s="977"/>
      <c r="S256" s="435" t="s">
        <v>370</v>
      </c>
      <c r="T256" s="436"/>
      <c r="U256" s="436"/>
      <c r="V256" s="437"/>
      <c r="W256" s="373"/>
      <c r="X256" s="245"/>
      <c r="Y256" s="245"/>
      <c r="Z256" s="245"/>
      <c r="AA256" s="509"/>
      <c r="AB256" s="510"/>
      <c r="AC256" s="1000"/>
      <c r="AD256" s="441" t="str">
        <f>IF(H256="","",H256*P256*W$250)</f>
        <v/>
      </c>
      <c r="AE256" s="442"/>
      <c r="AF256" s="442"/>
      <c r="AG256" s="442"/>
      <c r="AH256" s="443"/>
      <c r="AI256" s="444" t="s">
        <v>232</v>
      </c>
      <c r="AJ256" s="445"/>
    </row>
    <row r="257" spans="2:36" ht="13.5" customHeight="1" thickBot="1" x14ac:dyDescent="0.2">
      <c r="B257" s="452"/>
      <c r="C257" s="915"/>
      <c r="D257" s="894"/>
      <c r="E257" s="433"/>
      <c r="F257" s="433"/>
      <c r="G257" s="433"/>
      <c r="H257" s="434"/>
      <c r="I257" s="434"/>
      <c r="J257" s="434"/>
      <c r="K257" s="434"/>
      <c r="L257" s="434"/>
      <c r="M257" s="444"/>
      <c r="N257" s="463"/>
      <c r="O257" s="463"/>
      <c r="P257" s="446"/>
      <c r="Q257" s="446"/>
      <c r="R257" s="977"/>
      <c r="S257" s="438"/>
      <c r="T257" s="439"/>
      <c r="U257" s="439"/>
      <c r="V257" s="440"/>
      <c r="W257" s="373"/>
      <c r="X257" s="245"/>
      <c r="Y257" s="245"/>
      <c r="Z257" s="245"/>
      <c r="AA257" s="509"/>
      <c r="AB257" s="510"/>
      <c r="AC257" s="1000"/>
      <c r="AD257" s="441"/>
      <c r="AE257" s="442"/>
      <c r="AF257" s="442"/>
      <c r="AG257" s="442"/>
      <c r="AH257" s="443"/>
      <c r="AI257" s="444"/>
      <c r="AJ257" s="445"/>
    </row>
    <row r="258" spans="2:36" ht="13.5" customHeight="1" thickBot="1" x14ac:dyDescent="0.2">
      <c r="B258" s="452"/>
      <c r="C258" s="915"/>
      <c r="D258" s="896" t="s">
        <v>391</v>
      </c>
      <c r="E258" s="475"/>
      <c r="F258" s="475"/>
      <c r="G258" s="475"/>
      <c r="H258" s="434"/>
      <c r="I258" s="434"/>
      <c r="J258" s="434"/>
      <c r="K258" s="434"/>
      <c r="L258" s="434"/>
      <c r="M258" s="444" t="s">
        <v>233</v>
      </c>
      <c r="N258" s="463"/>
      <c r="O258" s="463"/>
      <c r="P258" s="446">
        <f>'（別紙１）原油換算シート【計画用】'!P23</f>
        <v>50.8</v>
      </c>
      <c r="Q258" s="446"/>
      <c r="R258" s="977"/>
      <c r="S258" s="438" t="s">
        <v>371</v>
      </c>
      <c r="T258" s="439"/>
      <c r="U258" s="439"/>
      <c r="V258" s="440"/>
      <c r="W258" s="373"/>
      <c r="X258" s="245"/>
      <c r="Y258" s="245"/>
      <c r="Z258" s="245"/>
      <c r="AA258" s="509"/>
      <c r="AB258" s="510"/>
      <c r="AC258" s="1000"/>
      <c r="AD258" s="441" t="str">
        <f>IF(H258="","",H258*P258*W$250)</f>
        <v/>
      </c>
      <c r="AE258" s="442"/>
      <c r="AF258" s="442"/>
      <c r="AG258" s="442"/>
      <c r="AH258" s="443"/>
      <c r="AI258" s="444" t="s">
        <v>232</v>
      </c>
      <c r="AJ258" s="445"/>
    </row>
    <row r="259" spans="2:36" ht="13.5" customHeight="1" thickBot="1" x14ac:dyDescent="0.2">
      <c r="B259" s="452"/>
      <c r="C259" s="915"/>
      <c r="D259" s="896"/>
      <c r="E259" s="475"/>
      <c r="F259" s="475"/>
      <c r="G259" s="475"/>
      <c r="H259" s="434"/>
      <c r="I259" s="434"/>
      <c r="J259" s="434"/>
      <c r="K259" s="434"/>
      <c r="L259" s="434"/>
      <c r="M259" s="444"/>
      <c r="N259" s="463"/>
      <c r="O259" s="463"/>
      <c r="P259" s="446"/>
      <c r="Q259" s="446"/>
      <c r="R259" s="977"/>
      <c r="S259" s="438"/>
      <c r="T259" s="439"/>
      <c r="U259" s="439"/>
      <c r="V259" s="440"/>
      <c r="W259" s="373"/>
      <c r="X259" s="245"/>
      <c r="Y259" s="245"/>
      <c r="Z259" s="245"/>
      <c r="AA259" s="509"/>
      <c r="AB259" s="510"/>
      <c r="AC259" s="1000"/>
      <c r="AD259" s="441"/>
      <c r="AE259" s="442"/>
      <c r="AF259" s="442"/>
      <c r="AG259" s="442"/>
      <c r="AH259" s="443"/>
      <c r="AI259" s="444"/>
      <c r="AJ259" s="445"/>
    </row>
    <row r="260" spans="2:36" ht="13.5" customHeight="1" thickBot="1" x14ac:dyDescent="0.2">
      <c r="B260" s="452"/>
      <c r="C260" s="915"/>
      <c r="D260" s="895" t="s">
        <v>397</v>
      </c>
      <c r="E260" s="465"/>
      <c r="F260" s="465"/>
      <c r="G260" s="465"/>
      <c r="H260" s="434"/>
      <c r="I260" s="434"/>
      <c r="J260" s="434"/>
      <c r="K260" s="434"/>
      <c r="L260" s="434"/>
      <c r="M260" s="444" t="s">
        <v>354</v>
      </c>
      <c r="N260" s="463"/>
      <c r="O260" s="463"/>
      <c r="P260" s="446">
        <f>'（別紙１）原油換算シート【計画用】'!P25</f>
        <v>45</v>
      </c>
      <c r="Q260" s="446"/>
      <c r="R260" s="977"/>
      <c r="S260" s="438" t="s">
        <v>372</v>
      </c>
      <c r="T260" s="439"/>
      <c r="U260" s="439"/>
      <c r="V260" s="440"/>
      <c r="W260" s="373"/>
      <c r="X260" s="245"/>
      <c r="Y260" s="245"/>
      <c r="Z260" s="245"/>
      <c r="AA260" s="509"/>
      <c r="AB260" s="510"/>
      <c r="AC260" s="1000"/>
      <c r="AD260" s="441" t="str">
        <f>IF(H260="","",H260*P260*W$250)</f>
        <v/>
      </c>
      <c r="AE260" s="442"/>
      <c r="AF260" s="442"/>
      <c r="AG260" s="442"/>
      <c r="AH260" s="443"/>
      <c r="AI260" s="444" t="s">
        <v>232</v>
      </c>
      <c r="AJ260" s="445"/>
    </row>
    <row r="261" spans="2:36" ht="13.5" customHeight="1" thickBot="1" x14ac:dyDescent="0.2">
      <c r="B261" s="452"/>
      <c r="C261" s="915"/>
      <c r="D261" s="895"/>
      <c r="E261" s="465"/>
      <c r="F261" s="465"/>
      <c r="G261" s="465"/>
      <c r="H261" s="434"/>
      <c r="I261" s="434"/>
      <c r="J261" s="434"/>
      <c r="K261" s="434"/>
      <c r="L261" s="434"/>
      <c r="M261" s="444"/>
      <c r="N261" s="463"/>
      <c r="O261" s="463"/>
      <c r="P261" s="446"/>
      <c r="Q261" s="446"/>
      <c r="R261" s="977"/>
      <c r="S261" s="438"/>
      <c r="T261" s="439"/>
      <c r="U261" s="439"/>
      <c r="V261" s="440"/>
      <c r="W261" s="373"/>
      <c r="X261" s="245"/>
      <c r="Y261" s="245"/>
      <c r="Z261" s="245"/>
      <c r="AA261" s="509"/>
      <c r="AB261" s="510"/>
      <c r="AC261" s="1000"/>
      <c r="AD261" s="441"/>
      <c r="AE261" s="442"/>
      <c r="AF261" s="442"/>
      <c r="AG261" s="442"/>
      <c r="AH261" s="443"/>
      <c r="AI261" s="444"/>
      <c r="AJ261" s="445"/>
    </row>
    <row r="262" spans="2:36" ht="13.5" customHeight="1" thickBot="1" x14ac:dyDescent="0.2">
      <c r="B262" s="452"/>
      <c r="C262" s="915"/>
      <c r="D262" s="879" t="s">
        <v>61</v>
      </c>
      <c r="E262" s="313"/>
      <c r="F262" s="312" t="s">
        <v>342</v>
      </c>
      <c r="G262" s="314"/>
      <c r="H262" s="434"/>
      <c r="I262" s="434"/>
      <c r="J262" s="434"/>
      <c r="K262" s="434"/>
      <c r="L262" s="434"/>
      <c r="M262" s="444" t="s">
        <v>373</v>
      </c>
      <c r="N262" s="463"/>
      <c r="O262" s="511"/>
      <c r="P262" s="448">
        <f>'（別紙１）原油換算シート【計画用】'!P27</f>
        <v>9.9700000000000006</v>
      </c>
      <c r="Q262" s="448"/>
      <c r="R262" s="874"/>
      <c r="S262" s="438" t="s">
        <v>374</v>
      </c>
      <c r="T262" s="439"/>
      <c r="U262" s="439"/>
      <c r="V262" s="440"/>
      <c r="W262" s="373"/>
      <c r="X262" s="245"/>
      <c r="Y262" s="245"/>
      <c r="Z262" s="245"/>
      <c r="AA262" s="509"/>
      <c r="AB262" s="510"/>
      <c r="AC262" s="1000"/>
      <c r="AD262" s="441" t="str">
        <f>IF(H262="","",H262*P262*W$250)</f>
        <v/>
      </c>
      <c r="AE262" s="442"/>
      <c r="AF262" s="442"/>
      <c r="AG262" s="442"/>
      <c r="AH262" s="443"/>
      <c r="AI262" s="444" t="s">
        <v>232</v>
      </c>
      <c r="AJ262" s="445"/>
    </row>
    <row r="263" spans="2:36" ht="13.5" customHeight="1" thickBot="1" x14ac:dyDescent="0.2">
      <c r="B263" s="452"/>
      <c r="C263" s="915"/>
      <c r="D263" s="880"/>
      <c r="E263" s="316"/>
      <c r="F263" s="318"/>
      <c r="G263" s="320"/>
      <c r="H263" s="434"/>
      <c r="I263" s="434"/>
      <c r="J263" s="434"/>
      <c r="K263" s="434"/>
      <c r="L263" s="434"/>
      <c r="M263" s="444"/>
      <c r="N263" s="463"/>
      <c r="O263" s="511"/>
      <c r="P263" s="448"/>
      <c r="Q263" s="448"/>
      <c r="R263" s="874"/>
      <c r="S263" s="438"/>
      <c r="T263" s="439"/>
      <c r="U263" s="439"/>
      <c r="V263" s="440"/>
      <c r="W263" s="373"/>
      <c r="X263" s="245"/>
      <c r="Y263" s="245"/>
      <c r="Z263" s="245"/>
      <c r="AA263" s="509"/>
      <c r="AB263" s="510"/>
      <c r="AC263" s="1000"/>
      <c r="AD263" s="441"/>
      <c r="AE263" s="442"/>
      <c r="AF263" s="442"/>
      <c r="AG263" s="442"/>
      <c r="AH263" s="443"/>
      <c r="AI263" s="444"/>
      <c r="AJ263" s="445"/>
    </row>
    <row r="264" spans="2:36" ht="13.5" customHeight="1" thickBot="1" x14ac:dyDescent="0.2">
      <c r="B264" s="452"/>
      <c r="C264" s="915"/>
      <c r="D264" s="880"/>
      <c r="E264" s="316"/>
      <c r="F264" s="312" t="s">
        <v>343</v>
      </c>
      <c r="G264" s="314"/>
      <c r="H264" s="82"/>
      <c r="I264" s="83"/>
      <c r="J264" s="83"/>
      <c r="K264" s="83"/>
      <c r="L264" s="512"/>
      <c r="M264" s="444" t="s">
        <v>373</v>
      </c>
      <c r="N264" s="463"/>
      <c r="O264" s="511"/>
      <c r="P264" s="448">
        <f>'（別紙１）原油換算シート【計画用】'!P29</f>
        <v>9.2799999999999994</v>
      </c>
      <c r="Q264" s="448"/>
      <c r="R264" s="874"/>
      <c r="S264" s="438" t="s">
        <v>374</v>
      </c>
      <c r="T264" s="439"/>
      <c r="U264" s="439"/>
      <c r="V264" s="440"/>
      <c r="W264" s="373"/>
      <c r="X264" s="245"/>
      <c r="Y264" s="245"/>
      <c r="Z264" s="245"/>
      <c r="AA264" s="509"/>
      <c r="AB264" s="510"/>
      <c r="AC264" s="1000"/>
      <c r="AD264" s="441" t="str">
        <f>IF(H264="","",H264*P264*W$250)</f>
        <v/>
      </c>
      <c r="AE264" s="442"/>
      <c r="AF264" s="442"/>
      <c r="AG264" s="442"/>
      <c r="AH264" s="443"/>
      <c r="AI264" s="444" t="s">
        <v>232</v>
      </c>
      <c r="AJ264" s="445"/>
    </row>
    <row r="265" spans="2:36" ht="13.5" customHeight="1" thickBot="1" x14ac:dyDescent="0.2">
      <c r="B265" s="452"/>
      <c r="C265" s="915"/>
      <c r="D265" s="881"/>
      <c r="E265" s="319"/>
      <c r="F265" s="318"/>
      <c r="G265" s="320"/>
      <c r="H265" s="85"/>
      <c r="I265" s="86"/>
      <c r="J265" s="86"/>
      <c r="K265" s="86"/>
      <c r="L265" s="513"/>
      <c r="M265" s="444"/>
      <c r="N265" s="463"/>
      <c r="O265" s="511"/>
      <c r="P265" s="448"/>
      <c r="Q265" s="448"/>
      <c r="R265" s="874"/>
      <c r="S265" s="438"/>
      <c r="T265" s="439"/>
      <c r="U265" s="439"/>
      <c r="V265" s="440"/>
      <c r="W265" s="373"/>
      <c r="X265" s="245"/>
      <c r="Y265" s="245"/>
      <c r="Z265" s="245"/>
      <c r="AA265" s="509"/>
      <c r="AB265" s="510"/>
      <c r="AC265" s="1000"/>
      <c r="AD265" s="441"/>
      <c r="AE265" s="442"/>
      <c r="AF265" s="442"/>
      <c r="AG265" s="442"/>
      <c r="AH265" s="443"/>
      <c r="AI265" s="444"/>
      <c r="AJ265" s="445"/>
    </row>
    <row r="266" spans="2:36" ht="13.5" customHeight="1" thickBot="1" x14ac:dyDescent="0.2">
      <c r="B266" s="452"/>
      <c r="C266" s="915"/>
      <c r="D266" s="861" t="s">
        <v>66</v>
      </c>
      <c r="E266" s="467"/>
      <c r="F266" s="467"/>
      <c r="G266" s="467"/>
      <c r="H266" s="108"/>
      <c r="I266" s="108"/>
      <c r="J266" s="108"/>
      <c r="K266" s="108"/>
      <c r="L266" s="108"/>
      <c r="M266" s="462" t="s">
        <v>376</v>
      </c>
      <c r="N266" s="245"/>
      <c r="O266" s="245"/>
      <c r="P266" s="448">
        <f>'（別紙１）原油換算シート【計画用】'!P31</f>
        <v>1.36</v>
      </c>
      <c r="Q266" s="448"/>
      <c r="R266" s="874"/>
      <c r="S266" s="500" t="s">
        <v>375</v>
      </c>
      <c r="T266" s="501"/>
      <c r="U266" s="501"/>
      <c r="V266" s="502"/>
      <c r="W266" s="373"/>
      <c r="X266" s="245"/>
      <c r="Y266" s="245"/>
      <c r="Z266" s="245"/>
      <c r="AA266" s="509"/>
      <c r="AB266" s="510"/>
      <c r="AC266" s="1000"/>
      <c r="AD266" s="441" t="str">
        <f>IF(H266="","",H266*P266*W$250)</f>
        <v/>
      </c>
      <c r="AE266" s="442"/>
      <c r="AF266" s="442"/>
      <c r="AG266" s="442"/>
      <c r="AH266" s="443"/>
      <c r="AI266" s="444" t="s">
        <v>232</v>
      </c>
      <c r="AJ266" s="445"/>
    </row>
    <row r="267" spans="2:36" ht="13.5" customHeight="1" x14ac:dyDescent="0.15">
      <c r="B267" s="452"/>
      <c r="C267" s="915"/>
      <c r="D267" s="862"/>
      <c r="E267" s="459"/>
      <c r="F267" s="459"/>
      <c r="G267" s="459"/>
      <c r="H267" s="108"/>
      <c r="I267" s="108"/>
      <c r="J267" s="108"/>
      <c r="K267" s="108"/>
      <c r="L267" s="108"/>
      <c r="M267" s="462"/>
      <c r="N267" s="245"/>
      <c r="O267" s="245"/>
      <c r="P267" s="448"/>
      <c r="Q267" s="448"/>
      <c r="R267" s="874"/>
      <c r="S267" s="503"/>
      <c r="T267" s="504"/>
      <c r="U267" s="504"/>
      <c r="V267" s="505"/>
      <c r="W267" s="373"/>
      <c r="X267" s="245"/>
      <c r="Y267" s="245"/>
      <c r="Z267" s="245"/>
      <c r="AA267" s="461"/>
      <c r="AB267" s="379"/>
      <c r="AC267" s="396"/>
      <c r="AD267" s="441"/>
      <c r="AE267" s="442"/>
      <c r="AF267" s="442"/>
      <c r="AG267" s="442"/>
      <c r="AH267" s="443"/>
      <c r="AI267" s="520"/>
      <c r="AJ267" s="524"/>
    </row>
    <row r="268" spans="2:36" ht="13.5" customHeight="1" x14ac:dyDescent="0.15">
      <c r="B268" s="452"/>
      <c r="C268" s="915"/>
      <c r="D268" s="1005" t="s">
        <v>393</v>
      </c>
      <c r="E268" s="327"/>
      <c r="F268" s="327"/>
      <c r="G268" s="327"/>
      <c r="H268" s="327"/>
      <c r="I268" s="327"/>
      <c r="J268" s="327"/>
      <c r="K268" s="327"/>
      <c r="L268" s="327"/>
      <c r="M268" s="327"/>
      <c r="N268" s="327"/>
      <c r="O268" s="327"/>
      <c r="P268" s="327"/>
      <c r="Q268" s="327"/>
      <c r="R268" s="327"/>
      <c r="S268" s="327"/>
      <c r="T268" s="327"/>
      <c r="U268" s="327"/>
      <c r="V268" s="327"/>
      <c r="W268" s="327"/>
      <c r="X268" s="327"/>
      <c r="Y268" s="327"/>
      <c r="Z268" s="327"/>
      <c r="AA268" s="327"/>
      <c r="AB268" s="327"/>
      <c r="AC268" s="524"/>
      <c r="AD268" s="1001" t="str">
        <f>IF(SUM(AD250:AH267)=0,"",SUM(AD250:AH267))</f>
        <v/>
      </c>
      <c r="AE268" s="1002"/>
      <c r="AF268" s="1002"/>
      <c r="AG268" s="1002"/>
      <c r="AH268" s="1002"/>
      <c r="AI268" s="1003" t="s">
        <v>232</v>
      </c>
      <c r="AJ268" s="1004"/>
    </row>
    <row r="269" spans="2:36" ht="13.5" customHeight="1" thickBot="1" x14ac:dyDescent="0.2">
      <c r="B269" s="452"/>
      <c r="C269" s="915"/>
      <c r="D269" s="397"/>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98"/>
      <c r="AD269" s="527"/>
      <c r="AE269" s="528"/>
      <c r="AF269" s="528"/>
      <c r="AG269" s="528"/>
      <c r="AH269" s="528"/>
      <c r="AI269" s="516"/>
      <c r="AJ269" s="517"/>
    </row>
    <row r="270" spans="2:36" ht="13.5" customHeight="1" x14ac:dyDescent="0.15">
      <c r="B270" s="452"/>
      <c r="C270" s="915"/>
      <c r="D270" s="875" t="s">
        <v>355</v>
      </c>
      <c r="E270" s="876"/>
      <c r="F270" s="876" t="s">
        <v>357</v>
      </c>
      <c r="G270" s="876"/>
      <c r="H270" s="984"/>
      <c r="I270" s="985"/>
      <c r="J270" s="985"/>
      <c r="K270" s="985"/>
      <c r="L270" s="985"/>
      <c r="M270" s="961" t="s">
        <v>232</v>
      </c>
      <c r="N270" s="961"/>
      <c r="O270" s="962"/>
      <c r="P270" s="988"/>
      <c r="Q270" s="989"/>
      <c r="R270" s="989"/>
      <c r="S270" s="989"/>
      <c r="T270" s="989"/>
      <c r="U270" s="989"/>
      <c r="V270" s="989"/>
      <c r="W270" s="989"/>
      <c r="X270" s="989"/>
      <c r="Y270" s="989"/>
      <c r="Z270" s="989"/>
      <c r="AA270" s="989"/>
      <c r="AB270" s="989"/>
      <c r="AC270" s="989"/>
      <c r="AD270" s="989"/>
      <c r="AE270" s="989"/>
      <c r="AF270" s="989"/>
      <c r="AG270" s="989"/>
      <c r="AH270" s="989"/>
      <c r="AI270" s="989"/>
      <c r="AJ270" s="990"/>
    </row>
    <row r="271" spans="2:36" ht="13.5" customHeight="1" x14ac:dyDescent="0.15">
      <c r="B271" s="452"/>
      <c r="C271" s="915"/>
      <c r="D271" s="877"/>
      <c r="E271" s="334"/>
      <c r="F271" s="334"/>
      <c r="G271" s="334"/>
      <c r="H271" s="986"/>
      <c r="I271" s="987"/>
      <c r="J271" s="987"/>
      <c r="K271" s="987"/>
      <c r="L271" s="987"/>
      <c r="M271" s="963"/>
      <c r="N271" s="963"/>
      <c r="O271" s="964"/>
      <c r="P271" s="991"/>
      <c r="Q271" s="992"/>
      <c r="R271" s="992"/>
      <c r="S271" s="992"/>
      <c r="T271" s="992"/>
      <c r="U271" s="992"/>
      <c r="V271" s="992"/>
      <c r="W271" s="992"/>
      <c r="X271" s="992"/>
      <c r="Y271" s="992"/>
      <c r="Z271" s="992"/>
      <c r="AA271" s="992"/>
      <c r="AB271" s="992"/>
      <c r="AC271" s="992"/>
      <c r="AD271" s="992"/>
      <c r="AE271" s="992"/>
      <c r="AF271" s="992"/>
      <c r="AG271" s="992"/>
      <c r="AH271" s="992"/>
      <c r="AI271" s="992"/>
      <c r="AJ271" s="993"/>
    </row>
    <row r="272" spans="2:36" ht="13.5" customHeight="1" x14ac:dyDescent="0.15">
      <c r="B272" s="452"/>
      <c r="C272" s="915"/>
      <c r="D272" s="877"/>
      <c r="E272" s="334"/>
      <c r="F272" s="334" t="s">
        <v>358</v>
      </c>
      <c r="G272" s="334"/>
      <c r="H272" s="882"/>
      <c r="I272" s="883"/>
      <c r="J272" s="883"/>
      <c r="K272" s="883"/>
      <c r="L272" s="883"/>
      <c r="M272" s="957" t="s">
        <v>232</v>
      </c>
      <c r="N272" s="957"/>
      <c r="O272" s="958"/>
      <c r="P272" s="994"/>
      <c r="Q272" s="995"/>
      <c r="R272" s="995"/>
      <c r="S272" s="995"/>
      <c r="T272" s="995"/>
      <c r="U272" s="995"/>
      <c r="V272" s="995"/>
      <c r="W272" s="995"/>
      <c r="X272" s="995"/>
      <c r="Y272" s="995"/>
      <c r="Z272" s="995"/>
      <c r="AA272" s="995"/>
      <c r="AB272" s="995"/>
      <c r="AC272" s="995"/>
      <c r="AD272" s="995"/>
      <c r="AE272" s="995"/>
      <c r="AF272" s="995"/>
      <c r="AG272" s="995"/>
      <c r="AH272" s="995"/>
      <c r="AI272" s="995"/>
      <c r="AJ272" s="996"/>
    </row>
    <row r="273" spans="2:36" ht="13.5" customHeight="1" thickBot="1" x14ac:dyDescent="0.2">
      <c r="B273" s="454"/>
      <c r="C273" s="916"/>
      <c r="D273" s="878"/>
      <c r="E273" s="873"/>
      <c r="F273" s="873"/>
      <c r="G273" s="873"/>
      <c r="H273" s="884"/>
      <c r="I273" s="885"/>
      <c r="J273" s="885"/>
      <c r="K273" s="885"/>
      <c r="L273" s="885"/>
      <c r="M273" s="959"/>
      <c r="N273" s="959"/>
      <c r="O273" s="960"/>
      <c r="P273" s="997"/>
      <c r="Q273" s="998"/>
      <c r="R273" s="998"/>
      <c r="S273" s="998"/>
      <c r="T273" s="998"/>
      <c r="U273" s="998"/>
      <c r="V273" s="998"/>
      <c r="W273" s="998"/>
      <c r="X273" s="998"/>
      <c r="Y273" s="998"/>
      <c r="Z273" s="998"/>
      <c r="AA273" s="998"/>
      <c r="AB273" s="998"/>
      <c r="AC273" s="998"/>
      <c r="AD273" s="998"/>
      <c r="AE273" s="998"/>
      <c r="AF273" s="998"/>
      <c r="AG273" s="998"/>
      <c r="AH273" s="998"/>
      <c r="AI273" s="998"/>
      <c r="AJ273" s="999"/>
    </row>
    <row r="274" spans="2:36" ht="13.5" customHeight="1" thickBot="1" x14ac:dyDescent="0.2"/>
    <row r="275" spans="2:36" ht="16.5" customHeight="1" x14ac:dyDescent="0.15">
      <c r="B275" s="852" t="s">
        <v>356</v>
      </c>
      <c r="C275" s="490"/>
      <c r="D275" s="490"/>
      <c r="E275" s="490"/>
      <c r="F275" s="490"/>
      <c r="G275" s="490"/>
      <c r="H275" s="490"/>
      <c r="I275" s="490"/>
      <c r="J275" s="490"/>
      <c r="K275" s="490"/>
      <c r="L275" s="490"/>
      <c r="M275" s="868" t="s">
        <v>20</v>
      </c>
      <c r="N275" s="869"/>
      <c r="O275" s="869"/>
      <c r="P275" s="869"/>
      <c r="Q275" s="869"/>
      <c r="R275" s="869"/>
      <c r="S275" s="869"/>
      <c r="T275" s="870"/>
      <c r="U275" s="871"/>
      <c r="V275" s="871"/>
      <c r="W275" s="871"/>
      <c r="X275" s="871"/>
      <c r="Y275" s="871"/>
      <c r="Z275" s="871"/>
      <c r="AA275" s="871"/>
      <c r="AB275" s="871"/>
      <c r="AC275" s="871"/>
      <c r="AD275" s="871"/>
      <c r="AE275" s="871"/>
      <c r="AF275" s="871"/>
      <c r="AG275" s="871"/>
      <c r="AH275" s="871"/>
      <c r="AI275" s="871"/>
      <c r="AJ275" s="872"/>
    </row>
    <row r="276" spans="2:36" ht="16.5" customHeight="1" x14ac:dyDescent="0.15">
      <c r="B276" s="853"/>
      <c r="C276" s="310"/>
      <c r="D276" s="310"/>
      <c r="E276" s="310"/>
      <c r="F276" s="310"/>
      <c r="G276" s="310"/>
      <c r="H276" s="310"/>
      <c r="I276" s="310"/>
      <c r="J276" s="310"/>
      <c r="K276" s="310"/>
      <c r="L276" s="310"/>
      <c r="M276" s="856" t="s">
        <v>21</v>
      </c>
      <c r="N276" s="857"/>
      <c r="O276" s="857"/>
      <c r="P276" s="857"/>
      <c r="Q276" s="857"/>
      <c r="R276" s="857"/>
      <c r="S276" s="857"/>
      <c r="T276" s="858"/>
      <c r="U276" s="859"/>
      <c r="V276" s="859"/>
      <c r="W276" s="859"/>
      <c r="X276" s="859"/>
      <c r="Y276" s="859"/>
      <c r="Z276" s="859"/>
      <c r="AA276" s="859"/>
      <c r="AB276" s="859"/>
      <c r="AC276" s="859"/>
      <c r="AD276" s="859"/>
      <c r="AE276" s="859"/>
      <c r="AF276" s="859"/>
      <c r="AG276" s="859"/>
      <c r="AH276" s="859"/>
      <c r="AI276" s="859"/>
      <c r="AJ276" s="860"/>
    </row>
    <row r="277" spans="2:36" ht="16.5" customHeight="1" x14ac:dyDescent="0.15">
      <c r="B277" s="853"/>
      <c r="C277" s="310"/>
      <c r="D277" s="310"/>
      <c r="E277" s="310"/>
      <c r="F277" s="310"/>
      <c r="G277" s="310"/>
      <c r="H277" s="310"/>
      <c r="I277" s="310"/>
      <c r="J277" s="310"/>
      <c r="K277" s="310"/>
      <c r="L277" s="310"/>
      <c r="M277" s="856" t="s">
        <v>22</v>
      </c>
      <c r="N277" s="857"/>
      <c r="O277" s="857"/>
      <c r="P277" s="857"/>
      <c r="Q277" s="857"/>
      <c r="R277" s="857"/>
      <c r="S277" s="857"/>
      <c r="T277" s="858"/>
      <c r="U277" s="859"/>
      <c r="V277" s="859"/>
      <c r="W277" s="859"/>
      <c r="X277" s="859"/>
      <c r="Y277" s="859"/>
      <c r="Z277" s="859"/>
      <c r="AA277" s="859"/>
      <c r="AB277" s="859"/>
      <c r="AC277" s="859"/>
      <c r="AD277" s="859"/>
      <c r="AE277" s="859"/>
      <c r="AF277" s="859"/>
      <c r="AG277" s="859"/>
      <c r="AH277" s="859"/>
      <c r="AI277" s="859"/>
      <c r="AJ277" s="860"/>
    </row>
    <row r="278" spans="2:36" ht="16.5" customHeight="1" thickBot="1" x14ac:dyDescent="0.2">
      <c r="B278" s="854"/>
      <c r="C278" s="855"/>
      <c r="D278" s="855"/>
      <c r="E278" s="855"/>
      <c r="F278" s="855"/>
      <c r="G278" s="855"/>
      <c r="H278" s="855"/>
      <c r="I278" s="855"/>
      <c r="J278" s="855"/>
      <c r="K278" s="855"/>
      <c r="L278" s="855"/>
      <c r="M278" s="863" t="s">
        <v>23</v>
      </c>
      <c r="N278" s="864"/>
      <c r="O278" s="864"/>
      <c r="P278" s="864"/>
      <c r="Q278" s="864"/>
      <c r="R278" s="864"/>
      <c r="S278" s="864"/>
      <c r="T278" s="865"/>
      <c r="U278" s="866"/>
      <c r="V278" s="866"/>
      <c r="W278" s="866"/>
      <c r="X278" s="866"/>
      <c r="Y278" s="866"/>
      <c r="Z278" s="866"/>
      <c r="AA278" s="866"/>
      <c r="AB278" s="866"/>
      <c r="AC278" s="866"/>
      <c r="AD278" s="866"/>
      <c r="AE278" s="866"/>
      <c r="AF278" s="866"/>
      <c r="AG278" s="866"/>
      <c r="AH278" s="866"/>
      <c r="AI278" s="866"/>
      <c r="AJ278" s="867"/>
    </row>
    <row r="280" spans="2:36" ht="13.5" customHeight="1" x14ac:dyDescent="0.15">
      <c r="B280" s="11" t="s">
        <v>338</v>
      </c>
      <c r="C280" s="11">
        <v>1</v>
      </c>
      <c r="D280" s="333" t="s">
        <v>445</v>
      </c>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c r="AA280" s="333"/>
      <c r="AB280" s="333"/>
      <c r="AC280" s="333"/>
      <c r="AD280" s="333"/>
      <c r="AE280" s="333"/>
      <c r="AF280" s="333"/>
      <c r="AG280" s="333"/>
      <c r="AH280" s="333"/>
      <c r="AI280" s="333"/>
      <c r="AJ280" s="333"/>
    </row>
    <row r="281" spans="2:36" ht="13.5" customHeight="1" x14ac:dyDescent="0.15">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c r="AA281" s="333"/>
      <c r="AB281" s="333"/>
      <c r="AC281" s="333"/>
      <c r="AD281" s="333"/>
      <c r="AE281" s="333"/>
      <c r="AF281" s="333"/>
      <c r="AG281" s="333"/>
      <c r="AH281" s="333"/>
      <c r="AI281" s="333"/>
      <c r="AJ281" s="333"/>
    </row>
    <row r="282" spans="2:36" ht="13.5" customHeight="1" x14ac:dyDescent="0.15">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c r="AA282" s="333"/>
      <c r="AB282" s="333"/>
      <c r="AC282" s="333"/>
      <c r="AD282" s="333"/>
      <c r="AE282" s="333"/>
      <c r="AF282" s="333"/>
      <c r="AG282" s="333"/>
      <c r="AH282" s="333"/>
      <c r="AI282" s="333"/>
      <c r="AJ282" s="333"/>
    </row>
    <row r="283" spans="2:36" ht="13.5" customHeight="1" x14ac:dyDescent="0.15">
      <c r="C283" s="11">
        <v>2</v>
      </c>
      <c r="D283" s="333" t="s">
        <v>515</v>
      </c>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c r="AA283" s="333"/>
      <c r="AB283" s="333"/>
      <c r="AC283" s="333"/>
      <c r="AD283" s="333"/>
      <c r="AE283" s="333"/>
      <c r="AF283" s="333"/>
      <c r="AG283" s="333"/>
      <c r="AH283" s="333"/>
      <c r="AI283" s="333"/>
      <c r="AJ283" s="333"/>
    </row>
    <row r="284" spans="2:36" ht="13.5" customHeight="1" x14ac:dyDescent="0.15">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row>
    <row r="285" spans="2:36" ht="13.5" customHeight="1" x14ac:dyDescent="0.15">
      <c r="C285" s="11">
        <v>3</v>
      </c>
      <c r="D285" s="299" t="s">
        <v>360</v>
      </c>
      <c r="E285" s="299"/>
      <c r="F285" s="299"/>
      <c r="G285" s="299"/>
      <c r="H285" s="299"/>
      <c r="I285" s="299"/>
      <c r="J285" s="299"/>
      <c r="K285" s="299"/>
      <c r="L285" s="299"/>
      <c r="M285" s="299"/>
      <c r="N285" s="299"/>
      <c r="O285" s="299"/>
      <c r="P285" s="299"/>
      <c r="Q285" s="299"/>
      <c r="R285" s="299"/>
      <c r="S285" s="299"/>
      <c r="T285" s="299"/>
      <c r="U285" s="299"/>
      <c r="V285" s="299"/>
      <c r="W285" s="299"/>
      <c r="X285" s="299"/>
      <c r="Y285" s="299"/>
      <c r="Z285" s="299"/>
      <c r="AA285" s="299"/>
      <c r="AB285" s="299"/>
      <c r="AC285" s="299"/>
      <c r="AD285" s="299"/>
      <c r="AE285" s="299"/>
      <c r="AF285" s="299"/>
      <c r="AG285" s="299"/>
      <c r="AH285" s="299"/>
      <c r="AI285" s="299"/>
      <c r="AJ285" s="299"/>
    </row>
  </sheetData>
  <sheetProtection password="805D" sheet="1" objects="1" scenarios="1"/>
  <mergeCells count="690">
    <mergeCell ref="H80:O81"/>
    <mergeCell ref="P80:V81"/>
    <mergeCell ref="W80:AC81"/>
    <mergeCell ref="AD80:AJ81"/>
    <mergeCell ref="AI96:AJ97"/>
    <mergeCell ref="H270:L271"/>
    <mergeCell ref="M270:O271"/>
    <mergeCell ref="P270:AJ271"/>
    <mergeCell ref="AI260:AJ261"/>
    <mergeCell ref="AI262:AJ263"/>
    <mergeCell ref="H264:L265"/>
    <mergeCell ref="M264:O265"/>
    <mergeCell ref="P264:R265"/>
    <mergeCell ref="H136:O137"/>
    <mergeCell ref="H266:L267"/>
    <mergeCell ref="AI264:AJ265"/>
    <mergeCell ref="AD258:AH259"/>
    <mergeCell ref="H256:L257"/>
    <mergeCell ref="AI256:AJ257"/>
    <mergeCell ref="AI258:AJ259"/>
    <mergeCell ref="AD260:AH261"/>
    <mergeCell ref="AI254:AJ255"/>
    <mergeCell ref="AD256:AH257"/>
    <mergeCell ref="H254:L255"/>
    <mergeCell ref="M272:O273"/>
    <mergeCell ref="P272:AJ273"/>
    <mergeCell ref="P262:R263"/>
    <mergeCell ref="S262:V263"/>
    <mergeCell ref="AD96:AH97"/>
    <mergeCell ref="P136:V137"/>
    <mergeCell ref="W136:AC137"/>
    <mergeCell ref="P104:AJ105"/>
    <mergeCell ref="U107:AJ107"/>
    <mergeCell ref="M107:T107"/>
    <mergeCell ref="D112:AJ114"/>
    <mergeCell ref="P102:AJ103"/>
    <mergeCell ref="U108:AJ108"/>
    <mergeCell ref="AI98:AJ99"/>
    <mergeCell ref="AD262:AH263"/>
    <mergeCell ref="AI266:AJ267"/>
    <mergeCell ref="D268:AC269"/>
    <mergeCell ref="AD268:AH269"/>
    <mergeCell ref="AI268:AJ269"/>
    <mergeCell ref="AA250:AC267"/>
    <mergeCell ref="H258:L259"/>
    <mergeCell ref="S264:V265"/>
    <mergeCell ref="AD264:AH265"/>
    <mergeCell ref="M254:O255"/>
    <mergeCell ref="P254:R255"/>
    <mergeCell ref="H250:L251"/>
    <mergeCell ref="P216:AJ217"/>
    <mergeCell ref="M250:O251"/>
    <mergeCell ref="AI250:AJ251"/>
    <mergeCell ref="H260:L261"/>
    <mergeCell ref="M260:O261"/>
    <mergeCell ref="P260:R261"/>
    <mergeCell ref="S260:V261"/>
    <mergeCell ref="AD254:AH255"/>
    <mergeCell ref="W250:Z267"/>
    <mergeCell ref="P252:R253"/>
    <mergeCell ref="S252:V253"/>
    <mergeCell ref="U221:AB221"/>
    <mergeCell ref="AC221:AJ221"/>
    <mergeCell ref="M222:T222"/>
    <mergeCell ref="U222:AJ222"/>
    <mergeCell ref="D224:AJ226"/>
    <mergeCell ref="D227:AJ228"/>
    <mergeCell ref="D229:AJ229"/>
    <mergeCell ref="B235:E236"/>
    <mergeCell ref="F235:S236"/>
    <mergeCell ref="T235:W236"/>
    <mergeCell ref="AI252:AJ253"/>
    <mergeCell ref="AD252:AH253"/>
    <mergeCell ref="M220:T220"/>
    <mergeCell ref="U220:AJ220"/>
    <mergeCell ref="H196:L197"/>
    <mergeCell ref="P250:R251"/>
    <mergeCell ref="S250:V251"/>
    <mergeCell ref="AI208:AJ209"/>
    <mergeCell ref="P206:R207"/>
    <mergeCell ref="AI206:AJ207"/>
    <mergeCell ref="P214:AJ215"/>
    <mergeCell ref="B219:L222"/>
    <mergeCell ref="M219:T219"/>
    <mergeCell ref="U219:AJ219"/>
    <mergeCell ref="P210:R211"/>
    <mergeCell ref="S210:V211"/>
    <mergeCell ref="S208:V209"/>
    <mergeCell ref="AD208:AH209"/>
    <mergeCell ref="W194:Z211"/>
    <mergeCell ref="AA194:AC211"/>
    <mergeCell ref="AD202:AH203"/>
    <mergeCell ref="S206:V207"/>
    <mergeCell ref="AD206:AH207"/>
    <mergeCell ref="AI202:AJ203"/>
    <mergeCell ref="P202:R203"/>
    <mergeCell ref="P258:R259"/>
    <mergeCell ref="S258:V259"/>
    <mergeCell ref="AD210:AH211"/>
    <mergeCell ref="AI210:AJ211"/>
    <mergeCell ref="D212:AC213"/>
    <mergeCell ref="AD212:AH213"/>
    <mergeCell ref="D210:G211"/>
    <mergeCell ref="H214:L215"/>
    <mergeCell ref="AI204:AJ205"/>
    <mergeCell ref="H208:L209"/>
    <mergeCell ref="M208:O209"/>
    <mergeCell ref="P208:R209"/>
    <mergeCell ref="M204:O205"/>
    <mergeCell ref="P204:R205"/>
    <mergeCell ref="H206:L207"/>
    <mergeCell ref="M206:O207"/>
    <mergeCell ref="AI212:AJ213"/>
    <mergeCell ref="P256:R257"/>
    <mergeCell ref="S256:V257"/>
    <mergeCell ref="AD250:AH251"/>
    <mergeCell ref="S204:V205"/>
    <mergeCell ref="AD204:AH205"/>
    <mergeCell ref="M210:O211"/>
    <mergeCell ref="H210:L211"/>
    <mergeCell ref="H204:L205"/>
    <mergeCell ref="S202:V203"/>
    <mergeCell ref="AI154:AJ155"/>
    <mergeCell ref="D156:AC157"/>
    <mergeCell ref="AD156:AH157"/>
    <mergeCell ref="AI156:AJ157"/>
    <mergeCell ref="P154:R155"/>
    <mergeCell ref="S154:V155"/>
    <mergeCell ref="AD154:AH155"/>
    <mergeCell ref="H158:L159"/>
    <mergeCell ref="M158:O159"/>
    <mergeCell ref="P158:AJ159"/>
    <mergeCell ref="D158:E161"/>
    <mergeCell ref="F158:G159"/>
    <mergeCell ref="H160:L161"/>
    <mergeCell ref="M160:O161"/>
    <mergeCell ref="P160:AJ161"/>
    <mergeCell ref="D154:G155"/>
    <mergeCell ref="B163:L166"/>
    <mergeCell ref="M163:T163"/>
    <mergeCell ref="U163:AJ163"/>
    <mergeCell ref="M164:T164"/>
    <mergeCell ref="U164:AJ164"/>
    <mergeCell ref="M165:T165"/>
    <mergeCell ref="AI150:AJ151"/>
    <mergeCell ref="H152:L153"/>
    <mergeCell ref="M152:O153"/>
    <mergeCell ref="P152:R153"/>
    <mergeCell ref="S152:V153"/>
    <mergeCell ref="AD152:AH153"/>
    <mergeCell ref="AI152:AJ153"/>
    <mergeCell ref="AD150:AH151"/>
    <mergeCell ref="P150:R151"/>
    <mergeCell ref="S150:V151"/>
    <mergeCell ref="AD148:AH149"/>
    <mergeCell ref="AI148:AJ149"/>
    <mergeCell ref="S146:V147"/>
    <mergeCell ref="AD146:AH147"/>
    <mergeCell ref="P146:R147"/>
    <mergeCell ref="AD142:AH143"/>
    <mergeCell ref="AD140:AH141"/>
    <mergeCell ref="AI140:AJ141"/>
    <mergeCell ref="AI142:AJ143"/>
    <mergeCell ref="H142:L143"/>
    <mergeCell ref="W138:Z155"/>
    <mergeCell ref="AA138:AC155"/>
    <mergeCell ref="AI146:AJ147"/>
    <mergeCell ref="H148:L149"/>
    <mergeCell ref="M148:O149"/>
    <mergeCell ref="S142:V143"/>
    <mergeCell ref="P140:R141"/>
    <mergeCell ref="S140:V141"/>
    <mergeCell ref="M142:O143"/>
    <mergeCell ref="P142:R143"/>
    <mergeCell ref="H146:L147"/>
    <mergeCell ref="M146:O147"/>
    <mergeCell ref="H144:L145"/>
    <mergeCell ref="M144:O145"/>
    <mergeCell ref="P144:R145"/>
    <mergeCell ref="H138:L139"/>
    <mergeCell ref="M138:O139"/>
    <mergeCell ref="P138:R139"/>
    <mergeCell ref="S138:V139"/>
    <mergeCell ref="H154:L155"/>
    <mergeCell ref="M154:O155"/>
    <mergeCell ref="P148:R149"/>
    <mergeCell ref="S148:V149"/>
    <mergeCell ref="D115:AJ116"/>
    <mergeCell ref="D117:AJ117"/>
    <mergeCell ref="X123:AJ124"/>
    <mergeCell ref="B125:E126"/>
    <mergeCell ref="F125:AJ125"/>
    <mergeCell ref="F126:J126"/>
    <mergeCell ref="D100:AC101"/>
    <mergeCell ref="AD100:AH101"/>
    <mergeCell ref="AI100:AJ101"/>
    <mergeCell ref="M104:O105"/>
    <mergeCell ref="B123:E124"/>
    <mergeCell ref="F123:S124"/>
    <mergeCell ref="T123:W124"/>
    <mergeCell ref="B107:L110"/>
    <mergeCell ref="M108:T108"/>
    <mergeCell ref="M110:T110"/>
    <mergeCell ref="U110:AJ110"/>
    <mergeCell ref="U109:AB109"/>
    <mergeCell ref="AC109:AJ109"/>
    <mergeCell ref="M109:T109"/>
    <mergeCell ref="K126:V126"/>
    <mergeCell ref="X126:AJ126"/>
    <mergeCell ref="M96:O97"/>
    <mergeCell ref="F96:G97"/>
    <mergeCell ref="D98:G99"/>
    <mergeCell ref="F102:G103"/>
    <mergeCell ref="F104:G105"/>
    <mergeCell ref="H102:L103"/>
    <mergeCell ref="M102:O103"/>
    <mergeCell ref="AD98:AH99"/>
    <mergeCell ref="H94:L95"/>
    <mergeCell ref="M94:O95"/>
    <mergeCell ref="P94:R95"/>
    <mergeCell ref="S94:V95"/>
    <mergeCell ref="AD94:AH95"/>
    <mergeCell ref="P96:R97"/>
    <mergeCell ref="S96:V97"/>
    <mergeCell ref="H98:L99"/>
    <mergeCell ref="M98:O99"/>
    <mergeCell ref="M84:O85"/>
    <mergeCell ref="P84:R85"/>
    <mergeCell ref="S84:V85"/>
    <mergeCell ref="M90:O91"/>
    <mergeCell ref="P90:R91"/>
    <mergeCell ref="S90:V91"/>
    <mergeCell ref="AI94:AJ95"/>
    <mergeCell ref="AI90:AJ91"/>
    <mergeCell ref="H92:L93"/>
    <mergeCell ref="M92:O93"/>
    <mergeCell ref="P92:R93"/>
    <mergeCell ref="S92:V93"/>
    <mergeCell ref="AD92:AH93"/>
    <mergeCell ref="AI92:AJ93"/>
    <mergeCell ref="H90:L91"/>
    <mergeCell ref="P24:V25"/>
    <mergeCell ref="W24:AC25"/>
    <mergeCell ref="S38:V39"/>
    <mergeCell ref="H34:L35"/>
    <mergeCell ref="H36:L37"/>
    <mergeCell ref="M36:O37"/>
    <mergeCell ref="AD24:AJ25"/>
    <mergeCell ref="AD44:AH45"/>
    <mergeCell ref="H42:L43"/>
    <mergeCell ref="M40:O41"/>
    <mergeCell ref="P40:R41"/>
    <mergeCell ref="S40:V41"/>
    <mergeCell ref="AD40:AH41"/>
    <mergeCell ref="AI44:AJ45"/>
    <mergeCell ref="D44:AC45"/>
    <mergeCell ref="P38:R39"/>
    <mergeCell ref="AD30:AH31"/>
    <mergeCell ref="AD26:AH27"/>
    <mergeCell ref="AD38:AH39"/>
    <mergeCell ref="AI38:AJ39"/>
    <mergeCell ref="P42:R43"/>
    <mergeCell ref="S42:V43"/>
    <mergeCell ref="AD42:AH43"/>
    <mergeCell ref="P28:R29"/>
    <mergeCell ref="P82:R83"/>
    <mergeCell ref="S82:V83"/>
    <mergeCell ref="W82:Z99"/>
    <mergeCell ref="U51:AJ51"/>
    <mergeCell ref="U52:AJ52"/>
    <mergeCell ref="S86:V87"/>
    <mergeCell ref="AD82:AH83"/>
    <mergeCell ref="AD90:AH91"/>
    <mergeCell ref="AI82:AJ83"/>
    <mergeCell ref="AD84:AH85"/>
    <mergeCell ref="D61:AJ61"/>
    <mergeCell ref="B67:E68"/>
    <mergeCell ref="F67:S68"/>
    <mergeCell ref="B51:L54"/>
    <mergeCell ref="D59:AJ60"/>
    <mergeCell ref="M82:O83"/>
    <mergeCell ref="AA82:AC99"/>
    <mergeCell ref="AI86:AJ87"/>
    <mergeCell ref="H88:L89"/>
    <mergeCell ref="M88:O89"/>
    <mergeCell ref="P88:R89"/>
    <mergeCell ref="S88:V89"/>
    <mergeCell ref="AD88:AH89"/>
    <mergeCell ref="H84:L85"/>
    <mergeCell ref="P48:AJ49"/>
    <mergeCell ref="AI30:AJ31"/>
    <mergeCell ref="AA26:AC43"/>
    <mergeCell ref="M26:O27"/>
    <mergeCell ref="P26:R27"/>
    <mergeCell ref="S26:V27"/>
    <mergeCell ref="S34:V35"/>
    <mergeCell ref="S36:V37"/>
    <mergeCell ref="AI26:AJ27"/>
    <mergeCell ref="AD28:AH29"/>
    <mergeCell ref="AI28:AJ29"/>
    <mergeCell ref="AD36:AH37"/>
    <mergeCell ref="AI36:AJ37"/>
    <mergeCell ref="AI40:AJ41"/>
    <mergeCell ref="AD32:AH33"/>
    <mergeCell ref="AI32:AJ33"/>
    <mergeCell ref="S28:V29"/>
    <mergeCell ref="AD34:AH35"/>
    <mergeCell ref="AI34:AJ35"/>
    <mergeCell ref="P32:R33"/>
    <mergeCell ref="S32:V33"/>
    <mergeCell ref="B11:E12"/>
    <mergeCell ref="B13:E14"/>
    <mergeCell ref="B15:E17"/>
    <mergeCell ref="T11:W12"/>
    <mergeCell ref="F11:S12"/>
    <mergeCell ref="F13:AJ13"/>
    <mergeCell ref="X11:AJ12"/>
    <mergeCell ref="F16:I16"/>
    <mergeCell ref="Y16:AH16"/>
    <mergeCell ref="AI16:AJ16"/>
    <mergeCell ref="J17:L17"/>
    <mergeCell ref="F14:J14"/>
    <mergeCell ref="X15:Y15"/>
    <mergeCell ref="Q15:S15"/>
    <mergeCell ref="Z15:AA15"/>
    <mergeCell ref="F15:I15"/>
    <mergeCell ref="K14:V14"/>
    <mergeCell ref="T15:W15"/>
    <mergeCell ref="J15:O15"/>
    <mergeCell ref="X14:AJ14"/>
    <mergeCell ref="AH15:AJ15"/>
    <mergeCell ref="AD15:AE15"/>
    <mergeCell ref="AF15:AG15"/>
    <mergeCell ref="J16:X16"/>
    <mergeCell ref="N17:O17"/>
    <mergeCell ref="Q17:R17"/>
    <mergeCell ref="U53:AB53"/>
    <mergeCell ref="P18:S18"/>
    <mergeCell ref="AG76:AJ77"/>
    <mergeCell ref="X18:AJ19"/>
    <mergeCell ref="H19:S19"/>
    <mergeCell ref="H18:K18"/>
    <mergeCell ref="Z71:AA71"/>
    <mergeCell ref="AD71:AE71"/>
    <mergeCell ref="AF71:AG71"/>
    <mergeCell ref="AH71:AJ71"/>
    <mergeCell ref="X71:Y71"/>
    <mergeCell ref="K22:AJ23"/>
    <mergeCell ref="F17:I17"/>
    <mergeCell ref="H20:P21"/>
    <mergeCell ref="Q20:T21"/>
    <mergeCell ref="U20:AF21"/>
    <mergeCell ref="B18:G21"/>
    <mergeCell ref="L18:O18"/>
    <mergeCell ref="T18:W19"/>
    <mergeCell ref="S17:AJ17"/>
    <mergeCell ref="B22:J23"/>
    <mergeCell ref="AG20:AJ21"/>
    <mergeCell ref="B26:C49"/>
    <mergeCell ref="B24:G25"/>
    <mergeCell ref="H38:L39"/>
    <mergeCell ref="F40:G41"/>
    <mergeCell ref="F38:G39"/>
    <mergeCell ref="M42:O43"/>
    <mergeCell ref="D34:G35"/>
    <mergeCell ref="D32:G33"/>
    <mergeCell ref="H30:L31"/>
    <mergeCell ref="D26:G27"/>
    <mergeCell ref="H26:L27"/>
    <mergeCell ref="D28:G29"/>
    <mergeCell ref="D42:G43"/>
    <mergeCell ref="F48:G49"/>
    <mergeCell ref="D38:E41"/>
    <mergeCell ref="H32:L33"/>
    <mergeCell ref="D30:G31"/>
    <mergeCell ref="M48:O49"/>
    <mergeCell ref="M34:O35"/>
    <mergeCell ref="H28:L29"/>
    <mergeCell ref="M28:O29"/>
    <mergeCell ref="H24:O25"/>
    <mergeCell ref="M32:O33"/>
    <mergeCell ref="M30:O31"/>
    <mergeCell ref="X67:AJ68"/>
    <mergeCell ref="D36:G37"/>
    <mergeCell ref="M46:O47"/>
    <mergeCell ref="H46:L47"/>
    <mergeCell ref="F46:G47"/>
    <mergeCell ref="D46:E49"/>
    <mergeCell ref="H48:L49"/>
    <mergeCell ref="H40:L41"/>
    <mergeCell ref="M52:T52"/>
    <mergeCell ref="M54:T54"/>
    <mergeCell ref="D56:AJ58"/>
    <mergeCell ref="U54:AJ54"/>
    <mergeCell ref="T67:W68"/>
    <mergeCell ref="M51:T51"/>
    <mergeCell ref="P36:R37"/>
    <mergeCell ref="AC53:AJ53"/>
    <mergeCell ref="M53:T53"/>
    <mergeCell ref="M38:O39"/>
    <mergeCell ref="AI42:AJ43"/>
    <mergeCell ref="W26:Z43"/>
    <mergeCell ref="P34:R35"/>
    <mergeCell ref="P30:R31"/>
    <mergeCell ref="S30:V31"/>
    <mergeCell ref="P46:AJ47"/>
    <mergeCell ref="B69:E70"/>
    <mergeCell ref="F69:AJ69"/>
    <mergeCell ref="F70:J70"/>
    <mergeCell ref="K70:V70"/>
    <mergeCell ref="X70:AJ70"/>
    <mergeCell ref="B71:E73"/>
    <mergeCell ref="F71:I71"/>
    <mergeCell ref="J71:O71"/>
    <mergeCell ref="Q71:S71"/>
    <mergeCell ref="T71:W71"/>
    <mergeCell ref="F73:I73"/>
    <mergeCell ref="J73:L73"/>
    <mergeCell ref="N73:O73"/>
    <mergeCell ref="Q73:R73"/>
    <mergeCell ref="AI72:AJ72"/>
    <mergeCell ref="S73:AJ73"/>
    <mergeCell ref="F72:I72"/>
    <mergeCell ref="J72:X72"/>
    <mergeCell ref="Y72:AH72"/>
    <mergeCell ref="B74:G77"/>
    <mergeCell ref="H74:K74"/>
    <mergeCell ref="L74:O74"/>
    <mergeCell ref="P74:S74"/>
    <mergeCell ref="T74:W75"/>
    <mergeCell ref="X74:AJ75"/>
    <mergeCell ref="H75:S75"/>
    <mergeCell ref="H76:P77"/>
    <mergeCell ref="Q76:T77"/>
    <mergeCell ref="U76:AF77"/>
    <mergeCell ref="B78:J79"/>
    <mergeCell ref="K78:AJ79"/>
    <mergeCell ref="B80:G81"/>
    <mergeCell ref="B82:C105"/>
    <mergeCell ref="D82:G83"/>
    <mergeCell ref="D86:G87"/>
    <mergeCell ref="D84:G85"/>
    <mergeCell ref="D88:G89"/>
    <mergeCell ref="AD86:AH87"/>
    <mergeCell ref="D92:G93"/>
    <mergeCell ref="H96:L97"/>
    <mergeCell ref="D94:E97"/>
    <mergeCell ref="F94:G95"/>
    <mergeCell ref="P98:R99"/>
    <mergeCell ref="S98:V99"/>
    <mergeCell ref="D102:E105"/>
    <mergeCell ref="H104:L105"/>
    <mergeCell ref="D90:G91"/>
    <mergeCell ref="AI88:AJ89"/>
    <mergeCell ref="H86:L87"/>
    <mergeCell ref="M86:O87"/>
    <mergeCell ref="P86:R87"/>
    <mergeCell ref="AI84:AJ85"/>
    <mergeCell ref="H82:L83"/>
    <mergeCell ref="B127:E129"/>
    <mergeCell ref="F127:I127"/>
    <mergeCell ref="J127:O127"/>
    <mergeCell ref="Q127:S127"/>
    <mergeCell ref="F129:I129"/>
    <mergeCell ref="J129:L129"/>
    <mergeCell ref="N129:O129"/>
    <mergeCell ref="Q129:R129"/>
    <mergeCell ref="S129:AJ129"/>
    <mergeCell ref="AF127:AG127"/>
    <mergeCell ref="AH127:AJ127"/>
    <mergeCell ref="F128:I128"/>
    <mergeCell ref="J128:X128"/>
    <mergeCell ref="Y128:AH128"/>
    <mergeCell ref="AI128:AJ128"/>
    <mergeCell ref="T127:W127"/>
    <mergeCell ref="X127:Y127"/>
    <mergeCell ref="Z127:AA127"/>
    <mergeCell ref="AD127:AE127"/>
    <mergeCell ref="B130:G133"/>
    <mergeCell ref="H130:K130"/>
    <mergeCell ref="L130:O130"/>
    <mergeCell ref="P130:S130"/>
    <mergeCell ref="T130:W131"/>
    <mergeCell ref="X130:AJ131"/>
    <mergeCell ref="H131:S131"/>
    <mergeCell ref="H132:P133"/>
    <mergeCell ref="Q132:T133"/>
    <mergeCell ref="U132:AF133"/>
    <mergeCell ref="AG132:AJ133"/>
    <mergeCell ref="B134:J135"/>
    <mergeCell ref="K134:AJ135"/>
    <mergeCell ref="B136:G137"/>
    <mergeCell ref="AD136:AJ137"/>
    <mergeCell ref="B138:C161"/>
    <mergeCell ref="D138:G139"/>
    <mergeCell ref="D142:G143"/>
    <mergeCell ref="D140:G141"/>
    <mergeCell ref="D150:E153"/>
    <mergeCell ref="F150:G151"/>
    <mergeCell ref="F160:G161"/>
    <mergeCell ref="AI138:AJ139"/>
    <mergeCell ref="D144:G145"/>
    <mergeCell ref="D148:G149"/>
    <mergeCell ref="D146:G147"/>
    <mergeCell ref="AD138:AH139"/>
    <mergeCell ref="H140:L141"/>
    <mergeCell ref="M140:O141"/>
    <mergeCell ref="S144:V145"/>
    <mergeCell ref="AD144:AH145"/>
    <mergeCell ref="AI144:AJ145"/>
    <mergeCell ref="H150:L151"/>
    <mergeCell ref="M150:O151"/>
    <mergeCell ref="F152:G153"/>
    <mergeCell ref="U165:AB165"/>
    <mergeCell ref="AC165:AJ165"/>
    <mergeCell ref="M166:T166"/>
    <mergeCell ref="U166:AJ166"/>
    <mergeCell ref="D168:AJ170"/>
    <mergeCell ref="D171:AJ172"/>
    <mergeCell ref="D173:AJ173"/>
    <mergeCell ref="B179:E180"/>
    <mergeCell ref="F179:S180"/>
    <mergeCell ref="T179:W180"/>
    <mergeCell ref="X179:AJ180"/>
    <mergeCell ref="B181:E182"/>
    <mergeCell ref="F181:AJ181"/>
    <mergeCell ref="F182:J182"/>
    <mergeCell ref="K182:V182"/>
    <mergeCell ref="X182:AJ182"/>
    <mergeCell ref="B183:E185"/>
    <mergeCell ref="F183:I183"/>
    <mergeCell ref="J183:O183"/>
    <mergeCell ref="Q183:S183"/>
    <mergeCell ref="F185:I185"/>
    <mergeCell ref="J185:L185"/>
    <mergeCell ref="N185:O185"/>
    <mergeCell ref="Q185:R185"/>
    <mergeCell ref="S185:AJ185"/>
    <mergeCell ref="AF183:AG183"/>
    <mergeCell ref="AH183:AJ183"/>
    <mergeCell ref="F184:I184"/>
    <mergeCell ref="J184:X184"/>
    <mergeCell ref="Y184:AH184"/>
    <mergeCell ref="AI184:AJ184"/>
    <mergeCell ref="T183:W183"/>
    <mergeCell ref="X183:Y183"/>
    <mergeCell ref="Z183:AA183"/>
    <mergeCell ref="AD183:AE183"/>
    <mergeCell ref="B190:J191"/>
    <mergeCell ref="K190:AJ191"/>
    <mergeCell ref="B192:G193"/>
    <mergeCell ref="H192:O193"/>
    <mergeCell ref="P192:V193"/>
    <mergeCell ref="W192:AC193"/>
    <mergeCell ref="AD192:AJ193"/>
    <mergeCell ref="B186:G189"/>
    <mergeCell ref="H186:K186"/>
    <mergeCell ref="L186:O186"/>
    <mergeCell ref="P186:S186"/>
    <mergeCell ref="T186:W187"/>
    <mergeCell ref="X186:AJ187"/>
    <mergeCell ref="H187:S187"/>
    <mergeCell ref="H188:P189"/>
    <mergeCell ref="Q188:T189"/>
    <mergeCell ref="U188:AF189"/>
    <mergeCell ref="AG188:AJ189"/>
    <mergeCell ref="AI194:AJ195"/>
    <mergeCell ref="D200:G201"/>
    <mergeCell ref="H198:L199"/>
    <mergeCell ref="M198:O199"/>
    <mergeCell ref="P198:R199"/>
    <mergeCell ref="S198:V199"/>
    <mergeCell ref="H194:L195"/>
    <mergeCell ref="M194:O195"/>
    <mergeCell ref="AD200:AH201"/>
    <mergeCell ref="P194:R195"/>
    <mergeCell ref="S194:V195"/>
    <mergeCell ref="S196:V197"/>
    <mergeCell ref="AD196:AH197"/>
    <mergeCell ref="AI196:AJ197"/>
    <mergeCell ref="AI198:AJ199"/>
    <mergeCell ref="AD198:AH199"/>
    <mergeCell ref="M200:O201"/>
    <mergeCell ref="P200:R201"/>
    <mergeCell ref="H200:L201"/>
    <mergeCell ref="S200:V201"/>
    <mergeCell ref="AD194:AH195"/>
    <mergeCell ref="AI200:AJ201"/>
    <mergeCell ref="M196:O197"/>
    <mergeCell ref="P196:R197"/>
    <mergeCell ref="H216:L217"/>
    <mergeCell ref="M216:O217"/>
    <mergeCell ref="M214:O215"/>
    <mergeCell ref="F208:G209"/>
    <mergeCell ref="M221:T221"/>
    <mergeCell ref="X235:AJ236"/>
    <mergeCell ref="B237:E238"/>
    <mergeCell ref="F237:AJ237"/>
    <mergeCell ref="F238:J238"/>
    <mergeCell ref="K238:V238"/>
    <mergeCell ref="X238:AJ238"/>
    <mergeCell ref="B194:C217"/>
    <mergeCell ref="D194:G195"/>
    <mergeCell ref="D198:G199"/>
    <mergeCell ref="D196:G197"/>
    <mergeCell ref="D204:G205"/>
    <mergeCell ref="D202:G203"/>
    <mergeCell ref="D206:E209"/>
    <mergeCell ref="F206:G207"/>
    <mergeCell ref="D214:E217"/>
    <mergeCell ref="F214:G215"/>
    <mergeCell ref="F216:G217"/>
    <mergeCell ref="H202:L203"/>
    <mergeCell ref="M202:O203"/>
    <mergeCell ref="B239:E241"/>
    <mergeCell ref="F239:I239"/>
    <mergeCell ref="J239:O239"/>
    <mergeCell ref="Q239:S239"/>
    <mergeCell ref="F241:I241"/>
    <mergeCell ref="J241:L241"/>
    <mergeCell ref="N241:O241"/>
    <mergeCell ref="Q241:R241"/>
    <mergeCell ref="S241:AJ241"/>
    <mergeCell ref="AF239:AG239"/>
    <mergeCell ref="AH239:AJ239"/>
    <mergeCell ref="F240:I240"/>
    <mergeCell ref="J240:X240"/>
    <mergeCell ref="Y240:AH240"/>
    <mergeCell ref="AI240:AJ240"/>
    <mergeCell ref="T239:W239"/>
    <mergeCell ref="X239:Y239"/>
    <mergeCell ref="Z239:AA239"/>
    <mergeCell ref="AD239:AE239"/>
    <mergeCell ref="L242:O242"/>
    <mergeCell ref="P242:S242"/>
    <mergeCell ref="T242:W243"/>
    <mergeCell ref="X242:AJ243"/>
    <mergeCell ref="H243:S243"/>
    <mergeCell ref="H244:P245"/>
    <mergeCell ref="Q244:T245"/>
    <mergeCell ref="U244:AF245"/>
    <mergeCell ref="AG244:AJ245"/>
    <mergeCell ref="B242:G245"/>
    <mergeCell ref="H242:K242"/>
    <mergeCell ref="D256:G257"/>
    <mergeCell ref="D260:G261"/>
    <mergeCell ref="D258:G259"/>
    <mergeCell ref="K246:AJ247"/>
    <mergeCell ref="P248:V249"/>
    <mergeCell ref="W248:AC249"/>
    <mergeCell ref="AD248:AJ249"/>
    <mergeCell ref="M256:O257"/>
    <mergeCell ref="D252:G253"/>
    <mergeCell ref="S254:V255"/>
    <mergeCell ref="B250:C273"/>
    <mergeCell ref="D250:G251"/>
    <mergeCell ref="D254:G255"/>
    <mergeCell ref="B246:J247"/>
    <mergeCell ref="B248:G249"/>
    <mergeCell ref="H248:O249"/>
    <mergeCell ref="H252:L253"/>
    <mergeCell ref="M252:O253"/>
    <mergeCell ref="M258:O259"/>
    <mergeCell ref="H262:L263"/>
    <mergeCell ref="M262:O263"/>
    <mergeCell ref="F270:G271"/>
    <mergeCell ref="D280:AJ282"/>
    <mergeCell ref="B275:L278"/>
    <mergeCell ref="M276:T276"/>
    <mergeCell ref="U276:AJ276"/>
    <mergeCell ref="D266:G267"/>
    <mergeCell ref="F264:G265"/>
    <mergeCell ref="D285:AJ285"/>
    <mergeCell ref="M277:T277"/>
    <mergeCell ref="U277:AB277"/>
    <mergeCell ref="AC277:AJ277"/>
    <mergeCell ref="M278:T278"/>
    <mergeCell ref="D283:AJ284"/>
    <mergeCell ref="U278:AJ278"/>
    <mergeCell ref="M275:T275"/>
    <mergeCell ref="U275:AJ275"/>
    <mergeCell ref="F272:G273"/>
    <mergeCell ref="AD266:AH267"/>
    <mergeCell ref="M266:O267"/>
    <mergeCell ref="P266:R267"/>
    <mergeCell ref="S266:V267"/>
    <mergeCell ref="D270:E273"/>
    <mergeCell ref="D262:E265"/>
    <mergeCell ref="F262:G263"/>
    <mergeCell ref="H272:L273"/>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233"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5</xdr:col>
                    <xdr:colOff>123825</xdr:colOff>
                    <xdr:row>11</xdr:row>
                    <xdr:rowOff>142875</xdr:rowOff>
                  </from>
                  <to>
                    <xdr:col>7</xdr:col>
                    <xdr:colOff>47625</xdr:colOff>
                    <xdr:row>13</xdr:row>
                    <xdr:rowOff>28575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9</xdr:col>
                    <xdr:colOff>133350</xdr:colOff>
                    <xdr:row>11</xdr:row>
                    <xdr:rowOff>142875</xdr:rowOff>
                  </from>
                  <to>
                    <xdr:col>11</xdr:col>
                    <xdr:colOff>57150</xdr:colOff>
                    <xdr:row>13</xdr:row>
                    <xdr:rowOff>28575</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14</xdr:col>
                    <xdr:colOff>95250</xdr:colOff>
                    <xdr:row>11</xdr:row>
                    <xdr:rowOff>142875</xdr:rowOff>
                  </from>
                  <to>
                    <xdr:col>16</xdr:col>
                    <xdr:colOff>19050</xdr:colOff>
                    <xdr:row>13</xdr:row>
                    <xdr:rowOff>28575</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19</xdr:col>
                    <xdr:colOff>57150</xdr:colOff>
                    <xdr:row>11</xdr:row>
                    <xdr:rowOff>142875</xdr:rowOff>
                  </from>
                  <to>
                    <xdr:col>20</xdr:col>
                    <xdr:colOff>171450</xdr:colOff>
                    <xdr:row>13</xdr:row>
                    <xdr:rowOff>28575</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24</xdr:col>
                    <xdr:colOff>9525</xdr:colOff>
                    <xdr:row>11</xdr:row>
                    <xdr:rowOff>142875</xdr:rowOff>
                  </from>
                  <to>
                    <xdr:col>25</xdr:col>
                    <xdr:colOff>123825</xdr:colOff>
                    <xdr:row>13</xdr:row>
                    <xdr:rowOff>28575</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28</xdr:col>
                    <xdr:colOff>161925</xdr:colOff>
                    <xdr:row>11</xdr:row>
                    <xdr:rowOff>142875</xdr:rowOff>
                  </from>
                  <to>
                    <xdr:col>30</xdr:col>
                    <xdr:colOff>85725</xdr:colOff>
                    <xdr:row>13</xdr:row>
                    <xdr:rowOff>28575</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123825</xdr:colOff>
                    <xdr:row>12</xdr:row>
                    <xdr:rowOff>190500</xdr:rowOff>
                  </from>
                  <to>
                    <xdr:col>7</xdr:col>
                    <xdr:colOff>47625</xdr:colOff>
                    <xdr:row>14</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23</xdr:col>
                    <xdr:colOff>133350</xdr:colOff>
                    <xdr:row>12</xdr:row>
                    <xdr:rowOff>180975</xdr:rowOff>
                  </from>
                  <to>
                    <xdr:col>25</xdr:col>
                    <xdr:colOff>57150</xdr:colOff>
                    <xdr:row>14</xdr:row>
                    <xdr:rowOff>28575</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9</xdr:col>
                    <xdr:colOff>114300</xdr:colOff>
                    <xdr:row>14</xdr:row>
                    <xdr:rowOff>180975</xdr:rowOff>
                  </from>
                  <to>
                    <xdr:col>11</xdr:col>
                    <xdr:colOff>38100</xdr:colOff>
                    <xdr:row>16</xdr:row>
                    <xdr:rowOff>28575</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13</xdr:col>
                    <xdr:colOff>38100</xdr:colOff>
                    <xdr:row>14</xdr:row>
                    <xdr:rowOff>180975</xdr:rowOff>
                  </from>
                  <to>
                    <xdr:col>14</xdr:col>
                    <xdr:colOff>152400</xdr:colOff>
                    <xdr:row>16</xdr:row>
                    <xdr:rowOff>28575</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16</xdr:col>
                    <xdr:colOff>57150</xdr:colOff>
                    <xdr:row>14</xdr:row>
                    <xdr:rowOff>180975</xdr:rowOff>
                  </from>
                  <to>
                    <xdr:col>17</xdr:col>
                    <xdr:colOff>171450</xdr:colOff>
                    <xdr:row>16</xdr:row>
                    <xdr:rowOff>28575</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19</xdr:col>
                    <xdr:colOff>57150</xdr:colOff>
                    <xdr:row>14</xdr:row>
                    <xdr:rowOff>180975</xdr:rowOff>
                  </from>
                  <to>
                    <xdr:col>20</xdr:col>
                    <xdr:colOff>171450</xdr:colOff>
                    <xdr:row>16</xdr:row>
                    <xdr:rowOff>28575</xdr:rowOff>
                  </to>
                </anchor>
              </controlPr>
            </control>
          </mc:Choice>
        </mc:AlternateContent>
        <mc:AlternateContent xmlns:mc="http://schemas.openxmlformats.org/markup-compatibility/2006">
          <mc:Choice Requires="x14">
            <control shapeId="9419" r:id="rId16" name="Check Box 203">
              <controlPr defaultSize="0" autoFill="0" autoLine="0" autoPict="0">
                <anchor moveWithCells="1">
                  <from>
                    <xdr:col>7</xdr:col>
                    <xdr:colOff>114300</xdr:colOff>
                    <xdr:row>16</xdr:row>
                    <xdr:rowOff>180975</xdr:rowOff>
                  </from>
                  <to>
                    <xdr:col>9</xdr:col>
                    <xdr:colOff>38100</xdr:colOff>
                    <xdr:row>18</xdr:row>
                    <xdr:rowOff>28575</xdr:rowOff>
                  </to>
                </anchor>
              </controlPr>
            </control>
          </mc:Choice>
        </mc:AlternateContent>
        <mc:AlternateContent xmlns:mc="http://schemas.openxmlformats.org/markup-compatibility/2006">
          <mc:Choice Requires="x14">
            <control shapeId="9423" r:id="rId17" name="Check Box 207">
              <controlPr defaultSize="0" autoFill="0" autoLine="0" autoPict="0">
                <anchor moveWithCells="1">
                  <from>
                    <xdr:col>7</xdr:col>
                    <xdr:colOff>114300</xdr:colOff>
                    <xdr:row>17</xdr:row>
                    <xdr:rowOff>190500</xdr:rowOff>
                  </from>
                  <to>
                    <xdr:col>9</xdr:col>
                    <xdr:colOff>38100</xdr:colOff>
                    <xdr:row>19</xdr:row>
                    <xdr:rowOff>38100</xdr:rowOff>
                  </to>
                </anchor>
              </controlPr>
            </control>
          </mc:Choice>
        </mc:AlternateContent>
        <mc:AlternateContent xmlns:mc="http://schemas.openxmlformats.org/markup-compatibility/2006">
          <mc:Choice Requires="x14">
            <control shapeId="9425" r:id="rId18" name="Check Box 209">
              <controlPr defaultSize="0" autoFill="0" autoLine="0" autoPict="0">
                <anchor moveWithCells="1">
                  <from>
                    <xdr:col>16</xdr:col>
                    <xdr:colOff>85725</xdr:colOff>
                    <xdr:row>21</xdr:row>
                    <xdr:rowOff>47625</xdr:rowOff>
                  </from>
                  <to>
                    <xdr:col>18</xdr:col>
                    <xdr:colOff>9525</xdr:colOff>
                    <xdr:row>22</xdr:row>
                    <xdr:rowOff>142875</xdr:rowOff>
                  </to>
                </anchor>
              </controlPr>
            </control>
          </mc:Choice>
        </mc:AlternateContent>
        <mc:AlternateContent xmlns:mc="http://schemas.openxmlformats.org/markup-compatibility/2006">
          <mc:Choice Requires="x14">
            <control shapeId="9426" r:id="rId19" name="Check Box 210">
              <controlPr defaultSize="0" autoFill="0" autoLine="0" autoPict="0">
                <anchor moveWithCells="1">
                  <from>
                    <xdr:col>28</xdr:col>
                    <xdr:colOff>76200</xdr:colOff>
                    <xdr:row>21</xdr:row>
                    <xdr:rowOff>47625</xdr:rowOff>
                  </from>
                  <to>
                    <xdr:col>30</xdr:col>
                    <xdr:colOff>0</xdr:colOff>
                    <xdr:row>22</xdr:row>
                    <xdr:rowOff>142875</xdr:rowOff>
                  </to>
                </anchor>
              </controlPr>
            </control>
          </mc:Choice>
        </mc:AlternateContent>
        <mc:AlternateContent xmlns:mc="http://schemas.openxmlformats.org/markup-compatibility/2006">
          <mc:Choice Requires="x14">
            <control shapeId="9614" r:id="rId20" name="Check Box 398">
              <controlPr defaultSize="0" autoFill="0" autoLine="0" autoPict="0">
                <anchor moveWithCells="1">
                  <from>
                    <xdr:col>16</xdr:col>
                    <xdr:colOff>171450</xdr:colOff>
                    <xdr:row>19</xdr:row>
                    <xdr:rowOff>47625</xdr:rowOff>
                  </from>
                  <to>
                    <xdr:col>18</xdr:col>
                    <xdr:colOff>95250</xdr:colOff>
                    <xdr:row>20</xdr:row>
                    <xdr:rowOff>142875</xdr:rowOff>
                  </to>
                </anchor>
              </controlPr>
            </control>
          </mc:Choice>
        </mc:AlternateContent>
        <mc:AlternateContent xmlns:mc="http://schemas.openxmlformats.org/markup-compatibility/2006">
          <mc:Choice Requires="x14">
            <control shapeId="9615" r:id="rId21" name="Check Box 399">
              <controlPr defaultSize="0" autoFill="0" autoLine="0" autoPict="0">
                <anchor moveWithCells="1">
                  <from>
                    <xdr:col>33</xdr:col>
                    <xdr:colOff>123825</xdr:colOff>
                    <xdr:row>19</xdr:row>
                    <xdr:rowOff>47625</xdr:rowOff>
                  </from>
                  <to>
                    <xdr:col>35</xdr:col>
                    <xdr:colOff>47625</xdr:colOff>
                    <xdr:row>20</xdr:row>
                    <xdr:rowOff>142875</xdr:rowOff>
                  </to>
                </anchor>
              </controlPr>
            </control>
          </mc:Choice>
        </mc:AlternateContent>
        <mc:AlternateContent xmlns:mc="http://schemas.openxmlformats.org/markup-compatibility/2006">
          <mc:Choice Requires="x14">
            <control shapeId="9660" r:id="rId22" name="Check Box 444">
              <controlPr defaultSize="0" autoFill="0" autoLine="0" autoPict="0">
                <anchor moveWithCells="1">
                  <from>
                    <xdr:col>5</xdr:col>
                    <xdr:colOff>123825</xdr:colOff>
                    <xdr:row>67</xdr:row>
                    <xdr:rowOff>142875</xdr:rowOff>
                  </from>
                  <to>
                    <xdr:col>7</xdr:col>
                    <xdr:colOff>47625</xdr:colOff>
                    <xdr:row>69</xdr:row>
                    <xdr:rowOff>28575</xdr:rowOff>
                  </to>
                </anchor>
              </controlPr>
            </control>
          </mc:Choice>
        </mc:AlternateContent>
        <mc:AlternateContent xmlns:mc="http://schemas.openxmlformats.org/markup-compatibility/2006">
          <mc:Choice Requires="x14">
            <control shapeId="9661" r:id="rId23" name="Check Box 445">
              <controlPr defaultSize="0" autoFill="0" autoLine="0" autoPict="0">
                <anchor moveWithCells="1">
                  <from>
                    <xdr:col>9</xdr:col>
                    <xdr:colOff>133350</xdr:colOff>
                    <xdr:row>67</xdr:row>
                    <xdr:rowOff>142875</xdr:rowOff>
                  </from>
                  <to>
                    <xdr:col>11</xdr:col>
                    <xdr:colOff>57150</xdr:colOff>
                    <xdr:row>69</xdr:row>
                    <xdr:rowOff>28575</xdr:rowOff>
                  </to>
                </anchor>
              </controlPr>
            </control>
          </mc:Choice>
        </mc:AlternateContent>
        <mc:AlternateContent xmlns:mc="http://schemas.openxmlformats.org/markup-compatibility/2006">
          <mc:Choice Requires="x14">
            <control shapeId="9662" r:id="rId24" name="Check Box 446">
              <controlPr defaultSize="0" autoFill="0" autoLine="0" autoPict="0">
                <anchor moveWithCells="1">
                  <from>
                    <xdr:col>14</xdr:col>
                    <xdr:colOff>95250</xdr:colOff>
                    <xdr:row>67</xdr:row>
                    <xdr:rowOff>142875</xdr:rowOff>
                  </from>
                  <to>
                    <xdr:col>16</xdr:col>
                    <xdr:colOff>19050</xdr:colOff>
                    <xdr:row>69</xdr:row>
                    <xdr:rowOff>28575</xdr:rowOff>
                  </to>
                </anchor>
              </controlPr>
            </control>
          </mc:Choice>
        </mc:AlternateContent>
        <mc:AlternateContent xmlns:mc="http://schemas.openxmlformats.org/markup-compatibility/2006">
          <mc:Choice Requires="x14">
            <control shapeId="9663" r:id="rId25" name="Check Box 447">
              <controlPr defaultSize="0" autoFill="0" autoLine="0" autoPict="0">
                <anchor moveWithCells="1">
                  <from>
                    <xdr:col>19</xdr:col>
                    <xdr:colOff>57150</xdr:colOff>
                    <xdr:row>67</xdr:row>
                    <xdr:rowOff>142875</xdr:rowOff>
                  </from>
                  <to>
                    <xdr:col>20</xdr:col>
                    <xdr:colOff>171450</xdr:colOff>
                    <xdr:row>69</xdr:row>
                    <xdr:rowOff>28575</xdr:rowOff>
                  </to>
                </anchor>
              </controlPr>
            </control>
          </mc:Choice>
        </mc:AlternateContent>
        <mc:AlternateContent xmlns:mc="http://schemas.openxmlformats.org/markup-compatibility/2006">
          <mc:Choice Requires="x14">
            <control shapeId="9664" r:id="rId26" name="Check Box 448">
              <controlPr defaultSize="0" autoFill="0" autoLine="0" autoPict="0">
                <anchor moveWithCells="1">
                  <from>
                    <xdr:col>24</xdr:col>
                    <xdr:colOff>9525</xdr:colOff>
                    <xdr:row>67</xdr:row>
                    <xdr:rowOff>142875</xdr:rowOff>
                  </from>
                  <to>
                    <xdr:col>25</xdr:col>
                    <xdr:colOff>123825</xdr:colOff>
                    <xdr:row>69</xdr:row>
                    <xdr:rowOff>28575</xdr:rowOff>
                  </to>
                </anchor>
              </controlPr>
            </control>
          </mc:Choice>
        </mc:AlternateContent>
        <mc:AlternateContent xmlns:mc="http://schemas.openxmlformats.org/markup-compatibility/2006">
          <mc:Choice Requires="x14">
            <control shapeId="9665" r:id="rId27" name="Check Box 449">
              <controlPr defaultSize="0" autoFill="0" autoLine="0" autoPict="0">
                <anchor moveWithCells="1">
                  <from>
                    <xdr:col>28</xdr:col>
                    <xdr:colOff>161925</xdr:colOff>
                    <xdr:row>67</xdr:row>
                    <xdr:rowOff>142875</xdr:rowOff>
                  </from>
                  <to>
                    <xdr:col>30</xdr:col>
                    <xdr:colOff>85725</xdr:colOff>
                    <xdr:row>69</xdr:row>
                    <xdr:rowOff>28575</xdr:rowOff>
                  </to>
                </anchor>
              </controlPr>
            </control>
          </mc:Choice>
        </mc:AlternateContent>
        <mc:AlternateContent xmlns:mc="http://schemas.openxmlformats.org/markup-compatibility/2006">
          <mc:Choice Requires="x14">
            <control shapeId="9666" r:id="rId28" name="Check Box 450">
              <controlPr defaultSize="0" autoFill="0" autoLine="0" autoPict="0">
                <anchor moveWithCells="1">
                  <from>
                    <xdr:col>5</xdr:col>
                    <xdr:colOff>123825</xdr:colOff>
                    <xdr:row>68</xdr:row>
                    <xdr:rowOff>190500</xdr:rowOff>
                  </from>
                  <to>
                    <xdr:col>7</xdr:col>
                    <xdr:colOff>47625</xdr:colOff>
                    <xdr:row>70</xdr:row>
                    <xdr:rowOff>38100</xdr:rowOff>
                  </to>
                </anchor>
              </controlPr>
            </control>
          </mc:Choice>
        </mc:AlternateContent>
        <mc:AlternateContent xmlns:mc="http://schemas.openxmlformats.org/markup-compatibility/2006">
          <mc:Choice Requires="x14">
            <control shapeId="9667" r:id="rId29" name="Check Box 451">
              <controlPr defaultSize="0" autoFill="0" autoLine="0" autoPict="0">
                <anchor moveWithCells="1">
                  <from>
                    <xdr:col>23</xdr:col>
                    <xdr:colOff>133350</xdr:colOff>
                    <xdr:row>68</xdr:row>
                    <xdr:rowOff>180975</xdr:rowOff>
                  </from>
                  <to>
                    <xdr:col>25</xdr:col>
                    <xdr:colOff>57150</xdr:colOff>
                    <xdr:row>70</xdr:row>
                    <xdr:rowOff>28575</xdr:rowOff>
                  </to>
                </anchor>
              </controlPr>
            </control>
          </mc:Choice>
        </mc:AlternateContent>
        <mc:AlternateContent xmlns:mc="http://schemas.openxmlformats.org/markup-compatibility/2006">
          <mc:Choice Requires="x14">
            <control shapeId="9668" r:id="rId30" name="Check Box 452">
              <controlPr defaultSize="0" autoFill="0" autoLine="0" autoPict="0">
                <anchor moveWithCells="1">
                  <from>
                    <xdr:col>9</xdr:col>
                    <xdr:colOff>114300</xdr:colOff>
                    <xdr:row>70</xdr:row>
                    <xdr:rowOff>180975</xdr:rowOff>
                  </from>
                  <to>
                    <xdr:col>11</xdr:col>
                    <xdr:colOff>38100</xdr:colOff>
                    <xdr:row>72</xdr:row>
                    <xdr:rowOff>28575</xdr:rowOff>
                  </to>
                </anchor>
              </controlPr>
            </control>
          </mc:Choice>
        </mc:AlternateContent>
        <mc:AlternateContent xmlns:mc="http://schemas.openxmlformats.org/markup-compatibility/2006">
          <mc:Choice Requires="x14">
            <control shapeId="9669" r:id="rId31" name="Check Box 453">
              <controlPr defaultSize="0" autoFill="0" autoLine="0" autoPict="0">
                <anchor moveWithCells="1">
                  <from>
                    <xdr:col>13</xdr:col>
                    <xdr:colOff>38100</xdr:colOff>
                    <xdr:row>70</xdr:row>
                    <xdr:rowOff>180975</xdr:rowOff>
                  </from>
                  <to>
                    <xdr:col>14</xdr:col>
                    <xdr:colOff>152400</xdr:colOff>
                    <xdr:row>72</xdr:row>
                    <xdr:rowOff>28575</xdr:rowOff>
                  </to>
                </anchor>
              </controlPr>
            </control>
          </mc:Choice>
        </mc:AlternateContent>
        <mc:AlternateContent xmlns:mc="http://schemas.openxmlformats.org/markup-compatibility/2006">
          <mc:Choice Requires="x14">
            <control shapeId="9670" r:id="rId32" name="Check Box 454">
              <controlPr defaultSize="0" autoFill="0" autoLine="0" autoPict="0">
                <anchor moveWithCells="1">
                  <from>
                    <xdr:col>16</xdr:col>
                    <xdr:colOff>57150</xdr:colOff>
                    <xdr:row>70</xdr:row>
                    <xdr:rowOff>180975</xdr:rowOff>
                  </from>
                  <to>
                    <xdr:col>17</xdr:col>
                    <xdr:colOff>171450</xdr:colOff>
                    <xdr:row>72</xdr:row>
                    <xdr:rowOff>28575</xdr:rowOff>
                  </to>
                </anchor>
              </controlPr>
            </control>
          </mc:Choice>
        </mc:AlternateContent>
        <mc:AlternateContent xmlns:mc="http://schemas.openxmlformats.org/markup-compatibility/2006">
          <mc:Choice Requires="x14">
            <control shapeId="9671" r:id="rId33" name="Check Box 455">
              <controlPr defaultSize="0" autoFill="0" autoLine="0" autoPict="0">
                <anchor moveWithCells="1">
                  <from>
                    <xdr:col>19</xdr:col>
                    <xdr:colOff>57150</xdr:colOff>
                    <xdr:row>70</xdr:row>
                    <xdr:rowOff>180975</xdr:rowOff>
                  </from>
                  <to>
                    <xdr:col>20</xdr:col>
                    <xdr:colOff>171450</xdr:colOff>
                    <xdr:row>72</xdr:row>
                    <xdr:rowOff>28575</xdr:rowOff>
                  </to>
                </anchor>
              </controlPr>
            </control>
          </mc:Choice>
        </mc:AlternateContent>
        <mc:AlternateContent xmlns:mc="http://schemas.openxmlformats.org/markup-compatibility/2006">
          <mc:Choice Requires="x14">
            <control shapeId="9672" r:id="rId34" name="Check Box 456">
              <controlPr defaultSize="0" autoFill="0" autoLine="0" autoPict="0">
                <anchor moveWithCells="1">
                  <from>
                    <xdr:col>7</xdr:col>
                    <xdr:colOff>114300</xdr:colOff>
                    <xdr:row>72</xdr:row>
                    <xdr:rowOff>180975</xdr:rowOff>
                  </from>
                  <to>
                    <xdr:col>9</xdr:col>
                    <xdr:colOff>38100</xdr:colOff>
                    <xdr:row>74</xdr:row>
                    <xdr:rowOff>28575</xdr:rowOff>
                  </to>
                </anchor>
              </controlPr>
            </control>
          </mc:Choice>
        </mc:AlternateContent>
        <mc:AlternateContent xmlns:mc="http://schemas.openxmlformats.org/markup-compatibility/2006">
          <mc:Choice Requires="x14">
            <control shapeId="9673" r:id="rId35" name="Check Box 457">
              <controlPr defaultSize="0" autoFill="0" autoLine="0" autoPict="0">
                <anchor moveWithCells="1">
                  <from>
                    <xdr:col>7</xdr:col>
                    <xdr:colOff>114300</xdr:colOff>
                    <xdr:row>73</xdr:row>
                    <xdr:rowOff>190500</xdr:rowOff>
                  </from>
                  <to>
                    <xdr:col>9</xdr:col>
                    <xdr:colOff>38100</xdr:colOff>
                    <xdr:row>75</xdr:row>
                    <xdr:rowOff>38100</xdr:rowOff>
                  </to>
                </anchor>
              </controlPr>
            </control>
          </mc:Choice>
        </mc:AlternateContent>
        <mc:AlternateContent xmlns:mc="http://schemas.openxmlformats.org/markup-compatibility/2006">
          <mc:Choice Requires="x14">
            <control shapeId="9674" r:id="rId36" name="Check Box 458">
              <controlPr defaultSize="0" autoFill="0" autoLine="0" autoPict="0">
                <anchor moveWithCells="1">
                  <from>
                    <xdr:col>16</xdr:col>
                    <xdr:colOff>85725</xdr:colOff>
                    <xdr:row>77</xdr:row>
                    <xdr:rowOff>47625</xdr:rowOff>
                  </from>
                  <to>
                    <xdr:col>18</xdr:col>
                    <xdr:colOff>9525</xdr:colOff>
                    <xdr:row>78</xdr:row>
                    <xdr:rowOff>142875</xdr:rowOff>
                  </to>
                </anchor>
              </controlPr>
            </control>
          </mc:Choice>
        </mc:AlternateContent>
        <mc:AlternateContent xmlns:mc="http://schemas.openxmlformats.org/markup-compatibility/2006">
          <mc:Choice Requires="x14">
            <control shapeId="9675" r:id="rId37" name="Check Box 459">
              <controlPr defaultSize="0" autoFill="0" autoLine="0" autoPict="0">
                <anchor moveWithCells="1">
                  <from>
                    <xdr:col>28</xdr:col>
                    <xdr:colOff>76200</xdr:colOff>
                    <xdr:row>77</xdr:row>
                    <xdr:rowOff>47625</xdr:rowOff>
                  </from>
                  <to>
                    <xdr:col>30</xdr:col>
                    <xdr:colOff>0</xdr:colOff>
                    <xdr:row>78</xdr:row>
                    <xdr:rowOff>142875</xdr:rowOff>
                  </to>
                </anchor>
              </controlPr>
            </control>
          </mc:Choice>
        </mc:AlternateContent>
        <mc:AlternateContent xmlns:mc="http://schemas.openxmlformats.org/markup-compatibility/2006">
          <mc:Choice Requires="x14">
            <control shapeId="9676" r:id="rId38" name="Check Box 460">
              <controlPr defaultSize="0" autoFill="0" autoLine="0" autoPict="0">
                <anchor moveWithCells="1">
                  <from>
                    <xdr:col>16</xdr:col>
                    <xdr:colOff>171450</xdr:colOff>
                    <xdr:row>75</xdr:row>
                    <xdr:rowOff>47625</xdr:rowOff>
                  </from>
                  <to>
                    <xdr:col>18</xdr:col>
                    <xdr:colOff>95250</xdr:colOff>
                    <xdr:row>76</xdr:row>
                    <xdr:rowOff>142875</xdr:rowOff>
                  </to>
                </anchor>
              </controlPr>
            </control>
          </mc:Choice>
        </mc:AlternateContent>
        <mc:AlternateContent xmlns:mc="http://schemas.openxmlformats.org/markup-compatibility/2006">
          <mc:Choice Requires="x14">
            <control shapeId="9677" r:id="rId39" name="Check Box 461">
              <controlPr defaultSize="0" autoFill="0" autoLine="0" autoPict="0">
                <anchor moveWithCells="1">
                  <from>
                    <xdr:col>33</xdr:col>
                    <xdr:colOff>123825</xdr:colOff>
                    <xdr:row>75</xdr:row>
                    <xdr:rowOff>47625</xdr:rowOff>
                  </from>
                  <to>
                    <xdr:col>35</xdr:col>
                    <xdr:colOff>47625</xdr:colOff>
                    <xdr:row>76</xdr:row>
                    <xdr:rowOff>142875</xdr:rowOff>
                  </to>
                </anchor>
              </controlPr>
            </control>
          </mc:Choice>
        </mc:AlternateContent>
        <mc:AlternateContent xmlns:mc="http://schemas.openxmlformats.org/markup-compatibility/2006">
          <mc:Choice Requires="x14">
            <control shapeId="9679" r:id="rId40" name="Check Box 463">
              <controlPr defaultSize="0" autoFill="0" autoLine="0" autoPict="0">
                <anchor moveWithCells="1">
                  <from>
                    <xdr:col>5</xdr:col>
                    <xdr:colOff>123825</xdr:colOff>
                    <xdr:row>123</xdr:row>
                    <xdr:rowOff>142875</xdr:rowOff>
                  </from>
                  <to>
                    <xdr:col>7</xdr:col>
                    <xdr:colOff>47625</xdr:colOff>
                    <xdr:row>125</xdr:row>
                    <xdr:rowOff>28575</xdr:rowOff>
                  </to>
                </anchor>
              </controlPr>
            </control>
          </mc:Choice>
        </mc:AlternateContent>
        <mc:AlternateContent xmlns:mc="http://schemas.openxmlformats.org/markup-compatibility/2006">
          <mc:Choice Requires="x14">
            <control shapeId="9680" r:id="rId41" name="Check Box 464">
              <controlPr defaultSize="0" autoFill="0" autoLine="0" autoPict="0">
                <anchor moveWithCells="1">
                  <from>
                    <xdr:col>9</xdr:col>
                    <xdr:colOff>133350</xdr:colOff>
                    <xdr:row>123</xdr:row>
                    <xdr:rowOff>142875</xdr:rowOff>
                  </from>
                  <to>
                    <xdr:col>11</xdr:col>
                    <xdr:colOff>57150</xdr:colOff>
                    <xdr:row>125</xdr:row>
                    <xdr:rowOff>28575</xdr:rowOff>
                  </to>
                </anchor>
              </controlPr>
            </control>
          </mc:Choice>
        </mc:AlternateContent>
        <mc:AlternateContent xmlns:mc="http://schemas.openxmlformats.org/markup-compatibility/2006">
          <mc:Choice Requires="x14">
            <control shapeId="9681" r:id="rId42" name="Check Box 465">
              <controlPr defaultSize="0" autoFill="0" autoLine="0" autoPict="0">
                <anchor moveWithCells="1">
                  <from>
                    <xdr:col>14</xdr:col>
                    <xdr:colOff>95250</xdr:colOff>
                    <xdr:row>123</xdr:row>
                    <xdr:rowOff>142875</xdr:rowOff>
                  </from>
                  <to>
                    <xdr:col>16</xdr:col>
                    <xdr:colOff>19050</xdr:colOff>
                    <xdr:row>125</xdr:row>
                    <xdr:rowOff>28575</xdr:rowOff>
                  </to>
                </anchor>
              </controlPr>
            </control>
          </mc:Choice>
        </mc:AlternateContent>
        <mc:AlternateContent xmlns:mc="http://schemas.openxmlformats.org/markup-compatibility/2006">
          <mc:Choice Requires="x14">
            <control shapeId="9682" r:id="rId43" name="Check Box 466">
              <controlPr defaultSize="0" autoFill="0" autoLine="0" autoPict="0">
                <anchor moveWithCells="1">
                  <from>
                    <xdr:col>19</xdr:col>
                    <xdr:colOff>57150</xdr:colOff>
                    <xdr:row>123</xdr:row>
                    <xdr:rowOff>142875</xdr:rowOff>
                  </from>
                  <to>
                    <xdr:col>20</xdr:col>
                    <xdr:colOff>171450</xdr:colOff>
                    <xdr:row>125</xdr:row>
                    <xdr:rowOff>28575</xdr:rowOff>
                  </to>
                </anchor>
              </controlPr>
            </control>
          </mc:Choice>
        </mc:AlternateContent>
        <mc:AlternateContent xmlns:mc="http://schemas.openxmlformats.org/markup-compatibility/2006">
          <mc:Choice Requires="x14">
            <control shapeId="9683" r:id="rId44" name="Check Box 467">
              <controlPr defaultSize="0" autoFill="0" autoLine="0" autoPict="0">
                <anchor moveWithCells="1">
                  <from>
                    <xdr:col>24</xdr:col>
                    <xdr:colOff>9525</xdr:colOff>
                    <xdr:row>123</xdr:row>
                    <xdr:rowOff>142875</xdr:rowOff>
                  </from>
                  <to>
                    <xdr:col>25</xdr:col>
                    <xdr:colOff>123825</xdr:colOff>
                    <xdr:row>125</xdr:row>
                    <xdr:rowOff>28575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28</xdr:col>
                    <xdr:colOff>161925</xdr:colOff>
                    <xdr:row>123</xdr:row>
                    <xdr:rowOff>142875</xdr:rowOff>
                  </from>
                  <to>
                    <xdr:col>30</xdr:col>
                    <xdr:colOff>85725</xdr:colOff>
                    <xdr:row>125</xdr:row>
                    <xdr:rowOff>28575</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5</xdr:col>
                    <xdr:colOff>123825</xdr:colOff>
                    <xdr:row>124</xdr:row>
                    <xdr:rowOff>190500</xdr:rowOff>
                  </from>
                  <to>
                    <xdr:col>7</xdr:col>
                    <xdr:colOff>47625</xdr:colOff>
                    <xdr:row>126</xdr:row>
                    <xdr:rowOff>38100</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23</xdr:col>
                    <xdr:colOff>133350</xdr:colOff>
                    <xdr:row>124</xdr:row>
                    <xdr:rowOff>180975</xdr:rowOff>
                  </from>
                  <to>
                    <xdr:col>25</xdr:col>
                    <xdr:colOff>57150</xdr:colOff>
                    <xdr:row>126</xdr:row>
                    <xdr:rowOff>28575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9</xdr:col>
                    <xdr:colOff>114300</xdr:colOff>
                    <xdr:row>126</xdr:row>
                    <xdr:rowOff>180975</xdr:rowOff>
                  </from>
                  <to>
                    <xdr:col>11</xdr:col>
                    <xdr:colOff>38100</xdr:colOff>
                    <xdr:row>128</xdr:row>
                    <xdr:rowOff>28575</xdr:rowOff>
                  </to>
                </anchor>
              </controlPr>
            </control>
          </mc:Choice>
        </mc:AlternateContent>
        <mc:AlternateContent xmlns:mc="http://schemas.openxmlformats.org/markup-compatibility/2006">
          <mc:Choice Requires="x14">
            <control shapeId="9688" r:id="rId49" name="Check Box 472">
              <controlPr defaultSize="0" autoFill="0" autoLine="0" autoPict="0">
                <anchor moveWithCells="1">
                  <from>
                    <xdr:col>13</xdr:col>
                    <xdr:colOff>38100</xdr:colOff>
                    <xdr:row>126</xdr:row>
                    <xdr:rowOff>180975</xdr:rowOff>
                  </from>
                  <to>
                    <xdr:col>14</xdr:col>
                    <xdr:colOff>152400</xdr:colOff>
                    <xdr:row>128</xdr:row>
                    <xdr:rowOff>28575</xdr:rowOff>
                  </to>
                </anchor>
              </controlPr>
            </control>
          </mc:Choice>
        </mc:AlternateContent>
        <mc:AlternateContent xmlns:mc="http://schemas.openxmlformats.org/markup-compatibility/2006">
          <mc:Choice Requires="x14">
            <control shapeId="9689" r:id="rId50" name="Check Box 473">
              <controlPr defaultSize="0" autoFill="0" autoLine="0" autoPict="0">
                <anchor moveWithCells="1">
                  <from>
                    <xdr:col>16</xdr:col>
                    <xdr:colOff>57150</xdr:colOff>
                    <xdr:row>126</xdr:row>
                    <xdr:rowOff>180975</xdr:rowOff>
                  </from>
                  <to>
                    <xdr:col>17</xdr:col>
                    <xdr:colOff>171450</xdr:colOff>
                    <xdr:row>128</xdr:row>
                    <xdr:rowOff>28575</xdr:rowOff>
                  </to>
                </anchor>
              </controlPr>
            </control>
          </mc:Choice>
        </mc:AlternateContent>
        <mc:AlternateContent xmlns:mc="http://schemas.openxmlformats.org/markup-compatibility/2006">
          <mc:Choice Requires="x14">
            <control shapeId="9690" r:id="rId51" name="Check Box 474">
              <controlPr defaultSize="0" autoFill="0" autoLine="0" autoPict="0">
                <anchor moveWithCells="1">
                  <from>
                    <xdr:col>19</xdr:col>
                    <xdr:colOff>57150</xdr:colOff>
                    <xdr:row>126</xdr:row>
                    <xdr:rowOff>180975</xdr:rowOff>
                  </from>
                  <to>
                    <xdr:col>20</xdr:col>
                    <xdr:colOff>171450</xdr:colOff>
                    <xdr:row>128</xdr:row>
                    <xdr:rowOff>28575</xdr:rowOff>
                  </to>
                </anchor>
              </controlPr>
            </control>
          </mc:Choice>
        </mc:AlternateContent>
        <mc:AlternateContent xmlns:mc="http://schemas.openxmlformats.org/markup-compatibility/2006">
          <mc:Choice Requires="x14">
            <control shapeId="9691" r:id="rId52" name="Check Box 475">
              <controlPr defaultSize="0" autoFill="0" autoLine="0" autoPict="0">
                <anchor moveWithCells="1">
                  <from>
                    <xdr:col>7</xdr:col>
                    <xdr:colOff>114300</xdr:colOff>
                    <xdr:row>128</xdr:row>
                    <xdr:rowOff>180975</xdr:rowOff>
                  </from>
                  <to>
                    <xdr:col>9</xdr:col>
                    <xdr:colOff>38100</xdr:colOff>
                    <xdr:row>130</xdr:row>
                    <xdr:rowOff>28575</xdr:rowOff>
                  </to>
                </anchor>
              </controlPr>
            </control>
          </mc:Choice>
        </mc:AlternateContent>
        <mc:AlternateContent xmlns:mc="http://schemas.openxmlformats.org/markup-compatibility/2006">
          <mc:Choice Requires="x14">
            <control shapeId="9692" r:id="rId53" name="Check Box 476">
              <controlPr defaultSize="0" autoFill="0" autoLine="0" autoPict="0">
                <anchor moveWithCells="1">
                  <from>
                    <xdr:col>7</xdr:col>
                    <xdr:colOff>114300</xdr:colOff>
                    <xdr:row>129</xdr:row>
                    <xdr:rowOff>190500</xdr:rowOff>
                  </from>
                  <to>
                    <xdr:col>9</xdr:col>
                    <xdr:colOff>38100</xdr:colOff>
                    <xdr:row>131</xdr:row>
                    <xdr:rowOff>38100</xdr:rowOff>
                  </to>
                </anchor>
              </controlPr>
            </control>
          </mc:Choice>
        </mc:AlternateContent>
        <mc:AlternateContent xmlns:mc="http://schemas.openxmlformats.org/markup-compatibility/2006">
          <mc:Choice Requires="x14">
            <control shapeId="9693" r:id="rId54" name="Check Box 477">
              <controlPr defaultSize="0" autoFill="0" autoLine="0" autoPict="0">
                <anchor moveWithCells="1">
                  <from>
                    <xdr:col>16</xdr:col>
                    <xdr:colOff>85725</xdr:colOff>
                    <xdr:row>133</xdr:row>
                    <xdr:rowOff>47625</xdr:rowOff>
                  </from>
                  <to>
                    <xdr:col>18</xdr:col>
                    <xdr:colOff>9525</xdr:colOff>
                    <xdr:row>134</xdr:row>
                    <xdr:rowOff>142875</xdr:rowOff>
                  </to>
                </anchor>
              </controlPr>
            </control>
          </mc:Choice>
        </mc:AlternateContent>
        <mc:AlternateContent xmlns:mc="http://schemas.openxmlformats.org/markup-compatibility/2006">
          <mc:Choice Requires="x14">
            <control shapeId="9694" r:id="rId55" name="Check Box 478">
              <controlPr defaultSize="0" autoFill="0" autoLine="0" autoPict="0">
                <anchor moveWithCells="1">
                  <from>
                    <xdr:col>28</xdr:col>
                    <xdr:colOff>76200</xdr:colOff>
                    <xdr:row>133</xdr:row>
                    <xdr:rowOff>47625</xdr:rowOff>
                  </from>
                  <to>
                    <xdr:col>30</xdr:col>
                    <xdr:colOff>0</xdr:colOff>
                    <xdr:row>134</xdr:row>
                    <xdr:rowOff>142875</xdr:rowOff>
                  </to>
                </anchor>
              </controlPr>
            </control>
          </mc:Choice>
        </mc:AlternateContent>
        <mc:AlternateContent xmlns:mc="http://schemas.openxmlformats.org/markup-compatibility/2006">
          <mc:Choice Requires="x14">
            <control shapeId="9695" r:id="rId56" name="Check Box 479">
              <controlPr defaultSize="0" autoFill="0" autoLine="0" autoPict="0">
                <anchor moveWithCells="1">
                  <from>
                    <xdr:col>16</xdr:col>
                    <xdr:colOff>171450</xdr:colOff>
                    <xdr:row>131</xdr:row>
                    <xdr:rowOff>47625</xdr:rowOff>
                  </from>
                  <to>
                    <xdr:col>18</xdr:col>
                    <xdr:colOff>95250</xdr:colOff>
                    <xdr:row>132</xdr:row>
                    <xdr:rowOff>142875</xdr:rowOff>
                  </to>
                </anchor>
              </controlPr>
            </control>
          </mc:Choice>
        </mc:AlternateContent>
        <mc:AlternateContent xmlns:mc="http://schemas.openxmlformats.org/markup-compatibility/2006">
          <mc:Choice Requires="x14">
            <control shapeId="9696" r:id="rId57" name="Check Box 480">
              <controlPr defaultSize="0" autoFill="0" autoLine="0" autoPict="0">
                <anchor moveWithCells="1">
                  <from>
                    <xdr:col>33</xdr:col>
                    <xdr:colOff>123825</xdr:colOff>
                    <xdr:row>131</xdr:row>
                    <xdr:rowOff>47625</xdr:rowOff>
                  </from>
                  <to>
                    <xdr:col>35</xdr:col>
                    <xdr:colOff>47625</xdr:colOff>
                    <xdr:row>132</xdr:row>
                    <xdr:rowOff>142875</xdr:rowOff>
                  </to>
                </anchor>
              </controlPr>
            </control>
          </mc:Choice>
        </mc:AlternateContent>
        <mc:AlternateContent xmlns:mc="http://schemas.openxmlformats.org/markup-compatibility/2006">
          <mc:Choice Requires="x14">
            <control shapeId="9698" r:id="rId58" name="Check Box 482">
              <controlPr defaultSize="0" autoFill="0" autoLine="0" autoPict="0">
                <anchor moveWithCells="1">
                  <from>
                    <xdr:col>5</xdr:col>
                    <xdr:colOff>123825</xdr:colOff>
                    <xdr:row>179</xdr:row>
                    <xdr:rowOff>142875</xdr:rowOff>
                  </from>
                  <to>
                    <xdr:col>7</xdr:col>
                    <xdr:colOff>47625</xdr:colOff>
                    <xdr:row>181</xdr:row>
                    <xdr:rowOff>28575</xdr:rowOff>
                  </to>
                </anchor>
              </controlPr>
            </control>
          </mc:Choice>
        </mc:AlternateContent>
        <mc:AlternateContent xmlns:mc="http://schemas.openxmlformats.org/markup-compatibility/2006">
          <mc:Choice Requires="x14">
            <control shapeId="9699" r:id="rId59" name="Check Box 483">
              <controlPr defaultSize="0" autoFill="0" autoLine="0" autoPict="0">
                <anchor moveWithCells="1">
                  <from>
                    <xdr:col>9</xdr:col>
                    <xdr:colOff>133350</xdr:colOff>
                    <xdr:row>179</xdr:row>
                    <xdr:rowOff>142875</xdr:rowOff>
                  </from>
                  <to>
                    <xdr:col>11</xdr:col>
                    <xdr:colOff>57150</xdr:colOff>
                    <xdr:row>181</xdr:row>
                    <xdr:rowOff>28575</xdr:rowOff>
                  </to>
                </anchor>
              </controlPr>
            </control>
          </mc:Choice>
        </mc:AlternateContent>
        <mc:AlternateContent xmlns:mc="http://schemas.openxmlformats.org/markup-compatibility/2006">
          <mc:Choice Requires="x14">
            <control shapeId="9700" r:id="rId60" name="Check Box 484">
              <controlPr defaultSize="0" autoFill="0" autoLine="0" autoPict="0">
                <anchor moveWithCells="1">
                  <from>
                    <xdr:col>14</xdr:col>
                    <xdr:colOff>95250</xdr:colOff>
                    <xdr:row>179</xdr:row>
                    <xdr:rowOff>142875</xdr:rowOff>
                  </from>
                  <to>
                    <xdr:col>16</xdr:col>
                    <xdr:colOff>19050</xdr:colOff>
                    <xdr:row>181</xdr:row>
                    <xdr:rowOff>28575</xdr:rowOff>
                  </to>
                </anchor>
              </controlPr>
            </control>
          </mc:Choice>
        </mc:AlternateContent>
        <mc:AlternateContent xmlns:mc="http://schemas.openxmlformats.org/markup-compatibility/2006">
          <mc:Choice Requires="x14">
            <control shapeId="9701" r:id="rId61" name="Check Box 485">
              <controlPr defaultSize="0" autoFill="0" autoLine="0" autoPict="0">
                <anchor moveWithCells="1">
                  <from>
                    <xdr:col>19</xdr:col>
                    <xdr:colOff>57150</xdr:colOff>
                    <xdr:row>179</xdr:row>
                    <xdr:rowOff>142875</xdr:rowOff>
                  </from>
                  <to>
                    <xdr:col>20</xdr:col>
                    <xdr:colOff>171450</xdr:colOff>
                    <xdr:row>181</xdr:row>
                    <xdr:rowOff>28575</xdr:rowOff>
                  </to>
                </anchor>
              </controlPr>
            </control>
          </mc:Choice>
        </mc:AlternateContent>
        <mc:AlternateContent xmlns:mc="http://schemas.openxmlformats.org/markup-compatibility/2006">
          <mc:Choice Requires="x14">
            <control shapeId="9702" r:id="rId62" name="Check Box 486">
              <controlPr defaultSize="0" autoFill="0" autoLine="0" autoPict="0">
                <anchor moveWithCells="1">
                  <from>
                    <xdr:col>24</xdr:col>
                    <xdr:colOff>9525</xdr:colOff>
                    <xdr:row>179</xdr:row>
                    <xdr:rowOff>142875</xdr:rowOff>
                  </from>
                  <to>
                    <xdr:col>25</xdr:col>
                    <xdr:colOff>123825</xdr:colOff>
                    <xdr:row>181</xdr:row>
                    <xdr:rowOff>28575</xdr:rowOff>
                  </to>
                </anchor>
              </controlPr>
            </control>
          </mc:Choice>
        </mc:AlternateContent>
        <mc:AlternateContent xmlns:mc="http://schemas.openxmlformats.org/markup-compatibility/2006">
          <mc:Choice Requires="x14">
            <control shapeId="9703" r:id="rId63" name="Check Box 487">
              <controlPr defaultSize="0" autoFill="0" autoLine="0" autoPict="0">
                <anchor moveWithCells="1">
                  <from>
                    <xdr:col>28</xdr:col>
                    <xdr:colOff>161925</xdr:colOff>
                    <xdr:row>179</xdr:row>
                    <xdr:rowOff>142875</xdr:rowOff>
                  </from>
                  <to>
                    <xdr:col>30</xdr:col>
                    <xdr:colOff>85725</xdr:colOff>
                    <xdr:row>181</xdr:row>
                    <xdr:rowOff>28575</xdr:rowOff>
                  </to>
                </anchor>
              </controlPr>
            </control>
          </mc:Choice>
        </mc:AlternateContent>
        <mc:AlternateContent xmlns:mc="http://schemas.openxmlformats.org/markup-compatibility/2006">
          <mc:Choice Requires="x14">
            <control shapeId="9704" r:id="rId64" name="Check Box 488">
              <controlPr defaultSize="0" autoFill="0" autoLine="0" autoPict="0">
                <anchor moveWithCells="1">
                  <from>
                    <xdr:col>5</xdr:col>
                    <xdr:colOff>123825</xdr:colOff>
                    <xdr:row>180</xdr:row>
                    <xdr:rowOff>190500</xdr:rowOff>
                  </from>
                  <to>
                    <xdr:col>7</xdr:col>
                    <xdr:colOff>47625</xdr:colOff>
                    <xdr:row>182</xdr:row>
                    <xdr:rowOff>38100</xdr:rowOff>
                  </to>
                </anchor>
              </controlPr>
            </control>
          </mc:Choice>
        </mc:AlternateContent>
        <mc:AlternateContent xmlns:mc="http://schemas.openxmlformats.org/markup-compatibility/2006">
          <mc:Choice Requires="x14">
            <control shapeId="9705" r:id="rId65" name="Check Box 489">
              <controlPr defaultSize="0" autoFill="0" autoLine="0" autoPict="0">
                <anchor moveWithCells="1">
                  <from>
                    <xdr:col>23</xdr:col>
                    <xdr:colOff>133350</xdr:colOff>
                    <xdr:row>180</xdr:row>
                    <xdr:rowOff>180975</xdr:rowOff>
                  </from>
                  <to>
                    <xdr:col>25</xdr:col>
                    <xdr:colOff>57150</xdr:colOff>
                    <xdr:row>182</xdr:row>
                    <xdr:rowOff>28575</xdr:rowOff>
                  </to>
                </anchor>
              </controlPr>
            </control>
          </mc:Choice>
        </mc:AlternateContent>
        <mc:AlternateContent xmlns:mc="http://schemas.openxmlformats.org/markup-compatibility/2006">
          <mc:Choice Requires="x14">
            <control shapeId="9706" r:id="rId66" name="Check Box 490">
              <controlPr defaultSize="0" autoFill="0" autoLine="0" autoPict="0">
                <anchor moveWithCells="1">
                  <from>
                    <xdr:col>9</xdr:col>
                    <xdr:colOff>114300</xdr:colOff>
                    <xdr:row>182</xdr:row>
                    <xdr:rowOff>180975</xdr:rowOff>
                  </from>
                  <to>
                    <xdr:col>11</xdr:col>
                    <xdr:colOff>38100</xdr:colOff>
                    <xdr:row>184</xdr:row>
                    <xdr:rowOff>28575</xdr:rowOff>
                  </to>
                </anchor>
              </controlPr>
            </control>
          </mc:Choice>
        </mc:AlternateContent>
        <mc:AlternateContent xmlns:mc="http://schemas.openxmlformats.org/markup-compatibility/2006">
          <mc:Choice Requires="x14">
            <control shapeId="9707" r:id="rId67" name="Check Box 491">
              <controlPr defaultSize="0" autoFill="0" autoLine="0" autoPict="0">
                <anchor moveWithCells="1">
                  <from>
                    <xdr:col>13</xdr:col>
                    <xdr:colOff>38100</xdr:colOff>
                    <xdr:row>182</xdr:row>
                    <xdr:rowOff>180975</xdr:rowOff>
                  </from>
                  <to>
                    <xdr:col>14</xdr:col>
                    <xdr:colOff>152400</xdr:colOff>
                    <xdr:row>184</xdr:row>
                    <xdr:rowOff>28575</xdr:rowOff>
                  </to>
                </anchor>
              </controlPr>
            </control>
          </mc:Choice>
        </mc:AlternateContent>
        <mc:AlternateContent xmlns:mc="http://schemas.openxmlformats.org/markup-compatibility/2006">
          <mc:Choice Requires="x14">
            <control shapeId="9708" r:id="rId68" name="Check Box 492">
              <controlPr defaultSize="0" autoFill="0" autoLine="0" autoPict="0">
                <anchor moveWithCells="1">
                  <from>
                    <xdr:col>16</xdr:col>
                    <xdr:colOff>57150</xdr:colOff>
                    <xdr:row>182</xdr:row>
                    <xdr:rowOff>180975</xdr:rowOff>
                  </from>
                  <to>
                    <xdr:col>17</xdr:col>
                    <xdr:colOff>171450</xdr:colOff>
                    <xdr:row>184</xdr:row>
                    <xdr:rowOff>28575</xdr:rowOff>
                  </to>
                </anchor>
              </controlPr>
            </control>
          </mc:Choice>
        </mc:AlternateContent>
        <mc:AlternateContent xmlns:mc="http://schemas.openxmlformats.org/markup-compatibility/2006">
          <mc:Choice Requires="x14">
            <control shapeId="9709" r:id="rId69" name="Check Box 493">
              <controlPr defaultSize="0" autoFill="0" autoLine="0" autoPict="0">
                <anchor moveWithCells="1">
                  <from>
                    <xdr:col>19</xdr:col>
                    <xdr:colOff>57150</xdr:colOff>
                    <xdr:row>182</xdr:row>
                    <xdr:rowOff>180975</xdr:rowOff>
                  </from>
                  <to>
                    <xdr:col>20</xdr:col>
                    <xdr:colOff>171450</xdr:colOff>
                    <xdr:row>184</xdr:row>
                    <xdr:rowOff>28575</xdr:rowOff>
                  </to>
                </anchor>
              </controlPr>
            </control>
          </mc:Choice>
        </mc:AlternateContent>
        <mc:AlternateContent xmlns:mc="http://schemas.openxmlformats.org/markup-compatibility/2006">
          <mc:Choice Requires="x14">
            <control shapeId="9710" r:id="rId70" name="Check Box 494">
              <controlPr defaultSize="0" autoFill="0" autoLine="0" autoPict="0">
                <anchor moveWithCells="1">
                  <from>
                    <xdr:col>7</xdr:col>
                    <xdr:colOff>114300</xdr:colOff>
                    <xdr:row>184</xdr:row>
                    <xdr:rowOff>180975</xdr:rowOff>
                  </from>
                  <to>
                    <xdr:col>9</xdr:col>
                    <xdr:colOff>38100</xdr:colOff>
                    <xdr:row>186</xdr:row>
                    <xdr:rowOff>28575</xdr:rowOff>
                  </to>
                </anchor>
              </controlPr>
            </control>
          </mc:Choice>
        </mc:AlternateContent>
        <mc:AlternateContent xmlns:mc="http://schemas.openxmlformats.org/markup-compatibility/2006">
          <mc:Choice Requires="x14">
            <control shapeId="9711" r:id="rId71" name="Check Box 495">
              <controlPr defaultSize="0" autoFill="0" autoLine="0" autoPict="0">
                <anchor moveWithCells="1">
                  <from>
                    <xdr:col>7</xdr:col>
                    <xdr:colOff>114300</xdr:colOff>
                    <xdr:row>185</xdr:row>
                    <xdr:rowOff>190500</xdr:rowOff>
                  </from>
                  <to>
                    <xdr:col>9</xdr:col>
                    <xdr:colOff>38100</xdr:colOff>
                    <xdr:row>187</xdr:row>
                    <xdr:rowOff>38100</xdr:rowOff>
                  </to>
                </anchor>
              </controlPr>
            </control>
          </mc:Choice>
        </mc:AlternateContent>
        <mc:AlternateContent xmlns:mc="http://schemas.openxmlformats.org/markup-compatibility/2006">
          <mc:Choice Requires="x14">
            <control shapeId="9712" r:id="rId72" name="Check Box 496">
              <controlPr defaultSize="0" autoFill="0" autoLine="0" autoPict="0">
                <anchor moveWithCells="1">
                  <from>
                    <xdr:col>16</xdr:col>
                    <xdr:colOff>85725</xdr:colOff>
                    <xdr:row>189</xdr:row>
                    <xdr:rowOff>47625</xdr:rowOff>
                  </from>
                  <to>
                    <xdr:col>18</xdr:col>
                    <xdr:colOff>9525</xdr:colOff>
                    <xdr:row>190</xdr:row>
                    <xdr:rowOff>142875</xdr:rowOff>
                  </to>
                </anchor>
              </controlPr>
            </control>
          </mc:Choice>
        </mc:AlternateContent>
        <mc:AlternateContent xmlns:mc="http://schemas.openxmlformats.org/markup-compatibility/2006">
          <mc:Choice Requires="x14">
            <control shapeId="9713" r:id="rId73" name="Check Box 497">
              <controlPr defaultSize="0" autoFill="0" autoLine="0" autoPict="0">
                <anchor moveWithCells="1">
                  <from>
                    <xdr:col>28</xdr:col>
                    <xdr:colOff>76200</xdr:colOff>
                    <xdr:row>189</xdr:row>
                    <xdr:rowOff>47625</xdr:rowOff>
                  </from>
                  <to>
                    <xdr:col>30</xdr:col>
                    <xdr:colOff>0</xdr:colOff>
                    <xdr:row>190</xdr:row>
                    <xdr:rowOff>142875</xdr:rowOff>
                  </to>
                </anchor>
              </controlPr>
            </control>
          </mc:Choice>
        </mc:AlternateContent>
        <mc:AlternateContent xmlns:mc="http://schemas.openxmlformats.org/markup-compatibility/2006">
          <mc:Choice Requires="x14">
            <control shapeId="9714" r:id="rId74" name="Check Box 498">
              <controlPr defaultSize="0" autoFill="0" autoLine="0" autoPict="0">
                <anchor moveWithCells="1">
                  <from>
                    <xdr:col>16</xdr:col>
                    <xdr:colOff>171450</xdr:colOff>
                    <xdr:row>187</xdr:row>
                    <xdr:rowOff>47625</xdr:rowOff>
                  </from>
                  <to>
                    <xdr:col>18</xdr:col>
                    <xdr:colOff>95250</xdr:colOff>
                    <xdr:row>188</xdr:row>
                    <xdr:rowOff>142875</xdr:rowOff>
                  </to>
                </anchor>
              </controlPr>
            </control>
          </mc:Choice>
        </mc:AlternateContent>
        <mc:AlternateContent xmlns:mc="http://schemas.openxmlformats.org/markup-compatibility/2006">
          <mc:Choice Requires="x14">
            <control shapeId="9715" r:id="rId75" name="Check Box 499">
              <controlPr defaultSize="0" autoFill="0" autoLine="0" autoPict="0">
                <anchor moveWithCells="1">
                  <from>
                    <xdr:col>33</xdr:col>
                    <xdr:colOff>123825</xdr:colOff>
                    <xdr:row>187</xdr:row>
                    <xdr:rowOff>47625</xdr:rowOff>
                  </from>
                  <to>
                    <xdr:col>35</xdr:col>
                    <xdr:colOff>47625</xdr:colOff>
                    <xdr:row>188</xdr:row>
                    <xdr:rowOff>142875</xdr:rowOff>
                  </to>
                </anchor>
              </controlPr>
            </control>
          </mc:Choice>
        </mc:AlternateContent>
        <mc:AlternateContent xmlns:mc="http://schemas.openxmlformats.org/markup-compatibility/2006">
          <mc:Choice Requires="x14">
            <control shapeId="9717" r:id="rId76" name="Check Box 501">
              <controlPr defaultSize="0" autoFill="0" autoLine="0" autoPict="0">
                <anchor moveWithCells="1">
                  <from>
                    <xdr:col>5</xdr:col>
                    <xdr:colOff>123825</xdr:colOff>
                    <xdr:row>235</xdr:row>
                    <xdr:rowOff>142875</xdr:rowOff>
                  </from>
                  <to>
                    <xdr:col>7</xdr:col>
                    <xdr:colOff>47625</xdr:colOff>
                    <xdr:row>237</xdr:row>
                    <xdr:rowOff>28575</xdr:rowOff>
                  </to>
                </anchor>
              </controlPr>
            </control>
          </mc:Choice>
        </mc:AlternateContent>
        <mc:AlternateContent xmlns:mc="http://schemas.openxmlformats.org/markup-compatibility/2006">
          <mc:Choice Requires="x14">
            <control shapeId="9718" r:id="rId77" name="Check Box 502">
              <controlPr defaultSize="0" autoFill="0" autoLine="0" autoPict="0">
                <anchor moveWithCells="1">
                  <from>
                    <xdr:col>9</xdr:col>
                    <xdr:colOff>133350</xdr:colOff>
                    <xdr:row>235</xdr:row>
                    <xdr:rowOff>142875</xdr:rowOff>
                  </from>
                  <to>
                    <xdr:col>11</xdr:col>
                    <xdr:colOff>57150</xdr:colOff>
                    <xdr:row>237</xdr:row>
                    <xdr:rowOff>28575</xdr:rowOff>
                  </to>
                </anchor>
              </controlPr>
            </control>
          </mc:Choice>
        </mc:AlternateContent>
        <mc:AlternateContent xmlns:mc="http://schemas.openxmlformats.org/markup-compatibility/2006">
          <mc:Choice Requires="x14">
            <control shapeId="9719" r:id="rId78" name="Check Box 503">
              <controlPr defaultSize="0" autoFill="0" autoLine="0" autoPict="0">
                <anchor moveWithCells="1">
                  <from>
                    <xdr:col>14</xdr:col>
                    <xdr:colOff>95250</xdr:colOff>
                    <xdr:row>235</xdr:row>
                    <xdr:rowOff>142875</xdr:rowOff>
                  </from>
                  <to>
                    <xdr:col>16</xdr:col>
                    <xdr:colOff>19050</xdr:colOff>
                    <xdr:row>237</xdr:row>
                    <xdr:rowOff>28575</xdr:rowOff>
                  </to>
                </anchor>
              </controlPr>
            </control>
          </mc:Choice>
        </mc:AlternateContent>
        <mc:AlternateContent xmlns:mc="http://schemas.openxmlformats.org/markup-compatibility/2006">
          <mc:Choice Requires="x14">
            <control shapeId="9720" r:id="rId79" name="Check Box 504">
              <controlPr defaultSize="0" autoFill="0" autoLine="0" autoPict="0">
                <anchor moveWithCells="1">
                  <from>
                    <xdr:col>19</xdr:col>
                    <xdr:colOff>57150</xdr:colOff>
                    <xdr:row>235</xdr:row>
                    <xdr:rowOff>142875</xdr:rowOff>
                  </from>
                  <to>
                    <xdr:col>20</xdr:col>
                    <xdr:colOff>171450</xdr:colOff>
                    <xdr:row>237</xdr:row>
                    <xdr:rowOff>28575</xdr:rowOff>
                  </to>
                </anchor>
              </controlPr>
            </control>
          </mc:Choice>
        </mc:AlternateContent>
        <mc:AlternateContent xmlns:mc="http://schemas.openxmlformats.org/markup-compatibility/2006">
          <mc:Choice Requires="x14">
            <control shapeId="9721" r:id="rId80" name="Check Box 505">
              <controlPr defaultSize="0" autoFill="0" autoLine="0" autoPict="0">
                <anchor moveWithCells="1">
                  <from>
                    <xdr:col>24</xdr:col>
                    <xdr:colOff>9525</xdr:colOff>
                    <xdr:row>235</xdr:row>
                    <xdr:rowOff>142875</xdr:rowOff>
                  </from>
                  <to>
                    <xdr:col>25</xdr:col>
                    <xdr:colOff>123825</xdr:colOff>
                    <xdr:row>237</xdr:row>
                    <xdr:rowOff>28575</xdr:rowOff>
                  </to>
                </anchor>
              </controlPr>
            </control>
          </mc:Choice>
        </mc:AlternateContent>
        <mc:AlternateContent xmlns:mc="http://schemas.openxmlformats.org/markup-compatibility/2006">
          <mc:Choice Requires="x14">
            <control shapeId="9722" r:id="rId81" name="Check Box 506">
              <controlPr defaultSize="0" autoFill="0" autoLine="0" autoPict="0">
                <anchor moveWithCells="1">
                  <from>
                    <xdr:col>28</xdr:col>
                    <xdr:colOff>161925</xdr:colOff>
                    <xdr:row>235</xdr:row>
                    <xdr:rowOff>142875</xdr:rowOff>
                  </from>
                  <to>
                    <xdr:col>30</xdr:col>
                    <xdr:colOff>85725</xdr:colOff>
                    <xdr:row>237</xdr:row>
                    <xdr:rowOff>28575</xdr:rowOff>
                  </to>
                </anchor>
              </controlPr>
            </control>
          </mc:Choice>
        </mc:AlternateContent>
        <mc:AlternateContent xmlns:mc="http://schemas.openxmlformats.org/markup-compatibility/2006">
          <mc:Choice Requires="x14">
            <control shapeId="9723" r:id="rId82" name="Check Box 507">
              <controlPr defaultSize="0" autoFill="0" autoLine="0" autoPict="0">
                <anchor moveWithCells="1">
                  <from>
                    <xdr:col>5</xdr:col>
                    <xdr:colOff>123825</xdr:colOff>
                    <xdr:row>236</xdr:row>
                    <xdr:rowOff>190500</xdr:rowOff>
                  </from>
                  <to>
                    <xdr:col>7</xdr:col>
                    <xdr:colOff>47625</xdr:colOff>
                    <xdr:row>238</xdr:row>
                    <xdr:rowOff>38100</xdr:rowOff>
                  </to>
                </anchor>
              </controlPr>
            </control>
          </mc:Choice>
        </mc:AlternateContent>
        <mc:AlternateContent xmlns:mc="http://schemas.openxmlformats.org/markup-compatibility/2006">
          <mc:Choice Requires="x14">
            <control shapeId="9724" r:id="rId83" name="Check Box 508">
              <controlPr defaultSize="0" autoFill="0" autoLine="0" autoPict="0">
                <anchor moveWithCells="1">
                  <from>
                    <xdr:col>23</xdr:col>
                    <xdr:colOff>133350</xdr:colOff>
                    <xdr:row>236</xdr:row>
                    <xdr:rowOff>180975</xdr:rowOff>
                  </from>
                  <to>
                    <xdr:col>25</xdr:col>
                    <xdr:colOff>57150</xdr:colOff>
                    <xdr:row>238</xdr:row>
                    <xdr:rowOff>28575</xdr:rowOff>
                  </to>
                </anchor>
              </controlPr>
            </control>
          </mc:Choice>
        </mc:AlternateContent>
        <mc:AlternateContent xmlns:mc="http://schemas.openxmlformats.org/markup-compatibility/2006">
          <mc:Choice Requires="x14">
            <control shapeId="9725" r:id="rId84" name="Check Box 509">
              <controlPr defaultSize="0" autoFill="0" autoLine="0" autoPict="0">
                <anchor moveWithCells="1">
                  <from>
                    <xdr:col>9</xdr:col>
                    <xdr:colOff>114300</xdr:colOff>
                    <xdr:row>238</xdr:row>
                    <xdr:rowOff>180975</xdr:rowOff>
                  </from>
                  <to>
                    <xdr:col>11</xdr:col>
                    <xdr:colOff>38100</xdr:colOff>
                    <xdr:row>240</xdr:row>
                    <xdr:rowOff>28575</xdr:rowOff>
                  </to>
                </anchor>
              </controlPr>
            </control>
          </mc:Choice>
        </mc:AlternateContent>
        <mc:AlternateContent xmlns:mc="http://schemas.openxmlformats.org/markup-compatibility/2006">
          <mc:Choice Requires="x14">
            <control shapeId="9726" r:id="rId85" name="Check Box 510">
              <controlPr defaultSize="0" autoFill="0" autoLine="0" autoPict="0">
                <anchor moveWithCells="1">
                  <from>
                    <xdr:col>13</xdr:col>
                    <xdr:colOff>38100</xdr:colOff>
                    <xdr:row>238</xdr:row>
                    <xdr:rowOff>180975</xdr:rowOff>
                  </from>
                  <to>
                    <xdr:col>14</xdr:col>
                    <xdr:colOff>152400</xdr:colOff>
                    <xdr:row>240</xdr:row>
                    <xdr:rowOff>28575</xdr:rowOff>
                  </to>
                </anchor>
              </controlPr>
            </control>
          </mc:Choice>
        </mc:AlternateContent>
        <mc:AlternateContent xmlns:mc="http://schemas.openxmlformats.org/markup-compatibility/2006">
          <mc:Choice Requires="x14">
            <control shapeId="9727" r:id="rId86" name="Check Box 511">
              <controlPr defaultSize="0" autoFill="0" autoLine="0" autoPict="0">
                <anchor moveWithCells="1">
                  <from>
                    <xdr:col>16</xdr:col>
                    <xdr:colOff>57150</xdr:colOff>
                    <xdr:row>238</xdr:row>
                    <xdr:rowOff>180975</xdr:rowOff>
                  </from>
                  <to>
                    <xdr:col>17</xdr:col>
                    <xdr:colOff>171450</xdr:colOff>
                    <xdr:row>240</xdr:row>
                    <xdr:rowOff>28575</xdr:rowOff>
                  </to>
                </anchor>
              </controlPr>
            </control>
          </mc:Choice>
        </mc:AlternateContent>
        <mc:AlternateContent xmlns:mc="http://schemas.openxmlformats.org/markup-compatibility/2006">
          <mc:Choice Requires="x14">
            <control shapeId="9728" r:id="rId87" name="Check Box 512">
              <controlPr defaultSize="0" autoFill="0" autoLine="0" autoPict="0">
                <anchor moveWithCells="1">
                  <from>
                    <xdr:col>19</xdr:col>
                    <xdr:colOff>57150</xdr:colOff>
                    <xdr:row>238</xdr:row>
                    <xdr:rowOff>180975</xdr:rowOff>
                  </from>
                  <to>
                    <xdr:col>20</xdr:col>
                    <xdr:colOff>171450</xdr:colOff>
                    <xdr:row>240</xdr:row>
                    <xdr:rowOff>28575</xdr:rowOff>
                  </to>
                </anchor>
              </controlPr>
            </control>
          </mc:Choice>
        </mc:AlternateContent>
        <mc:AlternateContent xmlns:mc="http://schemas.openxmlformats.org/markup-compatibility/2006">
          <mc:Choice Requires="x14">
            <control shapeId="9729" r:id="rId88" name="Check Box 513">
              <controlPr defaultSize="0" autoFill="0" autoLine="0" autoPict="0">
                <anchor moveWithCells="1">
                  <from>
                    <xdr:col>7</xdr:col>
                    <xdr:colOff>114300</xdr:colOff>
                    <xdr:row>240</xdr:row>
                    <xdr:rowOff>180975</xdr:rowOff>
                  </from>
                  <to>
                    <xdr:col>9</xdr:col>
                    <xdr:colOff>38100</xdr:colOff>
                    <xdr:row>242</xdr:row>
                    <xdr:rowOff>28575</xdr:rowOff>
                  </to>
                </anchor>
              </controlPr>
            </control>
          </mc:Choice>
        </mc:AlternateContent>
        <mc:AlternateContent xmlns:mc="http://schemas.openxmlformats.org/markup-compatibility/2006">
          <mc:Choice Requires="x14">
            <control shapeId="9730" r:id="rId89" name="Check Box 514">
              <controlPr defaultSize="0" autoFill="0" autoLine="0" autoPict="0">
                <anchor moveWithCells="1">
                  <from>
                    <xdr:col>7</xdr:col>
                    <xdr:colOff>114300</xdr:colOff>
                    <xdr:row>241</xdr:row>
                    <xdr:rowOff>190500</xdr:rowOff>
                  </from>
                  <to>
                    <xdr:col>9</xdr:col>
                    <xdr:colOff>38100</xdr:colOff>
                    <xdr:row>243</xdr:row>
                    <xdr:rowOff>38100</xdr:rowOff>
                  </to>
                </anchor>
              </controlPr>
            </control>
          </mc:Choice>
        </mc:AlternateContent>
        <mc:AlternateContent xmlns:mc="http://schemas.openxmlformats.org/markup-compatibility/2006">
          <mc:Choice Requires="x14">
            <control shapeId="9731" r:id="rId90" name="Check Box 515">
              <controlPr defaultSize="0" autoFill="0" autoLine="0" autoPict="0">
                <anchor moveWithCells="1">
                  <from>
                    <xdr:col>16</xdr:col>
                    <xdr:colOff>85725</xdr:colOff>
                    <xdr:row>245</xdr:row>
                    <xdr:rowOff>47625</xdr:rowOff>
                  </from>
                  <to>
                    <xdr:col>18</xdr:col>
                    <xdr:colOff>9525</xdr:colOff>
                    <xdr:row>246</xdr:row>
                    <xdr:rowOff>142875</xdr:rowOff>
                  </to>
                </anchor>
              </controlPr>
            </control>
          </mc:Choice>
        </mc:AlternateContent>
        <mc:AlternateContent xmlns:mc="http://schemas.openxmlformats.org/markup-compatibility/2006">
          <mc:Choice Requires="x14">
            <control shapeId="9732" r:id="rId91" name="Check Box 516">
              <controlPr defaultSize="0" autoFill="0" autoLine="0" autoPict="0">
                <anchor moveWithCells="1">
                  <from>
                    <xdr:col>28</xdr:col>
                    <xdr:colOff>76200</xdr:colOff>
                    <xdr:row>245</xdr:row>
                    <xdr:rowOff>47625</xdr:rowOff>
                  </from>
                  <to>
                    <xdr:col>30</xdr:col>
                    <xdr:colOff>0</xdr:colOff>
                    <xdr:row>246</xdr:row>
                    <xdr:rowOff>142875</xdr:rowOff>
                  </to>
                </anchor>
              </controlPr>
            </control>
          </mc:Choice>
        </mc:AlternateContent>
        <mc:AlternateContent xmlns:mc="http://schemas.openxmlformats.org/markup-compatibility/2006">
          <mc:Choice Requires="x14">
            <control shapeId="9733" r:id="rId92" name="Check Box 517">
              <controlPr defaultSize="0" autoFill="0" autoLine="0" autoPict="0">
                <anchor moveWithCells="1">
                  <from>
                    <xdr:col>16</xdr:col>
                    <xdr:colOff>171450</xdr:colOff>
                    <xdr:row>243</xdr:row>
                    <xdr:rowOff>47625</xdr:rowOff>
                  </from>
                  <to>
                    <xdr:col>18</xdr:col>
                    <xdr:colOff>95250</xdr:colOff>
                    <xdr:row>244</xdr:row>
                    <xdr:rowOff>142875</xdr:rowOff>
                  </to>
                </anchor>
              </controlPr>
            </control>
          </mc:Choice>
        </mc:AlternateContent>
        <mc:AlternateContent xmlns:mc="http://schemas.openxmlformats.org/markup-compatibility/2006">
          <mc:Choice Requires="x14">
            <control shapeId="9734" r:id="rId93" name="Check Box 518">
              <controlPr defaultSize="0" autoFill="0" autoLine="0" autoPict="0">
                <anchor moveWithCells="1">
                  <from>
                    <xdr:col>33</xdr:col>
                    <xdr:colOff>123825</xdr:colOff>
                    <xdr:row>243</xdr:row>
                    <xdr:rowOff>47625</xdr:rowOff>
                  </from>
                  <to>
                    <xdr:col>35</xdr:col>
                    <xdr:colOff>47625</xdr:colOff>
                    <xdr:row>244</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CC0000"/>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AA10" sqref="AA10:AB11"/>
    </sheetView>
  </sheetViews>
  <sheetFormatPr defaultColWidth="2.5" defaultRowHeight="13.5" customHeight="1" x14ac:dyDescent="0.15"/>
  <cols>
    <col min="1" max="26" width="2.5" style="1" customWidth="1"/>
    <col min="27" max="27" width="3.5" style="1" customWidth="1"/>
    <col min="28" max="50" width="2.5" style="1" customWidth="1"/>
    <col min="51" max="51" width="9" customWidth="1"/>
    <col min="52" max="16384" width="2.5" style="1"/>
  </cols>
  <sheetData>
    <row r="7" spans="2:35" ht="13.5" customHeight="1" x14ac:dyDescent="0.15">
      <c r="B7" s="244" t="s">
        <v>344</v>
      </c>
      <c r="C7" s="244"/>
      <c r="D7" s="244"/>
    </row>
    <row r="8" spans="2:35" ht="13.5" customHeight="1" x14ac:dyDescent="0.15">
      <c r="M8" s="1034" t="s">
        <v>1</v>
      </c>
      <c r="N8" s="1034"/>
      <c r="O8" s="1034"/>
      <c r="P8" s="1034"/>
      <c r="Q8" s="1034"/>
      <c r="R8" s="1034"/>
      <c r="S8" s="1034"/>
      <c r="T8" s="1034"/>
      <c r="U8" s="244" t="s">
        <v>289</v>
      </c>
      <c r="V8" s="244"/>
      <c r="W8" s="244"/>
      <c r="X8" s="244"/>
      <c r="Y8" s="244"/>
    </row>
    <row r="9" spans="2:35" ht="13.5" customHeight="1" x14ac:dyDescent="0.15">
      <c r="M9" s="1034" t="s">
        <v>290</v>
      </c>
      <c r="N9" s="1034"/>
      <c r="O9" s="1034"/>
      <c r="P9" s="1034"/>
      <c r="Q9" s="1034"/>
      <c r="R9" s="1034"/>
      <c r="S9" s="1034"/>
      <c r="T9" s="1034"/>
      <c r="U9" s="244"/>
      <c r="V9" s="244"/>
      <c r="W9" s="244"/>
      <c r="X9" s="244"/>
      <c r="Y9" s="244"/>
    </row>
    <row r="10" spans="2:35" x14ac:dyDescent="0.15">
      <c r="Y10" s="245"/>
      <c r="Z10" s="1039"/>
      <c r="AA10" s="1009">
        <f>IF(計画提出書!N47="","",計画提出書!N47+1)</f>
        <v>2024</v>
      </c>
      <c r="AB10" s="1010"/>
      <c r="AC10" s="244" t="s">
        <v>4</v>
      </c>
      <c r="AD10" s="98"/>
      <c r="AE10" s="99"/>
      <c r="AF10" s="244" t="s">
        <v>5</v>
      </c>
      <c r="AG10" s="98"/>
      <c r="AH10" s="99"/>
      <c r="AI10" s="244" t="s">
        <v>6</v>
      </c>
    </row>
    <row r="11" spans="2:35" ht="13.5" customHeight="1" x14ac:dyDescent="0.15">
      <c r="Y11" s="245"/>
      <c r="Z11" s="1039"/>
      <c r="AA11" s="1011"/>
      <c r="AB11" s="1012"/>
      <c r="AC11" s="244"/>
      <c r="AD11" s="98"/>
      <c r="AE11" s="99"/>
      <c r="AF11" s="244"/>
      <c r="AG11" s="98"/>
      <c r="AH11" s="99"/>
      <c r="AI11" s="244"/>
    </row>
    <row r="12" spans="2:35" ht="13.5" customHeight="1" x14ac:dyDescent="0.15">
      <c r="D12" s="431" t="s">
        <v>434</v>
      </c>
      <c r="E12" s="431"/>
      <c r="F12" s="431"/>
      <c r="G12" s="431"/>
      <c r="H12" s="431"/>
      <c r="I12" s="431"/>
      <c r="J12" s="431"/>
      <c r="K12" s="431"/>
    </row>
    <row r="13" spans="2:35" ht="16.5" customHeight="1" x14ac:dyDescent="0.15">
      <c r="N13" s="244" t="s">
        <v>8</v>
      </c>
      <c r="O13" s="244"/>
      <c r="P13" s="244"/>
      <c r="Q13" s="244" t="s">
        <v>231</v>
      </c>
      <c r="R13" s="244"/>
      <c r="S13" s="244"/>
      <c r="T13" s="244"/>
      <c r="U13" s="2" t="s">
        <v>7</v>
      </c>
      <c r="V13" s="1024" t="str">
        <f>IF(計画提出書!V12="","",計画提出書!V12)</f>
        <v/>
      </c>
      <c r="W13" s="1024"/>
      <c r="X13" s="1024"/>
      <c r="Y13" s="1024"/>
      <c r="Z13" s="1024"/>
      <c r="AA13" s="1024"/>
      <c r="AB13" s="1024"/>
      <c r="AC13" s="1024"/>
      <c r="AD13" s="1024"/>
      <c r="AE13" s="1024"/>
      <c r="AF13" s="1024"/>
      <c r="AG13" s="1024"/>
      <c r="AH13" s="1024"/>
      <c r="AI13" s="1025"/>
    </row>
    <row r="14" spans="2:35" x14ac:dyDescent="0.15">
      <c r="N14" s="244"/>
      <c r="O14" s="244"/>
      <c r="P14" s="244"/>
      <c r="Q14" s="244"/>
      <c r="R14" s="244"/>
      <c r="S14" s="244"/>
      <c r="T14" s="244"/>
      <c r="U14" s="1026" t="str">
        <f>IF(計画提出書!U13="","",計画提出書!U13)</f>
        <v/>
      </c>
      <c r="V14" s="1027"/>
      <c r="W14" s="1027"/>
      <c r="X14" s="1027"/>
      <c r="Y14" s="1027"/>
      <c r="Z14" s="1027"/>
      <c r="AA14" s="1027"/>
      <c r="AB14" s="1027"/>
      <c r="AC14" s="1027"/>
      <c r="AD14" s="1027"/>
      <c r="AE14" s="1027"/>
      <c r="AF14" s="1027"/>
      <c r="AG14" s="1027"/>
      <c r="AH14" s="1027"/>
      <c r="AI14" s="1028"/>
    </row>
    <row r="15" spans="2:35" x14ac:dyDescent="0.15">
      <c r="N15" s="244"/>
      <c r="O15" s="244"/>
      <c r="P15" s="244"/>
      <c r="Q15" s="244"/>
      <c r="R15" s="244"/>
      <c r="S15" s="244"/>
      <c r="T15" s="244"/>
      <c r="U15" s="1029"/>
      <c r="V15" s="1030"/>
      <c r="W15" s="1030"/>
      <c r="X15" s="1030"/>
      <c r="Y15" s="1030"/>
      <c r="Z15" s="1030"/>
      <c r="AA15" s="1030"/>
      <c r="AB15" s="1030"/>
      <c r="AC15" s="1030"/>
      <c r="AD15" s="1030"/>
      <c r="AE15" s="1030"/>
      <c r="AF15" s="1030"/>
      <c r="AG15" s="1030"/>
      <c r="AH15" s="1030"/>
      <c r="AI15" s="1031"/>
    </row>
    <row r="16" spans="2:35" x14ac:dyDescent="0.15">
      <c r="Q16" s="244" t="s">
        <v>230</v>
      </c>
      <c r="R16" s="244"/>
      <c r="S16" s="244"/>
      <c r="T16" s="1039"/>
      <c r="U16" s="1035" t="str">
        <f>IF(計画提出書!U15="","",計画提出書!U15)</f>
        <v/>
      </c>
      <c r="V16" s="1024"/>
      <c r="W16" s="1024"/>
      <c r="X16" s="1024"/>
      <c r="Y16" s="1024"/>
      <c r="Z16" s="1024"/>
      <c r="AA16" s="1024"/>
      <c r="AB16" s="1024"/>
      <c r="AC16" s="1024"/>
      <c r="AD16" s="1024"/>
      <c r="AE16" s="1024"/>
      <c r="AF16" s="1024"/>
      <c r="AG16" s="1024"/>
      <c r="AH16" s="1024"/>
      <c r="AI16" s="1025"/>
    </row>
    <row r="17" spans="3:51" x14ac:dyDescent="0.15">
      <c r="Q17" s="244"/>
      <c r="R17" s="244"/>
      <c r="S17" s="244"/>
      <c r="T17" s="1039"/>
      <c r="U17" s="1036"/>
      <c r="V17" s="1037"/>
      <c r="W17" s="1037"/>
      <c r="X17" s="1037"/>
      <c r="Y17" s="1037"/>
      <c r="Z17" s="1037"/>
      <c r="AA17" s="1037"/>
      <c r="AB17" s="1037"/>
      <c r="AC17" s="1037"/>
      <c r="AD17" s="1037"/>
      <c r="AE17" s="1037"/>
      <c r="AF17" s="1037"/>
      <c r="AG17" s="1037"/>
      <c r="AH17" s="1037"/>
      <c r="AI17" s="1038"/>
    </row>
    <row r="18" spans="3:51" x14ac:dyDescent="0.15">
      <c r="Q18" s="244" t="s">
        <v>229</v>
      </c>
      <c r="R18" s="244"/>
      <c r="S18" s="244"/>
      <c r="T18" s="244"/>
      <c r="U18" s="1036" t="str">
        <f>IF(計画提出書!U17="","",計画提出書!U17)</f>
        <v/>
      </c>
      <c r="V18" s="1037"/>
      <c r="W18" s="1037"/>
      <c r="X18" s="1037"/>
      <c r="Y18" s="1037"/>
      <c r="Z18" s="1037"/>
      <c r="AA18" s="1037"/>
      <c r="AB18" s="1037"/>
      <c r="AC18" s="1037"/>
      <c r="AD18" s="1037"/>
      <c r="AE18" s="1037"/>
      <c r="AF18" s="1037"/>
      <c r="AG18" s="1037"/>
      <c r="AH18" s="1037"/>
      <c r="AI18" s="1038"/>
    </row>
    <row r="19" spans="3:51" x14ac:dyDescent="0.15">
      <c r="Q19" s="244"/>
      <c r="R19" s="244"/>
      <c r="S19" s="244"/>
      <c r="T19" s="244"/>
      <c r="U19" s="1049"/>
      <c r="V19" s="1050"/>
      <c r="W19" s="1050"/>
      <c r="X19" s="1050"/>
      <c r="Y19" s="1050"/>
      <c r="Z19" s="1050"/>
      <c r="AA19" s="1050"/>
      <c r="AB19" s="1050"/>
      <c r="AC19" s="1050"/>
      <c r="AD19" s="1050"/>
      <c r="AE19" s="1050"/>
      <c r="AF19" s="1050"/>
      <c r="AG19" s="1050"/>
      <c r="AH19" s="1050"/>
      <c r="AI19" s="1051"/>
    </row>
    <row r="20" spans="3:51" ht="13.5" customHeight="1" x14ac:dyDescent="0.15">
      <c r="S20" s="431" t="s">
        <v>9</v>
      </c>
      <c r="T20" s="431"/>
      <c r="U20" s="431"/>
      <c r="V20" s="431"/>
      <c r="W20" s="431"/>
      <c r="X20" s="431"/>
      <c r="Y20" s="431"/>
      <c r="Z20" s="431"/>
      <c r="AA20" s="431"/>
      <c r="AB20" s="431"/>
      <c r="AC20" s="431"/>
      <c r="AD20" s="431"/>
      <c r="AE20" s="431"/>
      <c r="AF20" s="431"/>
      <c r="AG20" s="431"/>
      <c r="AH20" s="431"/>
      <c r="AI20" s="431"/>
    </row>
    <row r="22" spans="3:51" ht="13.5" customHeight="1" x14ac:dyDescent="0.15">
      <c r="C22" s="431" t="s">
        <v>291</v>
      </c>
      <c r="D22" s="431"/>
      <c r="E22" s="431"/>
      <c r="F22" s="431"/>
      <c r="G22" s="431"/>
      <c r="H22" s="431"/>
      <c r="I22" s="431"/>
      <c r="J22" s="431"/>
      <c r="K22" s="431"/>
      <c r="L22" s="431"/>
      <c r="M22" s="431"/>
      <c r="N22" s="431"/>
      <c r="O22" s="431"/>
      <c r="P22" s="431"/>
      <c r="Q22" s="244" t="s">
        <v>292</v>
      </c>
      <c r="R22" s="244"/>
      <c r="S22" s="244"/>
      <c r="T22" s="244"/>
      <c r="U22" s="244"/>
      <c r="V22" s="244"/>
      <c r="W22" s="1048" t="s">
        <v>294</v>
      </c>
      <c r="X22" s="1048"/>
      <c r="Y22" s="1048"/>
      <c r="Z22" s="1048"/>
      <c r="AA22" s="1048"/>
      <c r="AB22" s="1034" t="s">
        <v>1</v>
      </c>
      <c r="AC22" s="1034"/>
      <c r="AD22" s="1034"/>
      <c r="AE22" s="1034"/>
      <c r="AF22" s="1034"/>
      <c r="AG22" s="1034"/>
      <c r="AH22" s="1034"/>
      <c r="AI22" s="1034"/>
    </row>
    <row r="23" spans="3:51" ht="13.5" customHeight="1" x14ac:dyDescent="0.15">
      <c r="C23" s="431"/>
      <c r="D23" s="431"/>
      <c r="E23" s="431"/>
      <c r="F23" s="431"/>
      <c r="G23" s="431"/>
      <c r="H23" s="431"/>
      <c r="I23" s="431"/>
      <c r="J23" s="431"/>
      <c r="K23" s="431"/>
      <c r="L23" s="431"/>
      <c r="M23" s="431"/>
      <c r="N23" s="431"/>
      <c r="O23" s="431"/>
      <c r="P23" s="431"/>
      <c r="Q23" s="244" t="s">
        <v>293</v>
      </c>
      <c r="R23" s="244"/>
      <c r="S23" s="244"/>
      <c r="T23" s="244"/>
      <c r="U23" s="244"/>
      <c r="V23" s="244"/>
      <c r="W23" s="1048"/>
      <c r="X23" s="1048"/>
      <c r="Y23" s="1048"/>
      <c r="Z23" s="1048"/>
      <c r="AA23" s="1048"/>
      <c r="AB23" s="1034" t="s">
        <v>290</v>
      </c>
      <c r="AC23" s="1034"/>
      <c r="AD23" s="1034"/>
      <c r="AE23" s="1034"/>
      <c r="AF23" s="1034"/>
      <c r="AG23" s="1034"/>
      <c r="AH23" s="1034"/>
      <c r="AI23" s="1034"/>
      <c r="AK23" s="42"/>
    </row>
    <row r="24" spans="3:51" ht="13.5" customHeight="1" x14ac:dyDescent="0.15">
      <c r="C24" s="431" t="s">
        <v>295</v>
      </c>
      <c r="D24" s="431"/>
      <c r="E24" s="431"/>
      <c r="F24" s="431"/>
      <c r="G24" s="431"/>
      <c r="H24" s="431"/>
      <c r="I24" s="431"/>
      <c r="J24" s="431"/>
      <c r="K24" s="431"/>
    </row>
    <row r="25" spans="3:51" ht="13.5" customHeight="1" x14ac:dyDescent="0.15">
      <c r="C25" s="1040"/>
      <c r="D25" s="1040"/>
      <c r="E25" s="1040"/>
      <c r="F25" s="1040"/>
      <c r="G25" s="1040"/>
      <c r="H25" s="1040"/>
      <c r="I25" s="1040"/>
      <c r="J25" s="1040"/>
      <c r="K25" s="1040"/>
      <c r="L25" s="11"/>
      <c r="M25" s="11"/>
      <c r="N25" s="11"/>
      <c r="O25" s="11"/>
      <c r="P25" s="11"/>
      <c r="Q25" s="11"/>
      <c r="R25" s="11"/>
      <c r="S25" s="11"/>
      <c r="T25" s="11"/>
      <c r="U25" s="11"/>
    </row>
    <row r="26" spans="3:51" ht="13.5" customHeight="1" x14ac:dyDescent="0.15">
      <c r="C26" s="326" t="s">
        <v>296</v>
      </c>
      <c r="D26" s="327"/>
      <c r="E26" s="327"/>
      <c r="F26" s="327"/>
      <c r="G26" s="327"/>
      <c r="H26" s="327"/>
      <c r="I26" s="327"/>
      <c r="J26" s="327"/>
      <c r="K26" s="328"/>
      <c r="L26" s="535"/>
      <c r="M26" s="536"/>
      <c r="N26" s="1013">
        <f>IF(計画提出書!N47="","",計画提出書!N47)</f>
        <v>2023</v>
      </c>
      <c r="O26" s="1013"/>
      <c r="P26" s="536" t="s">
        <v>297</v>
      </c>
      <c r="Q26" s="1013">
        <f>IF(計画提出書!N47="","",4)</f>
        <v>4</v>
      </c>
      <c r="R26" s="1013"/>
      <c r="S26" s="536" t="s">
        <v>298</v>
      </c>
      <c r="T26" s="1013">
        <f>IF(計画提出書!N47="","",1)</f>
        <v>1</v>
      </c>
      <c r="U26" s="1013"/>
      <c r="V26" s="536" t="s">
        <v>299</v>
      </c>
      <c r="W26" s="536" t="s">
        <v>300</v>
      </c>
      <c r="X26" s="536"/>
      <c r="Y26" s="536"/>
      <c r="Z26" s="536"/>
      <c r="AA26" s="1013">
        <f>IF(計画提出書!N47="","",計画提出書!N47+1)</f>
        <v>2024</v>
      </c>
      <c r="AB26" s="1013"/>
      <c r="AC26" s="536" t="s">
        <v>297</v>
      </c>
      <c r="AD26" s="1013">
        <f>IF(計画提出書!N47="","",3)</f>
        <v>3</v>
      </c>
      <c r="AE26" s="1013"/>
      <c r="AF26" s="327" t="s">
        <v>298</v>
      </c>
      <c r="AG26" s="1022">
        <f>IF(計画提出書!N47="","",31)</f>
        <v>31</v>
      </c>
      <c r="AH26" s="1022"/>
      <c r="AI26" s="1032" t="s">
        <v>299</v>
      </c>
      <c r="AY26" s="5"/>
    </row>
    <row r="27" spans="3:51" ht="13.5" customHeight="1" x14ac:dyDescent="0.15">
      <c r="C27" s="329"/>
      <c r="D27" s="330"/>
      <c r="E27" s="330"/>
      <c r="F27" s="330"/>
      <c r="G27" s="330"/>
      <c r="H27" s="330"/>
      <c r="I27" s="330"/>
      <c r="J27" s="330"/>
      <c r="K27" s="331"/>
      <c r="L27" s="597"/>
      <c r="M27" s="598"/>
      <c r="N27" s="1014"/>
      <c r="O27" s="1014"/>
      <c r="P27" s="598"/>
      <c r="Q27" s="1014"/>
      <c r="R27" s="1014"/>
      <c r="S27" s="598"/>
      <c r="T27" s="1014"/>
      <c r="U27" s="1014"/>
      <c r="V27" s="598"/>
      <c r="W27" s="598"/>
      <c r="X27" s="598"/>
      <c r="Y27" s="598"/>
      <c r="Z27" s="598"/>
      <c r="AA27" s="1014"/>
      <c r="AB27" s="1014"/>
      <c r="AC27" s="598"/>
      <c r="AD27" s="1014"/>
      <c r="AE27" s="1014"/>
      <c r="AF27" s="330"/>
      <c r="AG27" s="1023"/>
      <c r="AH27" s="1023"/>
      <c r="AI27" s="1033"/>
      <c r="AY27" s="5"/>
    </row>
    <row r="28" spans="3:51" ht="13.5" customHeight="1" x14ac:dyDescent="0.15">
      <c r="C28" s="1081" t="s">
        <v>33</v>
      </c>
      <c r="D28" s="1081"/>
      <c r="E28" s="310" t="s">
        <v>12</v>
      </c>
      <c r="F28" s="310"/>
      <c r="G28" s="310"/>
      <c r="H28" s="310"/>
      <c r="I28" s="310"/>
      <c r="J28" s="310"/>
      <c r="K28" s="310"/>
      <c r="L28" s="1069" t="str">
        <f>IF(計画提出書!L27="","",計画提出書!L27)</f>
        <v/>
      </c>
      <c r="M28" s="1070"/>
      <c r="N28" s="1070"/>
      <c r="O28" s="1070"/>
      <c r="P28" s="1070"/>
      <c r="Q28" s="1070"/>
      <c r="R28" s="1120"/>
      <c r="S28" s="536" t="s">
        <v>34</v>
      </c>
      <c r="T28" s="1041" t="s">
        <v>47</v>
      </c>
      <c r="U28" s="1042"/>
      <c r="V28" s="1042"/>
      <c r="W28" s="1042"/>
      <c r="X28" s="1042"/>
      <c r="Y28" s="1042"/>
      <c r="Z28" s="1042"/>
      <c r="AA28" s="534"/>
      <c r="AB28" s="1123" t="str">
        <f>IF('（別紙１）原油換算シート【1年目報告用】'!AD42="","",'（別紙１）原油換算シート【1年目報告用】'!AD42)</f>
        <v/>
      </c>
      <c r="AC28" s="1124"/>
      <c r="AD28" s="1124"/>
      <c r="AE28" s="1124"/>
      <c r="AF28" s="1124"/>
      <c r="AG28" s="1124"/>
      <c r="AH28" s="1129" t="s">
        <v>37</v>
      </c>
      <c r="AI28" s="1032"/>
    </row>
    <row r="29" spans="3:51" ht="13.5" customHeight="1" x14ac:dyDescent="0.15">
      <c r="C29" s="1081"/>
      <c r="D29" s="1081"/>
      <c r="E29" s="310"/>
      <c r="F29" s="310"/>
      <c r="G29" s="310"/>
      <c r="H29" s="310"/>
      <c r="I29" s="310"/>
      <c r="J29" s="310"/>
      <c r="K29" s="310"/>
      <c r="L29" s="1088"/>
      <c r="M29" s="1121"/>
      <c r="N29" s="1121"/>
      <c r="O29" s="1121"/>
      <c r="P29" s="1121"/>
      <c r="Q29" s="1121"/>
      <c r="R29" s="1122"/>
      <c r="S29" s="598"/>
      <c r="T29" s="1043"/>
      <c r="U29" s="1044"/>
      <c r="V29" s="1044"/>
      <c r="W29" s="1044"/>
      <c r="X29" s="1044"/>
      <c r="Y29" s="1044"/>
      <c r="Z29" s="1044"/>
      <c r="AA29" s="1045"/>
      <c r="AB29" s="1125"/>
      <c r="AC29" s="1126"/>
      <c r="AD29" s="1126"/>
      <c r="AE29" s="1126"/>
      <c r="AF29" s="1126"/>
      <c r="AG29" s="1126"/>
      <c r="AH29" s="1074"/>
      <c r="AI29" s="1076"/>
    </row>
    <row r="30" spans="3:51" ht="13.5" customHeight="1" x14ac:dyDescent="0.15">
      <c r="C30" s="1081"/>
      <c r="D30" s="1081"/>
      <c r="E30" s="310" t="s">
        <v>13</v>
      </c>
      <c r="F30" s="310"/>
      <c r="G30" s="310"/>
      <c r="H30" s="310"/>
      <c r="I30" s="310"/>
      <c r="J30" s="310"/>
      <c r="K30" s="310"/>
      <c r="L30" s="1069" t="str">
        <f>IF(計画提出書!L29="","",計画提出書!L29)</f>
        <v/>
      </c>
      <c r="M30" s="1070"/>
      <c r="N30" s="1070"/>
      <c r="O30" s="1070"/>
      <c r="P30" s="1070"/>
      <c r="Q30" s="1070"/>
      <c r="R30" s="1120"/>
      <c r="S30" s="536" t="s">
        <v>35</v>
      </c>
      <c r="T30" s="1043"/>
      <c r="U30" s="1044"/>
      <c r="V30" s="1044"/>
      <c r="W30" s="1044"/>
      <c r="X30" s="1044"/>
      <c r="Y30" s="1044"/>
      <c r="Z30" s="1044"/>
      <c r="AA30" s="1045"/>
      <c r="AB30" s="1125"/>
      <c r="AC30" s="1126"/>
      <c r="AD30" s="1126"/>
      <c r="AE30" s="1126"/>
      <c r="AF30" s="1126"/>
      <c r="AG30" s="1126"/>
      <c r="AH30" s="1074"/>
      <c r="AI30" s="1076"/>
    </row>
    <row r="31" spans="3:51" ht="13.5" customHeight="1" x14ac:dyDescent="0.15">
      <c r="C31" s="1081"/>
      <c r="D31" s="1081"/>
      <c r="E31" s="310"/>
      <c r="F31" s="310"/>
      <c r="G31" s="310"/>
      <c r="H31" s="310"/>
      <c r="I31" s="310"/>
      <c r="J31" s="310"/>
      <c r="K31" s="310"/>
      <c r="L31" s="1088"/>
      <c r="M31" s="1121"/>
      <c r="N31" s="1121"/>
      <c r="O31" s="1121"/>
      <c r="P31" s="1121"/>
      <c r="Q31" s="1121"/>
      <c r="R31" s="1122"/>
      <c r="S31" s="598"/>
      <c r="T31" s="1046"/>
      <c r="U31" s="594"/>
      <c r="V31" s="594"/>
      <c r="W31" s="594"/>
      <c r="X31" s="594"/>
      <c r="Y31" s="594"/>
      <c r="Z31" s="594"/>
      <c r="AA31" s="1047"/>
      <c r="AB31" s="1127"/>
      <c r="AC31" s="1128"/>
      <c r="AD31" s="1128"/>
      <c r="AE31" s="1128"/>
      <c r="AF31" s="1128"/>
      <c r="AG31" s="1128"/>
      <c r="AH31" s="1130"/>
      <c r="AI31" s="1033"/>
    </row>
    <row r="32" spans="3:51" ht="13.5" customHeight="1" x14ac:dyDescent="0.15">
      <c r="C32" s="1081"/>
      <c r="D32" s="1081"/>
      <c r="E32" s="310" t="s">
        <v>14</v>
      </c>
      <c r="F32" s="310"/>
      <c r="G32" s="310"/>
      <c r="H32" s="310"/>
      <c r="I32" s="310"/>
      <c r="J32" s="310"/>
      <c r="K32" s="310"/>
      <c r="L32" s="1069" t="str">
        <f>IF(計画提出書!L31="","",計画提出書!L31)</f>
        <v/>
      </c>
      <c r="M32" s="1070"/>
      <c r="N32" s="1070"/>
      <c r="O32" s="1070"/>
      <c r="P32" s="1070"/>
      <c r="Q32" s="1073" t="s">
        <v>36</v>
      </c>
      <c r="R32" s="536"/>
      <c r="S32" s="1032"/>
      <c r="T32" s="1085" t="s">
        <v>15</v>
      </c>
      <c r="U32" s="1085"/>
      <c r="V32" s="1085"/>
      <c r="W32" s="1085"/>
      <c r="X32" s="1085"/>
      <c r="Y32" s="1085"/>
      <c r="Z32" s="1085"/>
      <c r="AA32" s="1085"/>
      <c r="AB32" s="1087" t="str">
        <f>IF(計画提出書!AB31="","",計画提出書!AB31)</f>
        <v/>
      </c>
      <c r="AC32" s="1087"/>
      <c r="AD32" s="1087"/>
      <c r="AE32" s="1087"/>
      <c r="AF32" s="1087"/>
      <c r="AG32" s="1088"/>
      <c r="AH32" s="1097" t="s">
        <v>38</v>
      </c>
      <c r="AI32" s="1085"/>
    </row>
    <row r="33" spans="3:36" ht="13.5" customHeight="1" x14ac:dyDescent="0.15">
      <c r="C33" s="1081"/>
      <c r="D33" s="1081"/>
      <c r="E33" s="311"/>
      <c r="F33" s="311"/>
      <c r="G33" s="311"/>
      <c r="H33" s="311"/>
      <c r="I33" s="311"/>
      <c r="J33" s="311"/>
      <c r="K33" s="311"/>
      <c r="L33" s="1071"/>
      <c r="M33" s="1072"/>
      <c r="N33" s="1072"/>
      <c r="O33" s="1072"/>
      <c r="P33" s="1072"/>
      <c r="Q33" s="1074"/>
      <c r="R33" s="1075"/>
      <c r="S33" s="1076"/>
      <c r="T33" s="1086"/>
      <c r="U33" s="1086"/>
      <c r="V33" s="1086"/>
      <c r="W33" s="1086"/>
      <c r="X33" s="1086"/>
      <c r="Y33" s="1086"/>
      <c r="Z33" s="1086"/>
      <c r="AA33" s="1086"/>
      <c r="AB33" s="1089"/>
      <c r="AC33" s="1089"/>
      <c r="AD33" s="1089"/>
      <c r="AE33" s="1089"/>
      <c r="AF33" s="1089"/>
      <c r="AG33" s="1069"/>
      <c r="AH33" s="1098"/>
      <c r="AI33" s="1086"/>
    </row>
    <row r="34" spans="3:36" ht="13.5" customHeight="1" x14ac:dyDescent="0.15">
      <c r="C34" s="1081"/>
      <c r="D34" s="1082"/>
      <c r="E34" s="334" t="s">
        <v>222</v>
      </c>
      <c r="F34" s="1052"/>
      <c r="G34" s="1052"/>
      <c r="H34" s="1052"/>
      <c r="I34" s="1052"/>
      <c r="J34" s="1052"/>
      <c r="K34" s="1053"/>
      <c r="L34" s="1019" t="s">
        <v>479</v>
      </c>
      <c r="M34" s="1067"/>
      <c r="N34" s="1067"/>
      <c r="O34" s="1067"/>
      <c r="P34" s="1067"/>
      <c r="Q34" s="1068"/>
      <c r="R34" s="1019" t="s">
        <v>75</v>
      </c>
      <c r="S34" s="1020"/>
      <c r="T34" s="1020"/>
      <c r="U34" s="1020"/>
      <c r="V34" s="1020"/>
      <c r="W34" s="1021"/>
      <c r="X34" s="1019" t="s">
        <v>511</v>
      </c>
      <c r="Y34" s="1020"/>
      <c r="Z34" s="1020"/>
      <c r="AA34" s="1020"/>
      <c r="AB34" s="1020"/>
      <c r="AC34" s="1021"/>
      <c r="AD34" s="1019" t="s">
        <v>45</v>
      </c>
      <c r="AE34" s="1020"/>
      <c r="AF34" s="1020"/>
      <c r="AG34" s="1020"/>
      <c r="AH34" s="1020"/>
      <c r="AI34" s="1021"/>
    </row>
    <row r="35" spans="3:36" ht="13.5" customHeight="1" x14ac:dyDescent="0.15">
      <c r="C35" s="1081"/>
      <c r="D35" s="1082"/>
      <c r="E35" s="1054"/>
      <c r="F35" s="1055"/>
      <c r="G35" s="1055"/>
      <c r="H35" s="1055"/>
      <c r="I35" s="1055"/>
      <c r="J35" s="1055"/>
      <c r="K35" s="1056"/>
      <c r="L35" s="1015" t="str">
        <f>IF('（別紙２）二酸化炭素排出量計算シート【1年目報告用】'!AC49="","",'（別紙２）二酸化炭素排出量計算シート【1年目報告用】'!AC49)</f>
        <v/>
      </c>
      <c r="M35" s="1016"/>
      <c r="N35" s="1016"/>
      <c r="O35" s="1016"/>
      <c r="P35" s="1063" t="s">
        <v>510</v>
      </c>
      <c r="Q35" s="1064"/>
      <c r="R35" s="1015" t="str">
        <f>IF('（別紙２）二酸化炭素排出量計算シート【1年目報告用】'!AA73="","",'（別紙２）二酸化炭素排出量計算シート【1年目報告用】'!AA73)</f>
        <v/>
      </c>
      <c r="S35" s="1016"/>
      <c r="T35" s="1016"/>
      <c r="U35" s="1016"/>
      <c r="V35" s="1063" t="s">
        <v>510</v>
      </c>
      <c r="W35" s="1064"/>
      <c r="X35" s="1015" t="str">
        <f>IF('（別紙２）二酸化炭素排出量計算シート【1年目報告用】'!AA75="","",'（別紙２）二酸化炭素排出量計算シート【1年目報告用】'!AA75)</f>
        <v/>
      </c>
      <c r="Y35" s="1016"/>
      <c r="Z35" s="1016"/>
      <c r="AA35" s="1016"/>
      <c r="AB35" s="1063" t="s">
        <v>510</v>
      </c>
      <c r="AC35" s="1064"/>
      <c r="AD35" s="1015" t="str">
        <f>IF('（別紙２）二酸化炭素排出量計算シート【1年目報告用】'!AA102="","",'（別紙２）二酸化炭素排出量計算シート【1年目報告用】'!AA102)</f>
        <v/>
      </c>
      <c r="AE35" s="1016"/>
      <c r="AF35" s="1016"/>
      <c r="AG35" s="1016"/>
      <c r="AH35" s="1063" t="s">
        <v>510</v>
      </c>
      <c r="AI35" s="1064"/>
    </row>
    <row r="36" spans="3:36" ht="13.5" customHeight="1" x14ac:dyDescent="0.15">
      <c r="C36" s="1081"/>
      <c r="D36" s="1082"/>
      <c r="E36" s="1054"/>
      <c r="F36" s="1055"/>
      <c r="G36" s="1055"/>
      <c r="H36" s="1055"/>
      <c r="I36" s="1055"/>
      <c r="J36" s="1055"/>
      <c r="K36" s="1056"/>
      <c r="L36" s="1017"/>
      <c r="M36" s="1018"/>
      <c r="N36" s="1018"/>
      <c r="O36" s="1018"/>
      <c r="P36" s="1065"/>
      <c r="Q36" s="1066"/>
      <c r="R36" s="1017"/>
      <c r="S36" s="1018"/>
      <c r="T36" s="1018"/>
      <c r="U36" s="1018"/>
      <c r="V36" s="1065"/>
      <c r="W36" s="1066"/>
      <c r="X36" s="1017"/>
      <c r="Y36" s="1018"/>
      <c r="Z36" s="1018"/>
      <c r="AA36" s="1018"/>
      <c r="AB36" s="1065"/>
      <c r="AC36" s="1066"/>
      <c r="AD36" s="1017"/>
      <c r="AE36" s="1018"/>
      <c r="AF36" s="1018"/>
      <c r="AG36" s="1018"/>
      <c r="AH36" s="1065"/>
      <c r="AI36" s="1066"/>
    </row>
    <row r="37" spans="3:36" ht="13.5" customHeight="1" x14ac:dyDescent="0.15">
      <c r="C37" s="1081"/>
      <c r="D37" s="1082"/>
      <c r="E37" s="1054"/>
      <c r="F37" s="1055"/>
      <c r="G37" s="1055"/>
      <c r="H37" s="1055"/>
      <c r="I37" s="1055"/>
      <c r="J37" s="1055"/>
      <c r="K37" s="1056"/>
      <c r="L37" s="1060" t="s">
        <v>478</v>
      </c>
      <c r="M37" s="1061"/>
      <c r="N37" s="1061"/>
      <c r="O37" s="1061"/>
      <c r="P37" s="1061"/>
      <c r="Q37" s="1062"/>
      <c r="R37" s="1019" t="s">
        <v>46</v>
      </c>
      <c r="S37" s="1020"/>
      <c r="T37" s="1020"/>
      <c r="U37" s="1020"/>
      <c r="V37" s="1020"/>
      <c r="W37" s="1021"/>
      <c r="X37" s="1019" t="s">
        <v>504</v>
      </c>
      <c r="Y37" s="1020"/>
      <c r="Z37" s="1020"/>
      <c r="AA37" s="1020"/>
      <c r="AB37" s="1020"/>
      <c r="AC37" s="1021"/>
      <c r="AD37" s="1019" t="s">
        <v>454</v>
      </c>
      <c r="AE37" s="1020"/>
      <c r="AF37" s="1020"/>
      <c r="AG37" s="1020"/>
      <c r="AH37" s="1020"/>
      <c r="AI37" s="1021"/>
    </row>
    <row r="38" spans="3:36" ht="13.5" customHeight="1" x14ac:dyDescent="0.15">
      <c r="C38" s="1081"/>
      <c r="D38" s="1082"/>
      <c r="E38" s="1054"/>
      <c r="F38" s="1055"/>
      <c r="G38" s="1055"/>
      <c r="H38" s="1055"/>
      <c r="I38" s="1055"/>
      <c r="J38" s="1055"/>
      <c r="K38" s="1056"/>
      <c r="L38" s="1015" t="str">
        <f>IF('（別紙２）二酸化炭素排出量計算シート【1年目報告用】'!AA71="","",'（別紙２）二酸化炭素排出量計算シート【1年目報告用】'!AA71)</f>
        <v/>
      </c>
      <c r="M38" s="1016"/>
      <c r="N38" s="1016"/>
      <c r="O38" s="1016"/>
      <c r="P38" s="1063" t="s">
        <v>510</v>
      </c>
      <c r="Q38" s="1064"/>
      <c r="R38" s="1015" t="str">
        <f>IF('（別紙２）二酸化炭素排出量計算シート【1年目報告用】'!AA113="","",'（別紙２）二酸化炭素排出量計算シート【1年目報告用】'!AA113)</f>
        <v/>
      </c>
      <c r="S38" s="1016"/>
      <c r="T38" s="1016"/>
      <c r="U38" s="1016"/>
      <c r="V38" s="1063" t="s">
        <v>510</v>
      </c>
      <c r="W38" s="1064"/>
      <c r="X38" s="1015" t="str">
        <f>IF('（別紙２）二酸化炭素排出量計算シート【1年目報告用】'!AA115="","",'（別紙２）二酸化炭素排出量計算シート【1年目報告用】'!AA115)</f>
        <v/>
      </c>
      <c r="Y38" s="1016"/>
      <c r="Z38" s="1016"/>
      <c r="AA38" s="1016"/>
      <c r="AB38" s="1063" t="s">
        <v>510</v>
      </c>
      <c r="AC38" s="1064"/>
      <c r="AD38" s="1015" t="str">
        <f>IF('（別紙２）二酸化炭素排出量計算シート【1年目報告用】'!AA117="","",'（別紙２）二酸化炭素排出量計算シート【1年目報告用】'!AA117)</f>
        <v/>
      </c>
      <c r="AE38" s="1016"/>
      <c r="AF38" s="1016"/>
      <c r="AG38" s="1016"/>
      <c r="AH38" s="1063" t="s">
        <v>510</v>
      </c>
      <c r="AI38" s="1064"/>
    </row>
    <row r="39" spans="3:36" ht="13.5" customHeight="1" x14ac:dyDescent="0.15">
      <c r="C39" s="1081"/>
      <c r="D39" s="1082"/>
      <c r="E39" s="1057"/>
      <c r="F39" s="1058"/>
      <c r="G39" s="1058"/>
      <c r="H39" s="1058"/>
      <c r="I39" s="1058"/>
      <c r="J39" s="1058"/>
      <c r="K39" s="1059"/>
      <c r="L39" s="1017"/>
      <c r="M39" s="1018"/>
      <c r="N39" s="1018"/>
      <c r="O39" s="1018"/>
      <c r="P39" s="1065"/>
      <c r="Q39" s="1066"/>
      <c r="R39" s="1017"/>
      <c r="S39" s="1018"/>
      <c r="T39" s="1018"/>
      <c r="U39" s="1018"/>
      <c r="V39" s="1065"/>
      <c r="W39" s="1066"/>
      <c r="X39" s="1017"/>
      <c r="Y39" s="1018"/>
      <c r="Z39" s="1018"/>
      <c r="AA39" s="1018"/>
      <c r="AB39" s="1065"/>
      <c r="AC39" s="1066"/>
      <c r="AD39" s="1017"/>
      <c r="AE39" s="1018"/>
      <c r="AF39" s="1018"/>
      <c r="AG39" s="1018"/>
      <c r="AH39" s="1065"/>
      <c r="AI39" s="1066"/>
    </row>
    <row r="40" spans="3:36" ht="16.5" customHeight="1" x14ac:dyDescent="0.15">
      <c r="C40" s="310" t="s">
        <v>301</v>
      </c>
      <c r="D40" s="310"/>
      <c r="E40" s="310"/>
      <c r="F40" s="310"/>
      <c r="G40" s="310"/>
      <c r="H40" s="310"/>
      <c r="I40" s="310"/>
      <c r="J40" s="310"/>
      <c r="K40" s="310"/>
      <c r="L40" s="310"/>
      <c r="M40" s="310"/>
      <c r="N40" s="1079" t="s">
        <v>20</v>
      </c>
      <c r="O40" s="953"/>
      <c r="P40" s="953"/>
      <c r="Q40" s="953"/>
      <c r="R40" s="953"/>
      <c r="S40" s="953"/>
      <c r="T40" s="953"/>
      <c r="U40" s="1090" t="str">
        <f>IF(計画提出書!U43="","",計画提出書!U43)</f>
        <v/>
      </c>
      <c r="V40" s="1091"/>
      <c r="W40" s="1091"/>
      <c r="X40" s="1091"/>
      <c r="Y40" s="1091"/>
      <c r="Z40" s="1091"/>
      <c r="AA40" s="1091"/>
      <c r="AB40" s="1091"/>
      <c r="AC40" s="1091"/>
      <c r="AD40" s="1091"/>
      <c r="AE40" s="1091"/>
      <c r="AF40" s="1091"/>
      <c r="AG40" s="1091"/>
      <c r="AH40" s="1091"/>
      <c r="AI40" s="1092"/>
      <c r="AJ40" s="11"/>
    </row>
    <row r="41" spans="3:36" ht="16.5" customHeight="1" x14ac:dyDescent="0.15">
      <c r="C41" s="310"/>
      <c r="D41" s="310"/>
      <c r="E41" s="310"/>
      <c r="F41" s="310"/>
      <c r="G41" s="310"/>
      <c r="H41" s="310"/>
      <c r="I41" s="310"/>
      <c r="J41" s="310"/>
      <c r="K41" s="310"/>
      <c r="L41" s="310"/>
      <c r="M41" s="310"/>
      <c r="N41" s="1093" t="s">
        <v>21</v>
      </c>
      <c r="O41" s="299"/>
      <c r="P41" s="299"/>
      <c r="Q41" s="299"/>
      <c r="R41" s="299"/>
      <c r="S41" s="299"/>
      <c r="T41" s="299"/>
      <c r="U41" s="1094" t="str">
        <f>IF(計画提出書!U44="","",計画提出書!U44)</f>
        <v/>
      </c>
      <c r="V41" s="1095"/>
      <c r="W41" s="1095"/>
      <c r="X41" s="1095"/>
      <c r="Y41" s="1095"/>
      <c r="Z41" s="1095"/>
      <c r="AA41" s="1095"/>
      <c r="AB41" s="1095"/>
      <c r="AC41" s="1095"/>
      <c r="AD41" s="1095"/>
      <c r="AE41" s="1095"/>
      <c r="AF41" s="1095"/>
      <c r="AG41" s="1095"/>
      <c r="AH41" s="1095"/>
      <c r="AI41" s="1096"/>
      <c r="AJ41" s="11"/>
    </row>
    <row r="42" spans="3:36" ht="16.5" customHeight="1" x14ac:dyDescent="0.15">
      <c r="C42" s="310"/>
      <c r="D42" s="310"/>
      <c r="E42" s="310"/>
      <c r="F42" s="310"/>
      <c r="G42" s="310"/>
      <c r="H42" s="310"/>
      <c r="I42" s="310"/>
      <c r="J42" s="310"/>
      <c r="K42" s="310"/>
      <c r="L42" s="310"/>
      <c r="M42" s="310"/>
      <c r="N42" s="1093" t="s">
        <v>22</v>
      </c>
      <c r="O42" s="299"/>
      <c r="P42" s="299"/>
      <c r="Q42" s="299"/>
      <c r="R42" s="299"/>
      <c r="S42" s="299"/>
      <c r="T42" s="299"/>
      <c r="U42" s="1026" t="str">
        <f>IF(計画提出書!U45="","",計画提出書!U45)</f>
        <v/>
      </c>
      <c r="V42" s="1027"/>
      <c r="W42" s="1027"/>
      <c r="X42" s="1027"/>
      <c r="Y42" s="1027"/>
      <c r="Z42" s="1027"/>
      <c r="AA42" s="1027"/>
      <c r="AB42" s="1028"/>
      <c r="AC42" s="1026" t="str">
        <f>IF(計画提出書!AC45="","",計画提出書!AC45)</f>
        <v/>
      </c>
      <c r="AD42" s="1027"/>
      <c r="AE42" s="1027"/>
      <c r="AF42" s="1027"/>
      <c r="AG42" s="1027"/>
      <c r="AH42" s="1027"/>
      <c r="AI42" s="1080"/>
      <c r="AJ42" s="11"/>
    </row>
    <row r="43" spans="3:36" ht="16.5" customHeight="1" x14ac:dyDescent="0.15">
      <c r="C43" s="310"/>
      <c r="D43" s="310"/>
      <c r="E43" s="310"/>
      <c r="F43" s="310"/>
      <c r="G43" s="310"/>
      <c r="H43" s="310"/>
      <c r="I43" s="310"/>
      <c r="J43" s="310"/>
      <c r="K43" s="310"/>
      <c r="L43" s="310"/>
      <c r="M43" s="310"/>
      <c r="N43" s="1083" t="s">
        <v>23</v>
      </c>
      <c r="O43" s="1084"/>
      <c r="P43" s="1084"/>
      <c r="Q43" s="1084"/>
      <c r="R43" s="1084"/>
      <c r="S43" s="1084"/>
      <c r="T43" s="1084"/>
      <c r="U43" s="1131" t="str">
        <f>IF(計画提出書!U46="","",計画提出書!U46)</f>
        <v/>
      </c>
      <c r="V43" s="1132"/>
      <c r="W43" s="1132"/>
      <c r="X43" s="1132"/>
      <c r="Y43" s="1132"/>
      <c r="Z43" s="1132"/>
      <c r="AA43" s="1132"/>
      <c r="AB43" s="1132"/>
      <c r="AC43" s="1132"/>
      <c r="AD43" s="1132"/>
      <c r="AE43" s="1132"/>
      <c r="AF43" s="1132"/>
      <c r="AG43" s="1132"/>
      <c r="AH43" s="1132"/>
      <c r="AI43" s="1133"/>
      <c r="AJ43" s="11"/>
    </row>
    <row r="44" spans="3:36" ht="13.5" customHeight="1" x14ac:dyDescent="0.15">
      <c r="C44" s="310" t="s">
        <v>302</v>
      </c>
      <c r="D44" s="310"/>
      <c r="E44" s="1100"/>
      <c r="F44" s="1100"/>
      <c r="G44" s="1100"/>
      <c r="H44" s="1100"/>
      <c r="I44" s="1100"/>
      <c r="J44" s="1100"/>
      <c r="K44" s="1100"/>
      <c r="L44" s="1100"/>
      <c r="M44" s="1100"/>
      <c r="N44" s="1079" t="s">
        <v>17</v>
      </c>
      <c r="O44" s="953"/>
      <c r="P44" s="953"/>
      <c r="Q44" s="953"/>
      <c r="R44" s="953"/>
      <c r="S44" s="953"/>
      <c r="T44" s="953"/>
      <c r="U44" s="953"/>
      <c r="V44" s="953"/>
      <c r="W44" s="953"/>
      <c r="X44" s="953"/>
      <c r="Y44" s="953"/>
      <c r="Z44" s="953"/>
      <c r="AA44" s="953"/>
      <c r="AB44" s="1077" t="s">
        <v>41</v>
      </c>
      <c r="AC44" s="327"/>
      <c r="AD44" s="327"/>
      <c r="AE44" s="327"/>
      <c r="AF44" s="327"/>
      <c r="AG44" s="327"/>
      <c r="AH44" s="327"/>
      <c r="AI44" s="328"/>
      <c r="AJ44" s="11"/>
    </row>
    <row r="45" spans="3:36" ht="13.5" customHeight="1" x14ac:dyDescent="0.15">
      <c r="C45" s="310"/>
      <c r="D45" s="310"/>
      <c r="E45" s="310"/>
      <c r="F45" s="310"/>
      <c r="G45" s="310"/>
      <c r="H45" s="310"/>
      <c r="I45" s="310"/>
      <c r="J45" s="310"/>
      <c r="K45" s="310"/>
      <c r="L45" s="310"/>
      <c r="M45" s="310"/>
      <c r="N45" s="1101"/>
      <c r="O45" s="1040"/>
      <c r="P45" s="1040"/>
      <c r="Q45" s="1040"/>
      <c r="R45" s="1040"/>
      <c r="S45" s="1040"/>
      <c r="T45" s="1040"/>
      <c r="U45" s="1040"/>
      <c r="V45" s="1040"/>
      <c r="W45" s="1040"/>
      <c r="X45" s="1040"/>
      <c r="Y45" s="1040"/>
      <c r="Z45" s="1040"/>
      <c r="AA45" s="1040"/>
      <c r="AB45" s="1078"/>
      <c r="AC45" s="330"/>
      <c r="AD45" s="330"/>
      <c r="AE45" s="330"/>
      <c r="AF45" s="330"/>
      <c r="AG45" s="330"/>
      <c r="AH45" s="330"/>
      <c r="AI45" s="331"/>
      <c r="AJ45" s="11"/>
    </row>
    <row r="46" spans="3:36" ht="13.5" customHeight="1" x14ac:dyDescent="0.15">
      <c r="C46" s="310"/>
      <c r="D46" s="310"/>
      <c r="E46" s="310"/>
      <c r="F46" s="310"/>
      <c r="G46" s="310"/>
      <c r="H46" s="310"/>
      <c r="I46" s="310"/>
      <c r="J46" s="310"/>
      <c r="K46" s="310"/>
      <c r="L46" s="310"/>
      <c r="M46" s="310"/>
      <c r="N46" s="1079" t="s">
        <v>18</v>
      </c>
      <c r="O46" s="953"/>
      <c r="P46" s="953"/>
      <c r="Q46" s="953"/>
      <c r="R46" s="953"/>
      <c r="S46" s="953"/>
      <c r="T46" s="953"/>
      <c r="U46" s="953"/>
      <c r="V46" s="953"/>
      <c r="W46" s="953"/>
      <c r="X46" s="953"/>
      <c r="Y46" s="953"/>
      <c r="Z46" s="953"/>
      <c r="AA46" s="953"/>
      <c r="AB46" s="1077" t="s">
        <v>40</v>
      </c>
      <c r="AC46" s="327"/>
      <c r="AD46" s="327"/>
      <c r="AE46" s="327"/>
      <c r="AF46" s="327"/>
      <c r="AG46" s="327"/>
      <c r="AH46" s="327"/>
      <c r="AI46" s="328"/>
      <c r="AJ46" s="11"/>
    </row>
    <row r="47" spans="3:36" ht="13.5" customHeight="1" x14ac:dyDescent="0.15">
      <c r="C47" s="310"/>
      <c r="D47" s="310"/>
      <c r="E47" s="310"/>
      <c r="F47" s="310"/>
      <c r="G47" s="310"/>
      <c r="H47" s="310"/>
      <c r="I47" s="310"/>
      <c r="J47" s="310"/>
      <c r="K47" s="310"/>
      <c r="L47" s="310"/>
      <c r="M47" s="310"/>
      <c r="N47" s="1093"/>
      <c r="O47" s="299"/>
      <c r="P47" s="299"/>
      <c r="Q47" s="299"/>
      <c r="R47" s="299"/>
      <c r="S47" s="299"/>
      <c r="T47" s="299"/>
      <c r="U47" s="299"/>
      <c r="V47" s="299"/>
      <c r="W47" s="299"/>
      <c r="X47" s="299"/>
      <c r="Y47" s="299"/>
      <c r="Z47" s="299"/>
      <c r="AA47" s="299"/>
      <c r="AB47" s="1078"/>
      <c r="AC47" s="330"/>
      <c r="AD47" s="330"/>
      <c r="AE47" s="330"/>
      <c r="AF47" s="330"/>
      <c r="AG47" s="330"/>
      <c r="AH47" s="330"/>
      <c r="AI47" s="331"/>
      <c r="AJ47" s="11"/>
    </row>
    <row r="48" spans="3:36" ht="13.5" customHeight="1" x14ac:dyDescent="0.15">
      <c r="C48" s="310" t="s">
        <v>24</v>
      </c>
      <c r="D48" s="310"/>
      <c r="E48" s="310"/>
      <c r="F48" s="310"/>
      <c r="G48" s="310"/>
      <c r="H48" s="310"/>
      <c r="I48" s="310"/>
      <c r="J48" s="310"/>
      <c r="K48" s="310"/>
      <c r="L48" s="310"/>
      <c r="M48" s="493"/>
      <c r="N48" s="1114"/>
      <c r="O48" s="842"/>
      <c r="P48" s="1112">
        <f>IF(計画提出書!N47="","",計画提出書!N47)</f>
        <v>2023</v>
      </c>
      <c r="Q48" s="1112"/>
      <c r="R48" s="842" t="s">
        <v>4</v>
      </c>
      <c r="S48" s="1112">
        <f>IF(計画提出書!S47="","",計画提出書!S47)</f>
        <v>4</v>
      </c>
      <c r="T48" s="1112"/>
      <c r="U48" s="842" t="s">
        <v>5</v>
      </c>
      <c r="V48" s="1112">
        <f>IF(計画提出書!V47="","",計画提出書!V47)</f>
        <v>1</v>
      </c>
      <c r="W48" s="1112"/>
      <c r="X48" s="842" t="s">
        <v>514</v>
      </c>
      <c r="Y48" s="842"/>
      <c r="Z48" s="842"/>
      <c r="AA48" s="1112">
        <f>IF(計画提出書!AA47="","",計画提出書!AA47)</f>
        <v>2026</v>
      </c>
      <c r="AB48" s="1112"/>
      <c r="AC48" s="842" t="s">
        <v>4</v>
      </c>
      <c r="AD48" s="1112">
        <f>IF(計画提出書!AD47="","",計画提出書!AD47)</f>
        <v>3</v>
      </c>
      <c r="AE48" s="1112"/>
      <c r="AF48" s="842" t="s">
        <v>5</v>
      </c>
      <c r="AG48" s="1112">
        <f>IF(計画提出書!AG47="","",計画提出書!AG47)</f>
        <v>31</v>
      </c>
      <c r="AH48" s="1112"/>
      <c r="AI48" s="1116" t="s">
        <v>6</v>
      </c>
    </row>
    <row r="49" spans="3:51" ht="13.5" customHeight="1" x14ac:dyDescent="0.15">
      <c r="C49" s="310"/>
      <c r="D49" s="310"/>
      <c r="E49" s="310"/>
      <c r="F49" s="310"/>
      <c r="G49" s="310"/>
      <c r="H49" s="310"/>
      <c r="I49" s="310"/>
      <c r="J49" s="310"/>
      <c r="K49" s="310"/>
      <c r="L49" s="310"/>
      <c r="M49" s="493"/>
      <c r="N49" s="1115"/>
      <c r="O49" s="631"/>
      <c r="P49" s="1113"/>
      <c r="Q49" s="1113"/>
      <c r="R49" s="631"/>
      <c r="S49" s="1113"/>
      <c r="T49" s="1113"/>
      <c r="U49" s="631"/>
      <c r="V49" s="1113"/>
      <c r="W49" s="1113"/>
      <c r="X49" s="631"/>
      <c r="Y49" s="631"/>
      <c r="Z49" s="631"/>
      <c r="AA49" s="1113"/>
      <c r="AB49" s="1113"/>
      <c r="AC49" s="631"/>
      <c r="AD49" s="1113"/>
      <c r="AE49" s="1113"/>
      <c r="AF49" s="631"/>
      <c r="AG49" s="1113"/>
      <c r="AH49" s="1113"/>
      <c r="AI49" s="632"/>
    </row>
    <row r="50" spans="3:51" ht="13.5" customHeight="1" x14ac:dyDescent="0.15">
      <c r="C50" s="1104" t="s">
        <v>1</v>
      </c>
      <c r="D50" s="1105"/>
      <c r="E50" s="1105"/>
      <c r="F50" s="1105"/>
      <c r="G50" s="1105"/>
      <c r="H50" s="1105"/>
      <c r="I50" s="1105"/>
      <c r="J50" s="953" t="s">
        <v>303</v>
      </c>
      <c r="K50" s="953"/>
      <c r="L50" s="953"/>
      <c r="M50" s="1117"/>
      <c r="N50" s="1093" t="s">
        <v>26</v>
      </c>
      <c r="O50" s="299"/>
      <c r="P50" s="299"/>
      <c r="Q50" s="299"/>
      <c r="R50" s="299"/>
      <c r="S50" s="299"/>
      <c r="T50" s="299"/>
      <c r="U50" s="299"/>
      <c r="V50" s="299"/>
      <c r="W50" s="299"/>
      <c r="X50" s="299"/>
      <c r="Y50" s="299"/>
      <c r="Z50" s="299"/>
      <c r="AA50" s="299"/>
      <c r="AB50" s="299"/>
      <c r="AC50" s="299"/>
      <c r="AD50" s="299"/>
      <c r="AE50" s="299"/>
      <c r="AF50" s="299"/>
      <c r="AG50" s="299"/>
      <c r="AH50" s="299"/>
      <c r="AI50" s="1119"/>
    </row>
    <row r="51" spans="3:51" ht="13.5" customHeight="1" x14ac:dyDescent="0.15">
      <c r="C51" s="1102" t="s">
        <v>290</v>
      </c>
      <c r="D51" s="1103"/>
      <c r="E51" s="1103"/>
      <c r="F51" s="1103"/>
      <c r="G51" s="1103"/>
      <c r="H51" s="1103"/>
      <c r="I51" s="1103"/>
      <c r="J51" s="1040"/>
      <c r="K51" s="1040"/>
      <c r="L51" s="1040"/>
      <c r="M51" s="1118"/>
      <c r="N51" s="1101"/>
      <c r="O51" s="1040"/>
      <c r="P51" s="1040"/>
      <c r="Q51" s="1040"/>
      <c r="R51" s="1040"/>
      <c r="S51" s="1040"/>
      <c r="T51" s="1040"/>
      <c r="U51" s="1040"/>
      <c r="V51" s="1040"/>
      <c r="W51" s="1040"/>
      <c r="X51" s="1040"/>
      <c r="Y51" s="1040"/>
      <c r="Z51" s="1040"/>
      <c r="AA51" s="1040"/>
      <c r="AB51" s="1040"/>
      <c r="AC51" s="1040"/>
      <c r="AD51" s="1040"/>
      <c r="AE51" s="1040"/>
      <c r="AF51" s="1040"/>
      <c r="AG51" s="1040"/>
      <c r="AH51" s="1040"/>
      <c r="AI51" s="1118"/>
    </row>
    <row r="52" spans="3:51" ht="13.5" customHeight="1" x14ac:dyDescent="0.15">
      <c r="C52" s="326" t="s">
        <v>304</v>
      </c>
      <c r="D52" s="327"/>
      <c r="E52" s="327"/>
      <c r="F52" s="327"/>
      <c r="G52" s="327"/>
      <c r="H52" s="327"/>
      <c r="I52" s="327"/>
      <c r="J52" s="327"/>
      <c r="K52" s="327"/>
      <c r="L52" s="327"/>
      <c r="M52" s="328"/>
      <c r="N52" s="1106"/>
      <c r="O52" s="1107"/>
      <c r="P52" s="1107"/>
      <c r="Q52" s="1107"/>
      <c r="R52" s="1107"/>
      <c r="S52" s="1107"/>
      <c r="T52" s="1107"/>
      <c r="U52" s="1107"/>
      <c r="V52" s="1107"/>
      <c r="W52" s="1107"/>
      <c r="X52" s="1107"/>
      <c r="Y52" s="1107"/>
      <c r="Z52" s="1107"/>
      <c r="AA52" s="1107"/>
      <c r="AB52" s="1107"/>
      <c r="AC52" s="1107"/>
      <c r="AD52" s="1107"/>
      <c r="AE52" s="1107"/>
      <c r="AF52" s="1107"/>
      <c r="AG52" s="1107"/>
      <c r="AH52" s="1107"/>
      <c r="AI52" s="1108"/>
    </row>
    <row r="53" spans="3:51" ht="13.5" customHeight="1" x14ac:dyDescent="0.15">
      <c r="C53" s="329"/>
      <c r="D53" s="330"/>
      <c r="E53" s="330"/>
      <c r="F53" s="330"/>
      <c r="G53" s="330"/>
      <c r="H53" s="330"/>
      <c r="I53" s="330"/>
      <c r="J53" s="330"/>
      <c r="K53" s="330"/>
      <c r="L53" s="330"/>
      <c r="M53" s="331"/>
      <c r="N53" s="1109"/>
      <c r="O53" s="1110"/>
      <c r="P53" s="1110"/>
      <c r="Q53" s="1110"/>
      <c r="R53" s="1110"/>
      <c r="S53" s="1110"/>
      <c r="T53" s="1110"/>
      <c r="U53" s="1110"/>
      <c r="V53" s="1110"/>
      <c r="W53" s="1110"/>
      <c r="X53" s="1110"/>
      <c r="Y53" s="1110"/>
      <c r="Z53" s="1110"/>
      <c r="AA53" s="1110"/>
      <c r="AB53" s="1110"/>
      <c r="AC53" s="1110"/>
      <c r="AD53" s="1110"/>
      <c r="AE53" s="1110"/>
      <c r="AF53" s="1110"/>
      <c r="AG53" s="1110"/>
      <c r="AH53" s="1110"/>
      <c r="AI53" s="1111"/>
    </row>
    <row r="55" spans="3:51" ht="13.5" customHeight="1" x14ac:dyDescent="0.15">
      <c r="C55" s="1" t="s">
        <v>28</v>
      </c>
      <c r="D55" s="1">
        <v>1</v>
      </c>
      <c r="E55" s="378" t="s">
        <v>309</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Y55" s="29"/>
    </row>
    <row r="56" spans="3:51" ht="13.5" customHeight="1" x14ac:dyDescent="0.15">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Y56" s="29"/>
    </row>
    <row r="57" spans="3:51" ht="13.5" customHeight="1" x14ac:dyDescent="0.15">
      <c r="D57" s="1">
        <v>2</v>
      </c>
      <c r="E57" s="378" t="s">
        <v>316</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Y57" s="29"/>
    </row>
    <row r="58" spans="3:51" ht="13.5" customHeight="1" x14ac:dyDescent="0.15">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Y58" s="29"/>
    </row>
    <row r="59" spans="3:51" ht="13.5" customHeight="1" x14ac:dyDescent="0.15">
      <c r="D59" s="1">
        <v>3</v>
      </c>
      <c r="E59" s="378" t="s">
        <v>400</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Y59" s="29"/>
    </row>
    <row r="60" spans="3:51" ht="13.5" customHeight="1" x14ac:dyDescent="0.15">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Y60" s="29"/>
    </row>
    <row r="61" spans="3:51" ht="13.5" customHeight="1" x14ac:dyDescent="0.15">
      <c r="D61" s="1">
        <v>4</v>
      </c>
      <c r="E61" s="378" t="s">
        <v>435</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Y61" s="29"/>
    </row>
    <row r="62" spans="3:51" ht="13.5" customHeight="1" x14ac:dyDescent="0.15">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Y62" s="29"/>
    </row>
    <row r="63" spans="3:51" ht="13.5" customHeight="1" x14ac:dyDescent="0.15">
      <c r="D63" s="1">
        <v>5</v>
      </c>
      <c r="E63" s="378" t="s">
        <v>317</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Y63" s="29"/>
    </row>
    <row r="64" spans="3:51" ht="13.5" customHeight="1" x14ac:dyDescent="0.15">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Y64" s="29"/>
    </row>
    <row r="65" spans="3:51" ht="13.5" customHeight="1" x14ac:dyDescent="0.15">
      <c r="D65" s="1">
        <v>6</v>
      </c>
      <c r="E65" s="431" t="s">
        <v>318</v>
      </c>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Y65" s="29"/>
    </row>
    <row r="66" spans="3:51" ht="13.5" customHeight="1" x14ac:dyDescent="0.15">
      <c r="C66" s="1099" t="s">
        <v>31</v>
      </c>
      <c r="D66" s="1099"/>
      <c r="E66" s="431" t="s">
        <v>319</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66:AI66"/>
    <mergeCell ref="AI48:AI49"/>
    <mergeCell ref="J50:M51"/>
    <mergeCell ref="N50:AI51"/>
    <mergeCell ref="E28:K29"/>
    <mergeCell ref="L28:R29"/>
    <mergeCell ref="E30:K31"/>
    <mergeCell ref="S30:S31"/>
    <mergeCell ref="L30:R31"/>
    <mergeCell ref="AB28:AG31"/>
    <mergeCell ref="AH28:AI31"/>
    <mergeCell ref="X35:AA36"/>
    <mergeCell ref="N42:T42"/>
    <mergeCell ref="P38:Q39"/>
    <mergeCell ref="L38:O39"/>
    <mergeCell ref="R38:U39"/>
    <mergeCell ref="V38:W39"/>
    <mergeCell ref="X38:AA39"/>
    <mergeCell ref="N46:AA47"/>
    <mergeCell ref="U43:AI43"/>
    <mergeCell ref="AB46:AI47"/>
    <mergeCell ref="AF48:AF49"/>
    <mergeCell ref="P48:Q49"/>
    <mergeCell ref="E32:K33"/>
    <mergeCell ref="C66:D66"/>
    <mergeCell ref="E55:AI56"/>
    <mergeCell ref="E57:AI58"/>
    <mergeCell ref="E59:AI60"/>
    <mergeCell ref="E61:AI62"/>
    <mergeCell ref="C44:M47"/>
    <mergeCell ref="N44:AA45"/>
    <mergeCell ref="C51:I51"/>
    <mergeCell ref="C50:I50"/>
    <mergeCell ref="C48:M49"/>
    <mergeCell ref="E65:AI65"/>
    <mergeCell ref="C52:M53"/>
    <mergeCell ref="N52:AI53"/>
    <mergeCell ref="E63:AI64"/>
    <mergeCell ref="AC48:AC49"/>
    <mergeCell ref="AG48:AH49"/>
    <mergeCell ref="U48:U49"/>
    <mergeCell ref="AA48:AB49"/>
    <mergeCell ref="N48:O49"/>
    <mergeCell ref="V48:W49"/>
    <mergeCell ref="R48:R49"/>
    <mergeCell ref="X48:Z49"/>
    <mergeCell ref="AD48:AE49"/>
    <mergeCell ref="S48:T49"/>
    <mergeCell ref="AB44:AI45"/>
    <mergeCell ref="N40:T40"/>
    <mergeCell ref="AB38:AC39"/>
    <mergeCell ref="U42:AB42"/>
    <mergeCell ref="AH38:AI39"/>
    <mergeCell ref="AD37:AI37"/>
    <mergeCell ref="AC42:AI42"/>
    <mergeCell ref="C40:M43"/>
    <mergeCell ref="C28:D39"/>
    <mergeCell ref="N43:T43"/>
    <mergeCell ref="T32:AA33"/>
    <mergeCell ref="AB32:AG33"/>
    <mergeCell ref="U40:AI40"/>
    <mergeCell ref="N41:T41"/>
    <mergeCell ref="U41:AI41"/>
    <mergeCell ref="AH32:AI33"/>
    <mergeCell ref="Q18:T19"/>
    <mergeCell ref="U18:AI19"/>
    <mergeCell ref="S20:AI20"/>
    <mergeCell ref="V26:V27"/>
    <mergeCell ref="AB22:AI22"/>
    <mergeCell ref="AA26:AB27"/>
    <mergeCell ref="E34:K39"/>
    <mergeCell ref="L37:Q37"/>
    <mergeCell ref="R37:W37"/>
    <mergeCell ref="X37:AC37"/>
    <mergeCell ref="AB35:AC36"/>
    <mergeCell ref="L34:Q34"/>
    <mergeCell ref="R34:W34"/>
    <mergeCell ref="X34:AC34"/>
    <mergeCell ref="P35:Q36"/>
    <mergeCell ref="L35:O36"/>
    <mergeCell ref="V35:W36"/>
    <mergeCell ref="R35:U36"/>
    <mergeCell ref="L32:P33"/>
    <mergeCell ref="Q32:S33"/>
    <mergeCell ref="AH35:AI36"/>
    <mergeCell ref="AD35:AG36"/>
    <mergeCell ref="B7:D7"/>
    <mergeCell ref="Q16:T17"/>
    <mergeCell ref="M8:T8"/>
    <mergeCell ref="M9:T9"/>
    <mergeCell ref="C24:K25"/>
    <mergeCell ref="Q23:V23"/>
    <mergeCell ref="T28:AA31"/>
    <mergeCell ref="U8:Y9"/>
    <mergeCell ref="Y10:Z11"/>
    <mergeCell ref="W26:X27"/>
    <mergeCell ref="T26:U27"/>
    <mergeCell ref="D12:K12"/>
    <mergeCell ref="N13:P15"/>
    <mergeCell ref="L26:M27"/>
    <mergeCell ref="Q26:R27"/>
    <mergeCell ref="N26:O27"/>
    <mergeCell ref="P26:P27"/>
    <mergeCell ref="C26:K27"/>
    <mergeCell ref="C22:P23"/>
    <mergeCell ref="Q22:V22"/>
    <mergeCell ref="S26:S27"/>
    <mergeCell ref="Q13:T15"/>
    <mergeCell ref="S28:S29"/>
    <mergeCell ref="W22:AA23"/>
    <mergeCell ref="AC10:AC11"/>
    <mergeCell ref="AI10:AI11"/>
    <mergeCell ref="AD10:AE11"/>
    <mergeCell ref="AF10:AF11"/>
    <mergeCell ref="AG10:AH11"/>
    <mergeCell ref="AA10:AB11"/>
    <mergeCell ref="AF26:AF27"/>
    <mergeCell ref="AD26:AE27"/>
    <mergeCell ref="AD38:AG39"/>
    <mergeCell ref="AD34:AI34"/>
    <mergeCell ref="AG26:AH27"/>
    <mergeCell ref="V13:AI13"/>
    <mergeCell ref="U14:AI15"/>
    <mergeCell ref="AI26:AI27"/>
    <mergeCell ref="AC26:AC27"/>
    <mergeCell ref="AB23:AI23"/>
    <mergeCell ref="Y26:Z27"/>
    <mergeCell ref="U16:AI17"/>
  </mergeCells>
  <phoneticPr fontId="33"/>
  <dataValidations count="1">
    <dataValidation showInputMessage="1" sqref="V26:W26 AA26 AC26 Y26 S26:T26 L26 P26:Q26 N26 AI26" xr:uid="{00000000-0002-0000-0500-000000000000}"/>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1" r:id="rId4" name="Check Box 4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0282" r:id="rId5" name="Check Box 4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0283" r:id="rId6" name="Check Box 4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0306" r:id="rId7" name="Check Box 66">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CCC"/>
  </sheetPr>
  <dimension ref="B6:AU134"/>
  <sheetViews>
    <sheetView showGridLines="0" view="pageBreakPreview" zoomScale="115" zoomScaleNormal="100" zoomScaleSheetLayoutView="115" workbookViewId="0">
      <pane xSplit="1" ySplit="5" topLeftCell="B6" activePane="bottomRight" state="frozen"/>
      <selection activeCell="D49" sqref="D49:AJ50"/>
      <selection pane="topRight" activeCell="D49" sqref="D49:AJ50"/>
      <selection pane="bottomLeft" activeCell="D49" sqref="D49:AJ50"/>
      <selection pane="bottomRight" activeCell="W20" sqref="W20:Z21"/>
    </sheetView>
  </sheetViews>
  <sheetFormatPr defaultColWidth="2.5" defaultRowHeight="13.5" x14ac:dyDescent="0.15"/>
  <cols>
    <col min="1" max="67" width="2.5" style="1" customWidth="1"/>
    <col min="68" max="16384" width="2.5" style="1"/>
  </cols>
  <sheetData>
    <row r="6" spans="2:37" ht="13.5" customHeight="1" x14ac:dyDescent="0.15">
      <c r="B6" s="244" t="s">
        <v>49</v>
      </c>
      <c r="C6" s="244"/>
    </row>
    <row r="7" spans="2:37" ht="13.5" customHeight="1" x14ac:dyDescent="0.15">
      <c r="B7" s="11"/>
      <c r="C7" s="11"/>
      <c r="D7" s="11"/>
      <c r="E7" s="11"/>
      <c r="F7" s="11"/>
      <c r="G7" s="11"/>
      <c r="H7" s="11"/>
      <c r="I7" s="11"/>
      <c r="J7" s="11"/>
      <c r="K7" s="11"/>
      <c r="L7" s="11"/>
      <c r="M7" s="11"/>
      <c r="O7" s="11"/>
      <c r="P7" s="11"/>
      <c r="Q7" s="11"/>
      <c r="R7" s="11"/>
      <c r="S7" s="12" t="s">
        <v>332</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333</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99" t="s">
        <v>323</v>
      </c>
      <c r="C11" s="299"/>
      <c r="D11" s="299"/>
      <c r="E11" s="299"/>
      <c r="F11" s="299"/>
      <c r="G11" s="299"/>
      <c r="H11" s="299"/>
      <c r="I11" s="299"/>
      <c r="J11" s="299"/>
      <c r="K11" s="299"/>
      <c r="L11" s="299"/>
      <c r="M11" s="299"/>
      <c r="N11" s="299"/>
      <c r="O11" s="299"/>
      <c r="P11" s="299"/>
      <c r="Q11" s="299"/>
      <c r="R11" s="299"/>
      <c r="S11" s="299"/>
      <c r="T11" s="299"/>
      <c r="U11" s="11"/>
      <c r="V11" s="11"/>
      <c r="W11" s="11"/>
      <c r="X11" s="11"/>
      <c r="Y11" s="11"/>
      <c r="Z11" s="11"/>
      <c r="AA11" s="11"/>
      <c r="AB11" s="11"/>
      <c r="AC11" s="11"/>
      <c r="AD11" s="11"/>
      <c r="AE11" s="11"/>
      <c r="AF11" s="11"/>
      <c r="AG11" s="11"/>
      <c r="AH11" s="11"/>
      <c r="AI11" s="11"/>
      <c r="AJ11" s="11"/>
      <c r="AK11" s="11"/>
    </row>
    <row r="12" spans="2:37" ht="13.5" customHeight="1" x14ac:dyDescent="0.15">
      <c r="B12" s="299"/>
      <c r="C12" s="299"/>
      <c r="D12" s="299"/>
      <c r="E12" s="299"/>
      <c r="F12" s="299"/>
      <c r="G12" s="299"/>
      <c r="H12" s="299"/>
      <c r="I12" s="299"/>
      <c r="J12" s="299"/>
      <c r="K12" s="299"/>
      <c r="L12" s="299"/>
      <c r="M12" s="299"/>
      <c r="N12" s="299"/>
      <c r="O12" s="299"/>
      <c r="P12" s="299"/>
      <c r="Q12" s="299"/>
      <c r="R12" s="299"/>
      <c r="S12" s="299"/>
      <c r="T12" s="299"/>
      <c r="U12" s="11"/>
      <c r="V12" s="11"/>
      <c r="W12" s="11"/>
      <c r="X12" s="11"/>
      <c r="Y12" s="11"/>
      <c r="Z12" s="11"/>
      <c r="AA12" s="11"/>
      <c r="AB12" s="11"/>
      <c r="AC12" s="11"/>
      <c r="AD12" s="11"/>
      <c r="AE12" s="11"/>
      <c r="AF12" s="11"/>
      <c r="AG12" s="11"/>
      <c r="AH12" s="11"/>
      <c r="AI12" s="11"/>
      <c r="AJ12" s="11"/>
      <c r="AK12" s="11"/>
    </row>
    <row r="13" spans="2:37" ht="13.5" customHeight="1" x14ac:dyDescent="0.15">
      <c r="B13" s="299" t="s">
        <v>227</v>
      </c>
      <c r="C13" s="299"/>
      <c r="D13" s="299"/>
      <c r="E13" s="299"/>
      <c r="F13" s="299"/>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45"/>
      <c r="C14" s="245"/>
      <c r="D14" s="393">
        <f>IF(計画提出書!N47="","",計画提出書!N47)</f>
        <v>2023</v>
      </c>
      <c r="E14" s="393"/>
      <c r="F14" s="12" t="s">
        <v>4</v>
      </c>
      <c r="G14" s="393">
        <f>IF(計画提出書!S47="","",計画提出書!S47)</f>
        <v>4</v>
      </c>
      <c r="H14" s="393"/>
      <c r="I14" s="12" t="s">
        <v>5</v>
      </c>
      <c r="J14" s="393">
        <f>IF(計画提出書!V47="","",計画提出書!V47)</f>
        <v>1</v>
      </c>
      <c r="K14" s="393"/>
      <c r="L14" s="12" t="s">
        <v>6</v>
      </c>
      <c r="M14" s="12" t="s">
        <v>39</v>
      </c>
      <c r="N14" s="245"/>
      <c r="O14" s="245"/>
      <c r="P14" s="393">
        <f>IF(計画提出書!AA47="","",計画提出書!AA47)</f>
        <v>2026</v>
      </c>
      <c r="Q14" s="393"/>
      <c r="R14" s="12" t="s">
        <v>4</v>
      </c>
      <c r="S14" s="393">
        <f>IF(計画提出書!AD47="","",計画提出書!AD47)</f>
        <v>3</v>
      </c>
      <c r="T14" s="393"/>
      <c r="U14" s="12" t="s">
        <v>5</v>
      </c>
      <c r="V14" s="393">
        <f>IF(計画提出書!AG47="","",計画提出書!AG47)</f>
        <v>31</v>
      </c>
      <c r="W14" s="393"/>
      <c r="X14" s="12" t="s">
        <v>6</v>
      </c>
      <c r="Y14" s="11"/>
      <c r="Z14" s="11"/>
      <c r="AA14" s="11"/>
      <c r="AB14" s="11"/>
      <c r="AC14" s="11"/>
      <c r="AD14" s="11"/>
      <c r="AE14" s="11"/>
      <c r="AF14" s="11"/>
      <c r="AG14" s="11"/>
      <c r="AH14" s="11"/>
      <c r="AI14" s="11"/>
      <c r="AJ14" s="11"/>
      <c r="AK14" s="11"/>
    </row>
    <row r="15" spans="2:37" ht="13.5" customHeight="1" x14ac:dyDescent="0.15">
      <c r="B15" s="299" t="s">
        <v>324</v>
      </c>
      <c r="C15" s="299"/>
      <c r="D15" s="299"/>
      <c r="E15" s="299"/>
      <c r="F15" s="299"/>
      <c r="Y15" s="11"/>
      <c r="Z15" s="11"/>
      <c r="AA15" s="11"/>
      <c r="AB15" s="11"/>
      <c r="AC15" s="11"/>
      <c r="AE15" s="11"/>
      <c r="AF15" s="11"/>
      <c r="AG15" s="11"/>
      <c r="AH15" s="11"/>
      <c r="AI15" s="11"/>
      <c r="AJ15" s="11"/>
      <c r="AK15" s="11"/>
    </row>
    <row r="16" spans="2:37" ht="13.5" customHeight="1" thickBot="1" x14ac:dyDescent="0.2">
      <c r="B16" s="245"/>
      <c r="C16" s="245"/>
      <c r="D16" s="393">
        <f>IF(計画提出書!N47="","",計画提出書!N47)</f>
        <v>2023</v>
      </c>
      <c r="E16" s="393"/>
      <c r="F16" s="12" t="s">
        <v>4</v>
      </c>
      <c r="G16" s="393">
        <f>IF(計画提出書!N47="","",4)</f>
        <v>4</v>
      </c>
      <c r="H16" s="393"/>
      <c r="I16" s="12" t="s">
        <v>5</v>
      </c>
      <c r="J16" s="393">
        <f>IF(計画提出書!N47="","",1)</f>
        <v>1</v>
      </c>
      <c r="K16" s="393"/>
      <c r="L16" s="12" t="s">
        <v>6</v>
      </c>
      <c r="M16" s="12" t="s">
        <v>39</v>
      </c>
      <c r="N16" s="245"/>
      <c r="O16" s="245"/>
      <c r="P16" s="393">
        <f>IF(計画提出書!N47="","",計画提出書!N47+1)</f>
        <v>2024</v>
      </c>
      <c r="Q16" s="393"/>
      <c r="R16" s="12" t="s">
        <v>4</v>
      </c>
      <c r="S16" s="393">
        <f>IF(計画提出書!N47="","",3)</f>
        <v>3</v>
      </c>
      <c r="T16" s="393"/>
      <c r="U16" s="12" t="s">
        <v>5</v>
      </c>
      <c r="V16" s="393">
        <f>IF(計画提出書!N47="","",31)</f>
        <v>31</v>
      </c>
      <c r="W16" s="393"/>
      <c r="X16" s="12" t="s">
        <v>6</v>
      </c>
      <c r="Y16" s="11"/>
      <c r="Z16" s="11"/>
      <c r="AA16" s="11"/>
      <c r="AB16" s="11"/>
      <c r="AC16" s="11"/>
      <c r="AE16" s="11"/>
      <c r="AF16" s="11"/>
      <c r="AG16" s="11"/>
      <c r="AH16" s="11"/>
      <c r="AI16" s="11"/>
      <c r="AJ16" s="11"/>
      <c r="AK16" s="11"/>
    </row>
    <row r="17" spans="2:36" ht="13.5" customHeight="1" x14ac:dyDescent="0.15">
      <c r="B17" s="326" t="s">
        <v>282</v>
      </c>
      <c r="C17" s="327"/>
      <c r="D17" s="327"/>
      <c r="E17" s="327"/>
      <c r="F17" s="327"/>
      <c r="G17" s="327"/>
      <c r="H17" s="327"/>
      <c r="I17" s="328"/>
      <c r="J17" s="334" t="s">
        <v>246</v>
      </c>
      <c r="K17" s="334"/>
      <c r="L17" s="334"/>
      <c r="M17" s="334"/>
      <c r="N17" s="312" t="s">
        <v>100</v>
      </c>
      <c r="O17" s="313"/>
      <c r="P17" s="852" t="str">
        <f>IF(計画提出書!N47="","",計画提出書!N47&amp;"年度結果")</f>
        <v>2023年度結果</v>
      </c>
      <c r="Q17" s="490"/>
      <c r="R17" s="490"/>
      <c r="S17" s="490"/>
      <c r="T17" s="490"/>
      <c r="U17" s="490"/>
      <c r="V17" s="1207"/>
      <c r="W17" s="511" t="str">
        <f>IF(計画提出書!N47="","",計画提出書!N47+1&amp;"年度結果")</f>
        <v>2024年度結果</v>
      </c>
      <c r="X17" s="310"/>
      <c r="Y17" s="310"/>
      <c r="Z17" s="310"/>
      <c r="AA17" s="310"/>
      <c r="AB17" s="310"/>
      <c r="AC17" s="310"/>
      <c r="AD17" s="310" t="str">
        <f>IF(計画提出書!N47="","",計画提出書!N47+2&amp;"年度結果")</f>
        <v>2025年度結果</v>
      </c>
      <c r="AE17" s="310"/>
      <c r="AF17" s="310"/>
      <c r="AG17" s="310"/>
      <c r="AH17" s="310"/>
      <c r="AI17" s="310"/>
      <c r="AJ17" s="310"/>
    </row>
    <row r="18" spans="2:36" ht="13.5" customHeight="1" x14ac:dyDescent="0.15">
      <c r="B18" s="373"/>
      <c r="C18" s="245"/>
      <c r="D18" s="245"/>
      <c r="E18" s="245"/>
      <c r="F18" s="245"/>
      <c r="G18" s="245"/>
      <c r="H18" s="245"/>
      <c r="I18" s="374"/>
      <c r="J18" s="346"/>
      <c r="K18" s="346"/>
      <c r="L18" s="346"/>
      <c r="M18" s="346"/>
      <c r="N18" s="315"/>
      <c r="O18" s="316"/>
      <c r="P18" s="1005" t="s">
        <v>326</v>
      </c>
      <c r="Q18" s="327"/>
      <c r="R18" s="327"/>
      <c r="S18" s="327"/>
      <c r="T18" s="312" t="s">
        <v>327</v>
      </c>
      <c r="U18" s="314"/>
      <c r="V18" s="1214" t="s">
        <v>328</v>
      </c>
      <c r="W18" s="327" t="s">
        <v>326</v>
      </c>
      <c r="X18" s="327"/>
      <c r="Y18" s="327"/>
      <c r="Z18" s="327"/>
      <c r="AA18" s="312" t="s">
        <v>327</v>
      </c>
      <c r="AB18" s="314"/>
      <c r="AC18" s="1212" t="s">
        <v>328</v>
      </c>
      <c r="AD18" s="326" t="s">
        <v>326</v>
      </c>
      <c r="AE18" s="327"/>
      <c r="AF18" s="327"/>
      <c r="AG18" s="327"/>
      <c r="AH18" s="312" t="s">
        <v>327</v>
      </c>
      <c r="AI18" s="314"/>
      <c r="AJ18" s="1212" t="s">
        <v>328</v>
      </c>
    </row>
    <row r="19" spans="2:36" ht="13.5" customHeight="1" x14ac:dyDescent="0.15">
      <c r="B19" s="373"/>
      <c r="C19" s="245"/>
      <c r="D19" s="245"/>
      <c r="E19" s="245"/>
      <c r="F19" s="245"/>
      <c r="G19" s="245"/>
      <c r="H19" s="245"/>
      <c r="I19" s="374"/>
      <c r="J19" s="346"/>
      <c r="K19" s="346"/>
      <c r="L19" s="346"/>
      <c r="M19" s="346"/>
      <c r="N19" s="315"/>
      <c r="O19" s="316"/>
      <c r="P19" s="1208"/>
      <c r="Q19" s="330"/>
      <c r="R19" s="330"/>
      <c r="S19" s="330"/>
      <c r="T19" s="318"/>
      <c r="U19" s="320"/>
      <c r="V19" s="1215"/>
      <c r="W19" s="330"/>
      <c r="X19" s="330"/>
      <c r="Y19" s="330"/>
      <c r="Z19" s="330"/>
      <c r="AA19" s="318"/>
      <c r="AB19" s="320"/>
      <c r="AC19" s="1213"/>
      <c r="AD19" s="329"/>
      <c r="AE19" s="330"/>
      <c r="AF19" s="330"/>
      <c r="AG19" s="330"/>
      <c r="AH19" s="318"/>
      <c r="AI19" s="320"/>
      <c r="AJ19" s="1213"/>
    </row>
    <row r="20" spans="2:36" ht="13.5" customHeight="1" x14ac:dyDescent="0.15">
      <c r="B20" s="1166" t="str">
        <f>IF('（別添）計画書'!B27="","",'（別添）計画書'!B27)</f>
        <v/>
      </c>
      <c r="C20" s="1167"/>
      <c r="D20" s="1167"/>
      <c r="E20" s="1167"/>
      <c r="F20" s="1167"/>
      <c r="G20" s="1167"/>
      <c r="H20" s="1167"/>
      <c r="I20" s="1168"/>
      <c r="J20" s="1175" t="str">
        <f>IF('（別添）計画書'!J27="","",'（別添）計画書'!J27)</f>
        <v/>
      </c>
      <c r="K20" s="1176"/>
      <c r="L20" s="1176"/>
      <c r="M20" s="1176"/>
      <c r="N20" s="1175" t="str">
        <f>IF('（別添）計画書'!P27="","",'（別添）計画書'!P27)</f>
        <v/>
      </c>
      <c r="O20" s="1176"/>
      <c r="P20" s="1179"/>
      <c r="Q20" s="248"/>
      <c r="R20" s="248"/>
      <c r="S20" s="248"/>
      <c r="T20" s="1181" t="str">
        <f>IF(P20="","",IF(OR(COUNT($J20,P20)&lt;2,SUM($J20)=0),"-",100*(1-P20/$J20)))</f>
        <v/>
      </c>
      <c r="U20" s="1182"/>
      <c r="V20" s="1209" t="str">
        <f>IF(T20="","",IF(T20="-",IF(AND(SUM($J20)=0,SUM(P20)&gt;0),"×","-"),IF(T20&gt;=$N20,"○",IF(AND(T20&lt;$N20,T20&gt;=0),"△","×"))))</f>
        <v/>
      </c>
      <c r="W20" s="1188"/>
      <c r="X20" s="1188"/>
      <c r="Y20" s="1188"/>
      <c r="Z20" s="1188"/>
      <c r="AA20" s="1181"/>
      <c r="AB20" s="1182"/>
      <c r="AC20" s="1192"/>
      <c r="AD20" s="1216"/>
      <c r="AE20" s="1188"/>
      <c r="AF20" s="1188"/>
      <c r="AG20" s="1188"/>
      <c r="AH20" s="1181"/>
      <c r="AI20" s="1182"/>
      <c r="AJ20" s="1192"/>
    </row>
    <row r="21" spans="2:36" ht="13.5" customHeight="1" x14ac:dyDescent="0.15">
      <c r="B21" s="1169"/>
      <c r="C21" s="1170"/>
      <c r="D21" s="1170"/>
      <c r="E21" s="1170"/>
      <c r="F21" s="1170"/>
      <c r="G21" s="1170"/>
      <c r="H21" s="1170"/>
      <c r="I21" s="1171"/>
      <c r="J21" s="1177"/>
      <c r="K21" s="1178"/>
      <c r="L21" s="1178"/>
      <c r="M21" s="1178"/>
      <c r="N21" s="1177"/>
      <c r="O21" s="1178"/>
      <c r="P21" s="1180"/>
      <c r="Q21" s="250"/>
      <c r="R21" s="250"/>
      <c r="S21" s="250"/>
      <c r="T21" s="1183"/>
      <c r="U21" s="1184"/>
      <c r="V21" s="1210"/>
      <c r="W21" s="1189"/>
      <c r="X21" s="1189"/>
      <c r="Y21" s="1189"/>
      <c r="Z21" s="1189"/>
      <c r="AA21" s="1190"/>
      <c r="AB21" s="1191"/>
      <c r="AC21" s="1193"/>
      <c r="AD21" s="1217"/>
      <c r="AE21" s="1189"/>
      <c r="AF21" s="1189"/>
      <c r="AG21" s="1189"/>
      <c r="AH21" s="1190"/>
      <c r="AI21" s="1191"/>
      <c r="AJ21" s="1193"/>
    </row>
    <row r="22" spans="2:36" ht="13.5" customHeight="1" x14ac:dyDescent="0.15">
      <c r="B22" s="1172"/>
      <c r="C22" s="1173"/>
      <c r="D22" s="1173"/>
      <c r="E22" s="1173"/>
      <c r="F22" s="1173"/>
      <c r="G22" s="1173"/>
      <c r="H22" s="1173"/>
      <c r="I22" s="1174"/>
      <c r="J22" s="1195" t="str">
        <f>IF('（別添）計画書'!N27="","",'（別添）計画書'!N27)</f>
        <v/>
      </c>
      <c r="K22" s="1196"/>
      <c r="L22" s="1196"/>
      <c r="M22" s="1197"/>
      <c r="N22" s="1198" t="s">
        <v>325</v>
      </c>
      <c r="O22" s="1199"/>
      <c r="P22" s="1206" t="str">
        <f>IF(J22="","",J22)</f>
        <v/>
      </c>
      <c r="Q22" s="1199"/>
      <c r="R22" s="1199"/>
      <c r="S22" s="1204"/>
      <c r="T22" s="1198" t="s">
        <v>325</v>
      </c>
      <c r="U22" s="1204"/>
      <c r="V22" s="1211"/>
      <c r="W22" s="1199"/>
      <c r="X22" s="1199"/>
      <c r="Y22" s="1199"/>
      <c r="Z22" s="1204"/>
      <c r="AA22" s="1198"/>
      <c r="AB22" s="1204"/>
      <c r="AC22" s="1194"/>
      <c r="AD22" s="1198"/>
      <c r="AE22" s="1199"/>
      <c r="AF22" s="1199"/>
      <c r="AG22" s="1204"/>
      <c r="AH22" s="1198"/>
      <c r="AI22" s="1204"/>
      <c r="AJ22" s="1194"/>
    </row>
    <row r="23" spans="2:36" ht="13.5" customHeight="1" x14ac:dyDescent="0.15">
      <c r="B23" s="1166" t="str">
        <f>IF('（別添）計画書'!B30="","",'（別添）計画書'!B30)</f>
        <v/>
      </c>
      <c r="C23" s="1167"/>
      <c r="D23" s="1167"/>
      <c r="E23" s="1167"/>
      <c r="F23" s="1167"/>
      <c r="G23" s="1167"/>
      <c r="H23" s="1167"/>
      <c r="I23" s="1168"/>
      <c r="J23" s="1175" t="str">
        <f>IF('（別添）計画書'!J30="","",'（別添）計画書'!J30)</f>
        <v/>
      </c>
      <c r="K23" s="1176"/>
      <c r="L23" s="1176"/>
      <c r="M23" s="1176"/>
      <c r="N23" s="1175" t="str">
        <f>IF('（別添）計画書'!P30="","",'（別添）計画書'!P30)</f>
        <v/>
      </c>
      <c r="O23" s="1176"/>
      <c r="P23" s="1179"/>
      <c r="Q23" s="248"/>
      <c r="R23" s="248"/>
      <c r="S23" s="248"/>
      <c r="T23" s="1181" t="str">
        <f>IF(P23="","",IF(OR(COUNT($J23,P23)&lt;2,SUM($J23)=0),"-",100*(1-P23/$J23)))</f>
        <v/>
      </c>
      <c r="U23" s="1182"/>
      <c r="V23" s="1185" t="str">
        <f>IF(T23="","",IF(T23="-",IF(AND(SUM($J23)=0,SUM(P23)&gt;0),"×","-"),IF(T23&gt;=$N23,"○",IF(AND(T23&lt;$N23,T23&gt;=0),"△","×"))))</f>
        <v/>
      </c>
      <c r="W23" s="1188"/>
      <c r="X23" s="1188"/>
      <c r="Y23" s="1188"/>
      <c r="Z23" s="1188"/>
      <c r="AA23" s="1181"/>
      <c r="AB23" s="1182"/>
      <c r="AC23" s="1192"/>
      <c r="AD23" s="1216"/>
      <c r="AE23" s="1188"/>
      <c r="AF23" s="1188"/>
      <c r="AG23" s="1188"/>
      <c r="AH23" s="1181"/>
      <c r="AI23" s="1182"/>
      <c r="AJ23" s="1192"/>
    </row>
    <row r="24" spans="2:36" ht="13.5" customHeight="1" x14ac:dyDescent="0.15">
      <c r="B24" s="1169"/>
      <c r="C24" s="1170"/>
      <c r="D24" s="1170"/>
      <c r="E24" s="1170"/>
      <c r="F24" s="1170"/>
      <c r="G24" s="1170"/>
      <c r="H24" s="1170"/>
      <c r="I24" s="1171"/>
      <c r="J24" s="1177"/>
      <c r="K24" s="1178"/>
      <c r="L24" s="1178"/>
      <c r="M24" s="1178"/>
      <c r="N24" s="1177"/>
      <c r="O24" s="1178"/>
      <c r="P24" s="1180"/>
      <c r="Q24" s="250"/>
      <c r="R24" s="250"/>
      <c r="S24" s="250"/>
      <c r="T24" s="1183"/>
      <c r="U24" s="1184"/>
      <c r="V24" s="1186"/>
      <c r="W24" s="1189"/>
      <c r="X24" s="1189"/>
      <c r="Y24" s="1189"/>
      <c r="Z24" s="1189"/>
      <c r="AA24" s="1190"/>
      <c r="AB24" s="1191"/>
      <c r="AC24" s="1193"/>
      <c r="AD24" s="1217"/>
      <c r="AE24" s="1189"/>
      <c r="AF24" s="1189"/>
      <c r="AG24" s="1189"/>
      <c r="AH24" s="1190"/>
      <c r="AI24" s="1191"/>
      <c r="AJ24" s="1193"/>
    </row>
    <row r="25" spans="2:36" ht="13.5" customHeight="1" x14ac:dyDescent="0.15">
      <c r="B25" s="1172"/>
      <c r="C25" s="1173"/>
      <c r="D25" s="1173"/>
      <c r="E25" s="1173"/>
      <c r="F25" s="1173"/>
      <c r="G25" s="1173"/>
      <c r="H25" s="1173"/>
      <c r="I25" s="1174"/>
      <c r="J25" s="1195" t="str">
        <f>IF('（別添）計画書'!N30="","",'（別添）計画書'!N30)</f>
        <v/>
      </c>
      <c r="K25" s="1196"/>
      <c r="L25" s="1196"/>
      <c r="M25" s="1197"/>
      <c r="N25" s="1198" t="s">
        <v>325</v>
      </c>
      <c r="O25" s="1199"/>
      <c r="P25" s="1206" t="str">
        <f>IF(J25="","",J25)</f>
        <v/>
      </c>
      <c r="Q25" s="1199"/>
      <c r="R25" s="1199"/>
      <c r="S25" s="1199"/>
      <c r="T25" s="1198" t="s">
        <v>325</v>
      </c>
      <c r="U25" s="1204"/>
      <c r="V25" s="1205"/>
      <c r="W25" s="1199"/>
      <c r="X25" s="1199"/>
      <c r="Y25" s="1199"/>
      <c r="Z25" s="1204"/>
      <c r="AA25" s="1198"/>
      <c r="AB25" s="1204"/>
      <c r="AC25" s="1194"/>
      <c r="AD25" s="1198"/>
      <c r="AE25" s="1199"/>
      <c r="AF25" s="1199"/>
      <c r="AG25" s="1204"/>
      <c r="AH25" s="1198"/>
      <c r="AI25" s="1204"/>
      <c r="AJ25" s="1194"/>
    </row>
    <row r="26" spans="2:36" ht="13.5" customHeight="1" x14ac:dyDescent="0.15">
      <c r="B26" s="1166" t="str">
        <f>IF('（別添）計画書'!B33="","",'（別添）計画書'!B33)</f>
        <v/>
      </c>
      <c r="C26" s="1167"/>
      <c r="D26" s="1167"/>
      <c r="E26" s="1167"/>
      <c r="F26" s="1167"/>
      <c r="G26" s="1167"/>
      <c r="H26" s="1167"/>
      <c r="I26" s="1168"/>
      <c r="J26" s="1175" t="str">
        <f>IF('（別添）計画書'!J33="","",'（別添）計画書'!J33)</f>
        <v/>
      </c>
      <c r="K26" s="1176"/>
      <c r="L26" s="1176"/>
      <c r="M26" s="1176"/>
      <c r="N26" s="1175" t="str">
        <f>IF('（別添）計画書'!P33="","",'（別添）計画書'!P33)</f>
        <v/>
      </c>
      <c r="O26" s="1176"/>
      <c r="P26" s="1179"/>
      <c r="Q26" s="248"/>
      <c r="R26" s="248"/>
      <c r="S26" s="248"/>
      <c r="T26" s="1181" t="str">
        <f>IF(P26="","",IF(OR(COUNT($J26,P26)&lt;2,SUM($J26)=0),"-",100*(1-P26/$J26)))</f>
        <v/>
      </c>
      <c r="U26" s="1182"/>
      <c r="V26" s="1185" t="str">
        <f>IF(T26="","",IF(T26="-",IF(AND(SUM($J26)=0,SUM(P26)&gt;0),"×","-"),IF(T26&gt;=$N26,"○",IF(AND(T26&lt;$N26,T26&gt;=0),"△","×"))))</f>
        <v/>
      </c>
      <c r="W26" s="1188"/>
      <c r="X26" s="1188"/>
      <c r="Y26" s="1188"/>
      <c r="Z26" s="1188"/>
      <c r="AA26" s="1181"/>
      <c r="AB26" s="1182"/>
      <c r="AC26" s="1192"/>
      <c r="AD26" s="1216"/>
      <c r="AE26" s="1188"/>
      <c r="AF26" s="1188"/>
      <c r="AG26" s="1188"/>
      <c r="AH26" s="1181"/>
      <c r="AI26" s="1182"/>
      <c r="AJ26" s="1192"/>
    </row>
    <row r="27" spans="2:36" ht="13.5" customHeight="1" x14ac:dyDescent="0.15">
      <c r="B27" s="1169"/>
      <c r="C27" s="1170"/>
      <c r="D27" s="1170"/>
      <c r="E27" s="1170"/>
      <c r="F27" s="1170"/>
      <c r="G27" s="1170"/>
      <c r="H27" s="1170"/>
      <c r="I27" s="1171"/>
      <c r="J27" s="1177"/>
      <c r="K27" s="1178"/>
      <c r="L27" s="1178"/>
      <c r="M27" s="1178"/>
      <c r="N27" s="1177"/>
      <c r="O27" s="1178"/>
      <c r="P27" s="1180"/>
      <c r="Q27" s="250"/>
      <c r="R27" s="250"/>
      <c r="S27" s="250"/>
      <c r="T27" s="1183"/>
      <c r="U27" s="1184"/>
      <c r="V27" s="1186"/>
      <c r="W27" s="1189"/>
      <c r="X27" s="1189"/>
      <c r="Y27" s="1189"/>
      <c r="Z27" s="1189"/>
      <c r="AA27" s="1190"/>
      <c r="AB27" s="1191"/>
      <c r="AC27" s="1193"/>
      <c r="AD27" s="1217"/>
      <c r="AE27" s="1189"/>
      <c r="AF27" s="1189"/>
      <c r="AG27" s="1189"/>
      <c r="AH27" s="1190"/>
      <c r="AI27" s="1191"/>
      <c r="AJ27" s="1193"/>
    </row>
    <row r="28" spans="2:36" ht="13.5" customHeight="1" x14ac:dyDescent="0.15">
      <c r="B28" s="1172"/>
      <c r="C28" s="1173"/>
      <c r="D28" s="1173"/>
      <c r="E28" s="1173"/>
      <c r="F28" s="1173"/>
      <c r="G28" s="1173"/>
      <c r="H28" s="1173"/>
      <c r="I28" s="1174"/>
      <c r="J28" s="1195" t="str">
        <f>IF('（別添）計画書'!N33="","",'（別添）計画書'!N33)</f>
        <v/>
      </c>
      <c r="K28" s="1196"/>
      <c r="L28" s="1196"/>
      <c r="M28" s="1197"/>
      <c r="N28" s="1198" t="s">
        <v>325</v>
      </c>
      <c r="O28" s="1199"/>
      <c r="P28" s="1206" t="str">
        <f>IF(J28="","",J28)</f>
        <v/>
      </c>
      <c r="Q28" s="1199"/>
      <c r="R28" s="1199"/>
      <c r="S28" s="1199"/>
      <c r="T28" s="1198" t="s">
        <v>325</v>
      </c>
      <c r="U28" s="1204"/>
      <c r="V28" s="1205"/>
      <c r="W28" s="1199"/>
      <c r="X28" s="1199"/>
      <c r="Y28" s="1199"/>
      <c r="Z28" s="1204"/>
      <c r="AA28" s="1198"/>
      <c r="AB28" s="1204"/>
      <c r="AC28" s="1194"/>
      <c r="AD28" s="1198"/>
      <c r="AE28" s="1199"/>
      <c r="AF28" s="1199"/>
      <c r="AG28" s="1204"/>
      <c r="AH28" s="1198"/>
      <c r="AI28" s="1204"/>
      <c r="AJ28" s="1194"/>
    </row>
    <row r="29" spans="2:36" ht="13.5" customHeight="1" x14ac:dyDescent="0.15">
      <c r="B29" s="1166" t="str">
        <f>IF('（別添）計画書'!B36="","",'（別添）計画書'!B36)</f>
        <v/>
      </c>
      <c r="C29" s="1167"/>
      <c r="D29" s="1167"/>
      <c r="E29" s="1167"/>
      <c r="F29" s="1167"/>
      <c r="G29" s="1167"/>
      <c r="H29" s="1167"/>
      <c r="I29" s="1168"/>
      <c r="J29" s="1175" t="str">
        <f>IF('（別添）計画書'!J36="","",'（別添）計画書'!J36)</f>
        <v/>
      </c>
      <c r="K29" s="1176"/>
      <c r="L29" s="1176"/>
      <c r="M29" s="1176"/>
      <c r="N29" s="1175" t="str">
        <f>IF('（別添）計画書'!P36="","",'（別添）計画書'!P36)</f>
        <v/>
      </c>
      <c r="O29" s="1176"/>
      <c r="P29" s="1179"/>
      <c r="Q29" s="248"/>
      <c r="R29" s="248"/>
      <c r="S29" s="248"/>
      <c r="T29" s="1181" t="str">
        <f>IF(P29="","",IF(OR(COUNT($J29,P29)&lt;2,SUM($J29)=0),"-",100*(1-P29/$J29)))</f>
        <v/>
      </c>
      <c r="U29" s="1182"/>
      <c r="V29" s="1185" t="str">
        <f>IF(T29="","",IF(T29="-",IF(AND(SUM($J29)=0,SUM(P29)&gt;0),"×","-"),IF(T29&gt;=$N29,"○",IF(AND(T29&lt;$N29,T29&gt;=0),"△","×"))))</f>
        <v/>
      </c>
      <c r="W29" s="1188"/>
      <c r="X29" s="1188"/>
      <c r="Y29" s="1188"/>
      <c r="Z29" s="1188"/>
      <c r="AA29" s="1181"/>
      <c r="AB29" s="1182"/>
      <c r="AC29" s="1192"/>
      <c r="AD29" s="1216"/>
      <c r="AE29" s="1188"/>
      <c r="AF29" s="1188"/>
      <c r="AG29" s="1188"/>
      <c r="AH29" s="1181"/>
      <c r="AI29" s="1182"/>
      <c r="AJ29" s="1192"/>
    </row>
    <row r="30" spans="2:36" ht="13.5" customHeight="1" x14ac:dyDescent="0.15">
      <c r="B30" s="1169"/>
      <c r="C30" s="1170"/>
      <c r="D30" s="1170"/>
      <c r="E30" s="1170"/>
      <c r="F30" s="1170"/>
      <c r="G30" s="1170"/>
      <c r="H30" s="1170"/>
      <c r="I30" s="1171"/>
      <c r="J30" s="1177"/>
      <c r="K30" s="1178"/>
      <c r="L30" s="1178"/>
      <c r="M30" s="1178"/>
      <c r="N30" s="1177"/>
      <c r="O30" s="1178"/>
      <c r="P30" s="1180"/>
      <c r="Q30" s="250"/>
      <c r="R30" s="250"/>
      <c r="S30" s="250"/>
      <c r="T30" s="1183"/>
      <c r="U30" s="1184"/>
      <c r="V30" s="1186"/>
      <c r="W30" s="1189"/>
      <c r="X30" s="1189"/>
      <c r="Y30" s="1189"/>
      <c r="Z30" s="1189"/>
      <c r="AA30" s="1190"/>
      <c r="AB30" s="1191"/>
      <c r="AC30" s="1193"/>
      <c r="AD30" s="1217"/>
      <c r="AE30" s="1189"/>
      <c r="AF30" s="1189"/>
      <c r="AG30" s="1189"/>
      <c r="AH30" s="1190"/>
      <c r="AI30" s="1191"/>
      <c r="AJ30" s="1193"/>
    </row>
    <row r="31" spans="2:36" ht="13.5" customHeight="1" x14ac:dyDescent="0.15">
      <c r="B31" s="1172"/>
      <c r="C31" s="1173"/>
      <c r="D31" s="1173"/>
      <c r="E31" s="1173"/>
      <c r="F31" s="1173"/>
      <c r="G31" s="1173"/>
      <c r="H31" s="1173"/>
      <c r="I31" s="1174"/>
      <c r="J31" s="1195" t="str">
        <f>IF('（別添）計画書'!N36="","",'（別添）計画書'!N36)</f>
        <v/>
      </c>
      <c r="K31" s="1196"/>
      <c r="L31" s="1196"/>
      <c r="M31" s="1197"/>
      <c r="N31" s="1198" t="s">
        <v>325</v>
      </c>
      <c r="O31" s="1199"/>
      <c r="P31" s="1206" t="str">
        <f>IF(J31="","",J31)</f>
        <v/>
      </c>
      <c r="Q31" s="1199"/>
      <c r="R31" s="1199"/>
      <c r="S31" s="1199"/>
      <c r="T31" s="1198" t="s">
        <v>325</v>
      </c>
      <c r="U31" s="1204"/>
      <c r="V31" s="1205"/>
      <c r="W31" s="1199"/>
      <c r="X31" s="1199"/>
      <c r="Y31" s="1199"/>
      <c r="Z31" s="1204"/>
      <c r="AA31" s="1198"/>
      <c r="AB31" s="1204"/>
      <c r="AC31" s="1194"/>
      <c r="AD31" s="1198"/>
      <c r="AE31" s="1199"/>
      <c r="AF31" s="1199"/>
      <c r="AG31" s="1204"/>
      <c r="AH31" s="1198"/>
      <c r="AI31" s="1204"/>
      <c r="AJ31" s="1194"/>
    </row>
    <row r="32" spans="2:36" ht="13.5" customHeight="1" x14ac:dyDescent="0.15">
      <c r="B32" s="1166" t="str">
        <f>IF('（別添）計画書'!B39="","",'（別添）計画書'!B39)</f>
        <v/>
      </c>
      <c r="C32" s="1167"/>
      <c r="D32" s="1167"/>
      <c r="E32" s="1167"/>
      <c r="F32" s="1167"/>
      <c r="G32" s="1167"/>
      <c r="H32" s="1167"/>
      <c r="I32" s="1168"/>
      <c r="J32" s="1175" t="str">
        <f>IF('（別添）計画書'!J39="","",'（別添）計画書'!J39)</f>
        <v/>
      </c>
      <c r="K32" s="1176"/>
      <c r="L32" s="1176"/>
      <c r="M32" s="1176"/>
      <c r="N32" s="1175" t="str">
        <f>IF('（別添）計画書'!P39="","",'（別添）計画書'!P39)</f>
        <v/>
      </c>
      <c r="O32" s="1176"/>
      <c r="P32" s="1179"/>
      <c r="Q32" s="248"/>
      <c r="R32" s="248"/>
      <c r="S32" s="248"/>
      <c r="T32" s="1181" t="str">
        <f>IF(P32="","",IF(OR(COUNT($J32,P32)&lt;2,SUM($J32)=0),"-",100*(1-P32/$J32)))</f>
        <v/>
      </c>
      <c r="U32" s="1182"/>
      <c r="V32" s="1185" t="str">
        <f>IF(T32="","",IF(T32="-",IF(AND(SUM($J32)=0,SUM(P32)&gt;0),"×","-"),IF(T32&gt;=$N32,"○",IF(AND(T32&lt;$N32,T32&gt;=0),"△","×"))))</f>
        <v/>
      </c>
      <c r="W32" s="1188"/>
      <c r="X32" s="1188"/>
      <c r="Y32" s="1188"/>
      <c r="Z32" s="1188"/>
      <c r="AA32" s="1181"/>
      <c r="AB32" s="1182"/>
      <c r="AC32" s="1192"/>
      <c r="AD32" s="1216"/>
      <c r="AE32" s="1188"/>
      <c r="AF32" s="1188"/>
      <c r="AG32" s="1188"/>
      <c r="AH32" s="1181"/>
      <c r="AI32" s="1182"/>
      <c r="AJ32" s="1192"/>
    </row>
    <row r="33" spans="2:47" ht="13.5" customHeight="1" x14ac:dyDescent="0.15">
      <c r="B33" s="1169"/>
      <c r="C33" s="1170"/>
      <c r="D33" s="1170"/>
      <c r="E33" s="1170"/>
      <c r="F33" s="1170"/>
      <c r="G33" s="1170"/>
      <c r="H33" s="1170"/>
      <c r="I33" s="1171"/>
      <c r="J33" s="1177"/>
      <c r="K33" s="1178"/>
      <c r="L33" s="1178"/>
      <c r="M33" s="1178"/>
      <c r="N33" s="1177"/>
      <c r="O33" s="1178"/>
      <c r="P33" s="1180"/>
      <c r="Q33" s="250"/>
      <c r="R33" s="250"/>
      <c r="S33" s="250"/>
      <c r="T33" s="1183"/>
      <c r="U33" s="1184"/>
      <c r="V33" s="1186"/>
      <c r="W33" s="1189"/>
      <c r="X33" s="1189"/>
      <c r="Y33" s="1189"/>
      <c r="Z33" s="1189"/>
      <c r="AA33" s="1190"/>
      <c r="AB33" s="1191"/>
      <c r="AC33" s="1193"/>
      <c r="AD33" s="1217"/>
      <c r="AE33" s="1189"/>
      <c r="AF33" s="1189"/>
      <c r="AG33" s="1189"/>
      <c r="AH33" s="1190"/>
      <c r="AI33" s="1191"/>
      <c r="AJ33" s="1193"/>
    </row>
    <row r="34" spans="2:47" ht="13.5" customHeight="1" x14ac:dyDescent="0.15">
      <c r="B34" s="1172"/>
      <c r="C34" s="1173"/>
      <c r="D34" s="1173"/>
      <c r="E34" s="1173"/>
      <c r="F34" s="1173"/>
      <c r="G34" s="1173"/>
      <c r="H34" s="1173"/>
      <c r="I34" s="1174"/>
      <c r="J34" s="1195" t="str">
        <f>IF('（別添）計画書'!N39="","",'（別添）計画書'!N39)</f>
        <v/>
      </c>
      <c r="K34" s="1196"/>
      <c r="L34" s="1196"/>
      <c r="M34" s="1197"/>
      <c r="N34" s="1198" t="s">
        <v>325</v>
      </c>
      <c r="O34" s="1199"/>
      <c r="P34" s="1206" t="str">
        <f>IF(J34="","",J34)</f>
        <v/>
      </c>
      <c r="Q34" s="1199"/>
      <c r="R34" s="1199"/>
      <c r="S34" s="1199"/>
      <c r="T34" s="1198" t="s">
        <v>325</v>
      </c>
      <c r="U34" s="1204"/>
      <c r="V34" s="1205"/>
      <c r="W34" s="1199"/>
      <c r="X34" s="1199"/>
      <c r="Y34" s="1199"/>
      <c r="Z34" s="1204"/>
      <c r="AA34" s="1198"/>
      <c r="AB34" s="1204"/>
      <c r="AC34" s="1194"/>
      <c r="AD34" s="1198"/>
      <c r="AE34" s="1199"/>
      <c r="AF34" s="1199"/>
      <c r="AG34" s="1204"/>
      <c r="AH34" s="1198"/>
      <c r="AI34" s="1204"/>
      <c r="AJ34" s="1194"/>
    </row>
    <row r="35" spans="2:47" ht="13.5" customHeight="1" x14ac:dyDescent="0.15">
      <c r="B35" s="1166" t="str">
        <f>IF('（別添）計画書'!B42="","",'（別添）計画書'!B42)</f>
        <v/>
      </c>
      <c r="C35" s="1167"/>
      <c r="D35" s="1167"/>
      <c r="E35" s="1167"/>
      <c r="F35" s="1167"/>
      <c r="G35" s="1167"/>
      <c r="H35" s="1167"/>
      <c r="I35" s="1168"/>
      <c r="J35" s="1175" t="str">
        <f>IF('（別添）計画書'!J42="","",'（別添）計画書'!J42)</f>
        <v/>
      </c>
      <c r="K35" s="1176"/>
      <c r="L35" s="1176"/>
      <c r="M35" s="1176"/>
      <c r="N35" s="1175" t="str">
        <f>IF('（別添）計画書'!P42="","",'（別添）計画書'!P42)</f>
        <v/>
      </c>
      <c r="O35" s="1176"/>
      <c r="P35" s="1179"/>
      <c r="Q35" s="248"/>
      <c r="R35" s="248"/>
      <c r="S35" s="248"/>
      <c r="T35" s="1181" t="str">
        <f>IF(P35="","",IF(OR(COUNT($J35,P35)&lt;2,SUM($J35)=0),"-",100*(1-P35/$J35)))</f>
        <v/>
      </c>
      <c r="U35" s="1182"/>
      <c r="V35" s="1185" t="str">
        <f>IF(T35="","",IF(T35="-",IF(AND(SUM($J35)=0,SUM(P35)&gt;0),"×","-"),IF(T35&gt;=$N35,"○",IF(AND(T35&lt;$N35,T35&gt;=0),"△","×"))))</f>
        <v/>
      </c>
      <c r="W35" s="1188"/>
      <c r="X35" s="1188"/>
      <c r="Y35" s="1188"/>
      <c r="Z35" s="1188"/>
      <c r="AA35" s="1181"/>
      <c r="AB35" s="1182"/>
      <c r="AC35" s="1192"/>
      <c r="AD35" s="1216"/>
      <c r="AE35" s="1188"/>
      <c r="AF35" s="1188"/>
      <c r="AG35" s="1188"/>
      <c r="AH35" s="1181"/>
      <c r="AI35" s="1182"/>
      <c r="AJ35" s="1192"/>
      <c r="AM35" s="1" t="str">
        <f>B35</f>
        <v/>
      </c>
    </row>
    <row r="36" spans="2:47" ht="13.5" customHeight="1" x14ac:dyDescent="0.15">
      <c r="B36" s="1169"/>
      <c r="C36" s="1170"/>
      <c r="D36" s="1170"/>
      <c r="E36" s="1170"/>
      <c r="F36" s="1170"/>
      <c r="G36" s="1170"/>
      <c r="H36" s="1170"/>
      <c r="I36" s="1171"/>
      <c r="J36" s="1177"/>
      <c r="K36" s="1178"/>
      <c r="L36" s="1178"/>
      <c r="M36" s="1178"/>
      <c r="N36" s="1177"/>
      <c r="O36" s="1178"/>
      <c r="P36" s="1180"/>
      <c r="Q36" s="250"/>
      <c r="R36" s="250"/>
      <c r="S36" s="250"/>
      <c r="T36" s="1183"/>
      <c r="U36" s="1184"/>
      <c r="V36" s="1186"/>
      <c r="W36" s="1189"/>
      <c r="X36" s="1189"/>
      <c r="Y36" s="1189"/>
      <c r="Z36" s="1189"/>
      <c r="AA36" s="1190"/>
      <c r="AB36" s="1191"/>
      <c r="AC36" s="1193"/>
      <c r="AD36" s="1217"/>
      <c r="AE36" s="1189"/>
      <c r="AF36" s="1189"/>
      <c r="AG36" s="1189"/>
      <c r="AH36" s="1190"/>
      <c r="AI36" s="1191"/>
      <c r="AJ36" s="1193"/>
    </row>
    <row r="37" spans="2:47" ht="13.5" customHeight="1" thickBot="1" x14ac:dyDescent="0.2">
      <c r="B37" s="1172"/>
      <c r="C37" s="1173"/>
      <c r="D37" s="1173"/>
      <c r="E37" s="1173"/>
      <c r="F37" s="1173"/>
      <c r="G37" s="1173"/>
      <c r="H37" s="1173"/>
      <c r="I37" s="1174"/>
      <c r="J37" s="1195" t="str">
        <f>IF('（別添）計画書'!N42="","",'（別添）計画書'!N42)</f>
        <v/>
      </c>
      <c r="K37" s="1196"/>
      <c r="L37" s="1196"/>
      <c r="M37" s="1197"/>
      <c r="N37" s="1198" t="s">
        <v>325</v>
      </c>
      <c r="O37" s="1199"/>
      <c r="P37" s="1200" t="str">
        <f>IF(J37="","",J37)</f>
        <v/>
      </c>
      <c r="Q37" s="1201"/>
      <c r="R37" s="1201"/>
      <c r="S37" s="1201"/>
      <c r="T37" s="1202" t="s">
        <v>325</v>
      </c>
      <c r="U37" s="1203"/>
      <c r="V37" s="1187"/>
      <c r="W37" s="1199"/>
      <c r="X37" s="1199"/>
      <c r="Y37" s="1199"/>
      <c r="Z37" s="1204"/>
      <c r="AA37" s="1198"/>
      <c r="AB37" s="1204"/>
      <c r="AC37" s="1194"/>
      <c r="AD37" s="1198"/>
      <c r="AE37" s="1199"/>
      <c r="AF37" s="1199"/>
      <c r="AG37" s="1204"/>
      <c r="AH37" s="1198"/>
      <c r="AI37" s="1204"/>
      <c r="AJ37" s="1194"/>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99" t="s">
        <v>329</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11"/>
    </row>
    <row r="40" spans="2:47" ht="13.5" customHeight="1" x14ac:dyDescent="0.15">
      <c r="C40" s="11">
        <v>2</v>
      </c>
      <c r="D40" s="333" t="s">
        <v>330</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11"/>
    </row>
    <row r="41" spans="2:47" ht="13.5" customHeight="1" x14ac:dyDescent="0.15">
      <c r="C41" s="11"/>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11"/>
    </row>
    <row r="42" spans="2:47" ht="13.5" customHeight="1" x14ac:dyDescent="0.15">
      <c r="C42" s="11"/>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11"/>
    </row>
    <row r="43" spans="2:47" ht="13.5" customHeight="1" x14ac:dyDescent="0.15">
      <c r="B43" s="11"/>
      <c r="C43" s="11"/>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99" t="s">
        <v>353</v>
      </c>
      <c r="C46" s="299"/>
      <c r="D46" s="299"/>
      <c r="E46" s="299"/>
      <c r="F46" s="299"/>
      <c r="G46" s="299"/>
      <c r="H46" s="299"/>
      <c r="I46" s="299"/>
      <c r="J46" s="299"/>
      <c r="K46" s="299"/>
      <c r="L46" s="299"/>
      <c r="M46" s="299"/>
      <c r="N46" s="299"/>
      <c r="O46" s="299"/>
      <c r="P46" s="299"/>
      <c r="Q46" s="299"/>
      <c r="R46" s="299"/>
      <c r="S46" s="299"/>
      <c r="T46" s="13"/>
      <c r="U46" s="13"/>
      <c r="V46" s="13"/>
      <c r="W46" s="13"/>
      <c r="X46" s="13"/>
      <c r="Y46" s="13"/>
      <c r="Z46" s="13"/>
      <c r="AA46" s="13"/>
      <c r="AB46" s="13"/>
      <c r="AC46" s="13"/>
      <c r="AD46" s="13"/>
      <c r="AE46" s="13"/>
      <c r="AF46" s="13"/>
      <c r="AG46" s="13"/>
      <c r="AH46" s="13"/>
      <c r="AI46" s="13"/>
      <c r="AJ46" s="13"/>
      <c r="AK46" s="11"/>
    </row>
    <row r="47" spans="2:47" ht="13.5" customHeight="1" x14ac:dyDescent="0.15">
      <c r="B47" s="299"/>
      <c r="C47" s="299"/>
      <c r="D47" s="299"/>
      <c r="E47" s="299"/>
      <c r="F47" s="299"/>
      <c r="G47" s="299"/>
      <c r="H47" s="299"/>
      <c r="I47" s="299"/>
      <c r="J47" s="299"/>
      <c r="K47" s="299"/>
      <c r="L47" s="299"/>
      <c r="M47" s="299"/>
      <c r="N47" s="299"/>
      <c r="O47" s="299"/>
      <c r="P47" s="299"/>
      <c r="Q47" s="299"/>
      <c r="R47" s="299"/>
      <c r="S47" s="299"/>
      <c r="T47" s="13"/>
      <c r="U47" s="13"/>
      <c r="V47" s="13"/>
      <c r="W47" s="13"/>
      <c r="X47" s="13"/>
      <c r="Y47" s="13"/>
      <c r="Z47" s="13"/>
      <c r="AA47" s="13"/>
      <c r="AB47" s="13"/>
      <c r="AC47" s="13"/>
      <c r="AD47" s="13"/>
      <c r="AE47" s="13"/>
      <c r="AF47" s="13"/>
      <c r="AG47" s="13"/>
      <c r="AH47" s="13"/>
      <c r="AI47" s="13"/>
      <c r="AJ47" s="13"/>
      <c r="AK47" s="11"/>
    </row>
    <row r="48" spans="2:47" ht="13.5" customHeight="1" x14ac:dyDescent="0.15">
      <c r="B48" s="326" t="s">
        <v>347</v>
      </c>
      <c r="C48" s="327"/>
      <c r="D48" s="327"/>
      <c r="E48" s="327"/>
      <c r="F48" s="327"/>
      <c r="G48" s="327"/>
      <c r="H48" s="327"/>
      <c r="I48" s="327"/>
      <c r="J48" s="328"/>
      <c r="K48" s="326" t="s">
        <v>328</v>
      </c>
      <c r="L48" s="328"/>
      <c r="M48" s="310" t="s">
        <v>348</v>
      </c>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11"/>
    </row>
    <row r="49" spans="2:37" ht="13.5" customHeight="1" x14ac:dyDescent="0.15">
      <c r="B49" s="329"/>
      <c r="C49" s="330"/>
      <c r="D49" s="330"/>
      <c r="E49" s="330"/>
      <c r="F49" s="330"/>
      <c r="G49" s="330"/>
      <c r="H49" s="330"/>
      <c r="I49" s="330"/>
      <c r="J49" s="331"/>
      <c r="K49" s="329"/>
      <c r="L49" s="331"/>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11"/>
    </row>
    <row r="50" spans="2:37" ht="13.5" customHeight="1" x14ac:dyDescent="0.15">
      <c r="B50" s="1156" t="str">
        <f>IF(B20="","",B20)</f>
        <v/>
      </c>
      <c r="C50" s="1157"/>
      <c r="D50" s="1157"/>
      <c r="E50" s="1157"/>
      <c r="F50" s="1157"/>
      <c r="G50" s="1157"/>
      <c r="H50" s="1157"/>
      <c r="I50" s="1157"/>
      <c r="J50" s="1158"/>
      <c r="K50" s="1162" t="str">
        <f>IF(V20="","",V20)</f>
        <v/>
      </c>
      <c r="L50" s="1163"/>
      <c r="M50" s="1155"/>
      <c r="N50" s="1155"/>
      <c r="O50" s="1155"/>
      <c r="P50" s="1155"/>
      <c r="Q50" s="1155"/>
      <c r="R50" s="1155"/>
      <c r="S50" s="1155"/>
      <c r="T50" s="1155"/>
      <c r="U50" s="1155"/>
      <c r="V50" s="1155"/>
      <c r="W50" s="1155"/>
      <c r="X50" s="1155"/>
      <c r="Y50" s="1155"/>
      <c r="Z50" s="1155"/>
      <c r="AA50" s="1155"/>
      <c r="AB50" s="1155"/>
      <c r="AC50" s="1155"/>
      <c r="AD50" s="1155"/>
      <c r="AE50" s="1155"/>
      <c r="AF50" s="1155"/>
      <c r="AG50" s="1155"/>
      <c r="AH50" s="1155"/>
      <c r="AI50" s="1155"/>
      <c r="AJ50" s="1155"/>
      <c r="AK50" s="11"/>
    </row>
    <row r="51" spans="2:37" ht="13.5" customHeight="1" x14ac:dyDescent="0.15">
      <c r="B51" s="1159"/>
      <c r="C51" s="1160"/>
      <c r="D51" s="1160"/>
      <c r="E51" s="1160"/>
      <c r="F51" s="1160"/>
      <c r="G51" s="1160"/>
      <c r="H51" s="1160"/>
      <c r="I51" s="1160"/>
      <c r="J51" s="1161"/>
      <c r="K51" s="1164"/>
      <c r="L51" s="116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11"/>
    </row>
    <row r="52" spans="2:37" ht="13.5" customHeight="1" x14ac:dyDescent="0.15">
      <c r="B52" s="1156" t="str">
        <f>IF(B23="","",B23)</f>
        <v/>
      </c>
      <c r="C52" s="1157"/>
      <c r="D52" s="1157"/>
      <c r="E52" s="1157"/>
      <c r="F52" s="1157"/>
      <c r="G52" s="1157"/>
      <c r="H52" s="1157"/>
      <c r="I52" s="1157"/>
      <c r="J52" s="1158"/>
      <c r="K52" s="1162" t="str">
        <f>IF(V23="","",V23)</f>
        <v/>
      </c>
      <c r="L52" s="1163"/>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
    </row>
    <row r="53" spans="2:37" ht="13.5" customHeight="1" x14ac:dyDescent="0.15">
      <c r="B53" s="1159"/>
      <c r="C53" s="1160"/>
      <c r="D53" s="1160"/>
      <c r="E53" s="1160"/>
      <c r="F53" s="1160"/>
      <c r="G53" s="1160"/>
      <c r="H53" s="1160"/>
      <c r="I53" s="1160"/>
      <c r="J53" s="1161"/>
      <c r="K53" s="1164"/>
      <c r="L53" s="1165"/>
      <c r="M53" s="1155"/>
      <c r="N53" s="1155"/>
      <c r="O53" s="1155"/>
      <c r="P53" s="1155"/>
      <c r="Q53" s="1155"/>
      <c r="R53" s="1155"/>
      <c r="S53" s="1155"/>
      <c r="T53" s="1155"/>
      <c r="U53" s="1155"/>
      <c r="V53" s="1155"/>
      <c r="W53" s="1155"/>
      <c r="X53" s="1155"/>
      <c r="Y53" s="1155"/>
      <c r="Z53" s="1155"/>
      <c r="AA53" s="1155"/>
      <c r="AB53" s="1155"/>
      <c r="AC53" s="1155"/>
      <c r="AD53" s="1155"/>
      <c r="AE53" s="1155"/>
      <c r="AF53" s="1155"/>
      <c r="AG53" s="1155"/>
      <c r="AH53" s="1155"/>
      <c r="AI53" s="1155"/>
      <c r="AJ53" s="1155"/>
      <c r="AK53" s="11"/>
    </row>
    <row r="54" spans="2:37" ht="13.5" customHeight="1" x14ac:dyDescent="0.15">
      <c r="B54" s="1156" t="str">
        <f>IF(B26="","",B26)</f>
        <v/>
      </c>
      <c r="C54" s="1157"/>
      <c r="D54" s="1157"/>
      <c r="E54" s="1157"/>
      <c r="F54" s="1157"/>
      <c r="G54" s="1157"/>
      <c r="H54" s="1157"/>
      <c r="I54" s="1157"/>
      <c r="J54" s="1158"/>
      <c r="K54" s="1162" t="str">
        <f>IF(V26="","",V26)</f>
        <v/>
      </c>
      <c r="L54" s="1163"/>
      <c r="M54" s="1155"/>
      <c r="N54" s="1155"/>
      <c r="O54" s="1155"/>
      <c r="P54" s="1155"/>
      <c r="Q54" s="1155"/>
      <c r="R54" s="1155"/>
      <c r="S54" s="1155"/>
      <c r="T54" s="1155"/>
      <c r="U54" s="1155"/>
      <c r="V54" s="1155"/>
      <c r="W54" s="1155"/>
      <c r="X54" s="1155"/>
      <c r="Y54" s="1155"/>
      <c r="Z54" s="1155"/>
      <c r="AA54" s="1155"/>
      <c r="AB54" s="1155"/>
      <c r="AC54" s="1155"/>
      <c r="AD54" s="1155"/>
      <c r="AE54" s="1155"/>
      <c r="AF54" s="1155"/>
      <c r="AG54" s="1155"/>
      <c r="AH54" s="1155"/>
      <c r="AI54" s="1155"/>
      <c r="AJ54" s="1155"/>
      <c r="AK54" s="11"/>
    </row>
    <row r="55" spans="2:37" s="11" customFormat="1" ht="13.5" customHeight="1" x14ac:dyDescent="0.15">
      <c r="B55" s="1159"/>
      <c r="C55" s="1160"/>
      <c r="D55" s="1160"/>
      <c r="E55" s="1160"/>
      <c r="F55" s="1160"/>
      <c r="G55" s="1160"/>
      <c r="H55" s="1160"/>
      <c r="I55" s="1160"/>
      <c r="J55" s="1161"/>
      <c r="K55" s="1164"/>
      <c r="L55" s="1165"/>
      <c r="M55" s="1155"/>
      <c r="N55" s="1155"/>
      <c r="O55" s="1155"/>
      <c r="P55" s="1155"/>
      <c r="Q55" s="1155"/>
      <c r="R55" s="1155"/>
      <c r="S55" s="1155"/>
      <c r="T55" s="1155"/>
      <c r="U55" s="1155"/>
      <c r="V55" s="1155"/>
      <c r="W55" s="1155"/>
      <c r="X55" s="1155"/>
      <c r="Y55" s="1155"/>
      <c r="Z55" s="1155"/>
      <c r="AA55" s="1155"/>
      <c r="AB55" s="1155"/>
      <c r="AC55" s="1155"/>
      <c r="AD55" s="1155"/>
      <c r="AE55" s="1155"/>
      <c r="AF55" s="1155"/>
      <c r="AG55" s="1155"/>
      <c r="AH55" s="1155"/>
      <c r="AI55" s="1155"/>
      <c r="AJ55" s="1155"/>
    </row>
    <row r="56" spans="2:37" s="11" customFormat="1" ht="13.5" customHeight="1" x14ac:dyDescent="0.15">
      <c r="B56" s="1156" t="str">
        <f>IF(B29="","",B29)</f>
        <v/>
      </c>
      <c r="C56" s="1157"/>
      <c r="D56" s="1157"/>
      <c r="E56" s="1157"/>
      <c r="F56" s="1157"/>
      <c r="G56" s="1157"/>
      <c r="H56" s="1157"/>
      <c r="I56" s="1157"/>
      <c r="J56" s="1158"/>
      <c r="K56" s="1162" t="str">
        <f>IF(V29="","",V29)</f>
        <v/>
      </c>
      <c r="L56" s="1163"/>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5"/>
      <c r="AI56" s="1155"/>
      <c r="AJ56" s="1155"/>
    </row>
    <row r="57" spans="2:37" s="11" customFormat="1" ht="13.5" customHeight="1" x14ac:dyDescent="0.15">
      <c r="B57" s="1159"/>
      <c r="C57" s="1160"/>
      <c r="D57" s="1160"/>
      <c r="E57" s="1160"/>
      <c r="F57" s="1160"/>
      <c r="G57" s="1160"/>
      <c r="H57" s="1160"/>
      <c r="I57" s="1160"/>
      <c r="J57" s="1161"/>
      <c r="K57" s="1164"/>
      <c r="L57" s="1165"/>
      <c r="M57" s="1155"/>
      <c r="N57" s="1155"/>
      <c r="O57" s="1155"/>
      <c r="P57" s="1155"/>
      <c r="Q57" s="1155"/>
      <c r="R57" s="1155"/>
      <c r="S57" s="1155"/>
      <c r="T57" s="1155"/>
      <c r="U57" s="1155"/>
      <c r="V57" s="1155"/>
      <c r="W57" s="1155"/>
      <c r="X57" s="1155"/>
      <c r="Y57" s="1155"/>
      <c r="Z57" s="1155"/>
      <c r="AA57" s="1155"/>
      <c r="AB57" s="1155"/>
      <c r="AC57" s="1155"/>
      <c r="AD57" s="1155"/>
      <c r="AE57" s="1155"/>
      <c r="AF57" s="1155"/>
      <c r="AG57" s="1155"/>
      <c r="AH57" s="1155"/>
      <c r="AI57" s="1155"/>
      <c r="AJ57" s="1155"/>
    </row>
    <row r="58" spans="2:37" s="11" customFormat="1" ht="13.5" customHeight="1" x14ac:dyDescent="0.15">
      <c r="B58" s="1156" t="str">
        <f>IF(B32="","",B32)</f>
        <v/>
      </c>
      <c r="C58" s="1157"/>
      <c r="D58" s="1157"/>
      <c r="E58" s="1157"/>
      <c r="F58" s="1157"/>
      <c r="G58" s="1157"/>
      <c r="H58" s="1157"/>
      <c r="I58" s="1157"/>
      <c r="J58" s="1158"/>
      <c r="K58" s="1162" t="str">
        <f>IF(V32="","",V32)</f>
        <v/>
      </c>
      <c r="L58" s="1163"/>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1155"/>
      <c r="AJ58" s="1155"/>
    </row>
    <row r="59" spans="2:37" s="11" customFormat="1" ht="13.5" customHeight="1" x14ac:dyDescent="0.15">
      <c r="B59" s="1159"/>
      <c r="C59" s="1160"/>
      <c r="D59" s="1160"/>
      <c r="E59" s="1160"/>
      <c r="F59" s="1160"/>
      <c r="G59" s="1160"/>
      <c r="H59" s="1160"/>
      <c r="I59" s="1160"/>
      <c r="J59" s="1161"/>
      <c r="K59" s="1164"/>
      <c r="L59" s="1165"/>
      <c r="M59" s="1155"/>
      <c r="N59" s="1155"/>
      <c r="O59" s="1155"/>
      <c r="P59" s="1155"/>
      <c r="Q59" s="1155"/>
      <c r="R59" s="1155"/>
      <c r="S59" s="1155"/>
      <c r="T59" s="1155"/>
      <c r="U59" s="1155"/>
      <c r="V59" s="1155"/>
      <c r="W59" s="1155"/>
      <c r="X59" s="1155"/>
      <c r="Y59" s="1155"/>
      <c r="Z59" s="1155"/>
      <c r="AA59" s="1155"/>
      <c r="AB59" s="1155"/>
      <c r="AC59" s="1155"/>
      <c r="AD59" s="1155"/>
      <c r="AE59" s="1155"/>
      <c r="AF59" s="1155"/>
      <c r="AG59" s="1155"/>
      <c r="AH59" s="1155"/>
      <c r="AI59" s="1155"/>
      <c r="AJ59" s="1155"/>
    </row>
    <row r="60" spans="2:37" s="11" customFormat="1" ht="13.5" customHeight="1" x14ac:dyDescent="0.15">
      <c r="B60" s="1156" t="str">
        <f>IF(B35="","",B35)</f>
        <v/>
      </c>
      <c r="C60" s="1157"/>
      <c r="D60" s="1157"/>
      <c r="E60" s="1157"/>
      <c r="F60" s="1157"/>
      <c r="G60" s="1157"/>
      <c r="H60" s="1157"/>
      <c r="I60" s="1157"/>
      <c r="J60" s="1158"/>
      <c r="K60" s="1162" t="str">
        <f>IF(V35="","",V35)</f>
        <v/>
      </c>
      <c r="L60" s="1163"/>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row>
    <row r="61" spans="2:37" s="11" customFormat="1" ht="13.5" customHeight="1" x14ac:dyDescent="0.15">
      <c r="B61" s="1159"/>
      <c r="C61" s="1160"/>
      <c r="D61" s="1160"/>
      <c r="E61" s="1160"/>
      <c r="F61" s="1160"/>
      <c r="G61" s="1160"/>
      <c r="H61" s="1160"/>
      <c r="I61" s="1160"/>
      <c r="J61" s="1161"/>
      <c r="K61" s="1164"/>
      <c r="L61" s="1165"/>
      <c r="M61" s="1155"/>
      <c r="N61" s="1155"/>
      <c r="O61" s="1155"/>
      <c r="P61" s="1155"/>
      <c r="Q61" s="1155"/>
      <c r="R61" s="1155"/>
      <c r="S61" s="1155"/>
      <c r="T61" s="1155"/>
      <c r="U61" s="1155"/>
      <c r="V61" s="1155"/>
      <c r="W61" s="1155"/>
      <c r="X61" s="1155"/>
      <c r="Y61" s="1155"/>
      <c r="Z61" s="1155"/>
      <c r="AA61" s="1155"/>
      <c r="AB61" s="1155"/>
      <c r="AC61" s="1155"/>
      <c r="AD61" s="1155"/>
      <c r="AE61" s="1155"/>
      <c r="AF61" s="1155"/>
      <c r="AG61" s="1155"/>
      <c r="AH61" s="1155"/>
      <c r="AI61" s="1155"/>
      <c r="AJ61" s="1155"/>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242" t="s">
        <v>331</v>
      </c>
      <c r="C65" s="242"/>
      <c r="D65" s="242"/>
      <c r="E65" s="242"/>
      <c r="F65" s="242"/>
      <c r="G65" s="242"/>
      <c r="H65" s="242"/>
      <c r="I65" s="242"/>
      <c r="J65" s="242"/>
      <c r="K65" s="242"/>
      <c r="L65" s="242"/>
      <c r="M65" s="242"/>
      <c r="N65" s="242"/>
      <c r="O65" s="242"/>
      <c r="P65" s="242"/>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32"/>
      <c r="C66" s="332"/>
      <c r="D66" s="332"/>
      <c r="E66" s="332"/>
      <c r="F66" s="332"/>
      <c r="G66" s="332"/>
      <c r="H66" s="332"/>
      <c r="I66" s="332"/>
      <c r="J66" s="332"/>
      <c r="K66" s="332"/>
      <c r="L66" s="332"/>
      <c r="M66" s="332"/>
      <c r="N66" s="332"/>
      <c r="O66" s="332"/>
      <c r="P66" s="332"/>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334" t="s">
        <v>283</v>
      </c>
      <c r="C67" s="334"/>
      <c r="D67" s="310"/>
      <c r="E67" s="326" t="s">
        <v>284</v>
      </c>
      <c r="F67" s="327"/>
      <c r="G67" s="327"/>
      <c r="H67" s="327"/>
      <c r="I67" s="327"/>
      <c r="J67" s="327"/>
      <c r="K67" s="327"/>
      <c r="L67" s="327"/>
      <c r="M67" s="327"/>
      <c r="N67" s="328"/>
      <c r="O67" s="326" t="str">
        <f>IF(計画提出書!N47="","",計画提出書!N47&amp;"年度実施状況")</f>
        <v>2023年度実施状況</v>
      </c>
      <c r="P67" s="327"/>
      <c r="Q67" s="327"/>
      <c r="R67" s="327"/>
      <c r="S67" s="327"/>
      <c r="T67" s="327"/>
      <c r="U67" s="327"/>
      <c r="V67" s="327"/>
      <c r="W67" s="327"/>
      <c r="X67" s="328"/>
      <c r="Y67" s="326">
        <f>IF(計画提出書!$N$47="","",計画提出書!$N$47)</f>
        <v>2023</v>
      </c>
      <c r="Z67" s="327"/>
      <c r="AA67" s="327" t="s">
        <v>55</v>
      </c>
      <c r="AB67" s="328"/>
      <c r="AC67" s="326">
        <f>IF(計画提出書!$N$47="","",計画提出書!$N$47+1)</f>
        <v>2024</v>
      </c>
      <c r="AD67" s="327"/>
      <c r="AE67" s="327" t="s">
        <v>55</v>
      </c>
      <c r="AF67" s="328"/>
      <c r="AG67" s="326">
        <f>IF(計画提出書!$N$47="","",計画提出書!$N$47+2)</f>
        <v>2025</v>
      </c>
      <c r="AH67" s="327"/>
      <c r="AI67" s="327" t="s">
        <v>55</v>
      </c>
      <c r="AJ67" s="328"/>
    </row>
    <row r="68" spans="2:36" s="11" customFormat="1" ht="13.5" customHeight="1" x14ac:dyDescent="0.15">
      <c r="B68" s="310"/>
      <c r="C68" s="310"/>
      <c r="D68" s="310"/>
      <c r="E68" s="329"/>
      <c r="F68" s="330"/>
      <c r="G68" s="330"/>
      <c r="H68" s="330"/>
      <c r="I68" s="330"/>
      <c r="J68" s="330"/>
      <c r="K68" s="330"/>
      <c r="L68" s="330"/>
      <c r="M68" s="330"/>
      <c r="N68" s="331"/>
      <c r="O68" s="329"/>
      <c r="P68" s="330"/>
      <c r="Q68" s="330"/>
      <c r="R68" s="330"/>
      <c r="S68" s="330"/>
      <c r="T68" s="330"/>
      <c r="U68" s="330"/>
      <c r="V68" s="330"/>
      <c r="W68" s="330"/>
      <c r="X68" s="331"/>
      <c r="Y68" s="329"/>
      <c r="Z68" s="330"/>
      <c r="AA68" s="330"/>
      <c r="AB68" s="331"/>
      <c r="AC68" s="329"/>
      <c r="AD68" s="330"/>
      <c r="AE68" s="330"/>
      <c r="AF68" s="331"/>
      <c r="AG68" s="329"/>
      <c r="AH68" s="330"/>
      <c r="AI68" s="330"/>
      <c r="AJ68" s="331"/>
    </row>
    <row r="69" spans="2:36" s="11" customFormat="1" ht="13.5" customHeight="1" x14ac:dyDescent="0.15">
      <c r="B69" s="1146" t="str">
        <f>IF('（別添）計画書'!B68="","",'（別添）計画書'!B68)</f>
        <v/>
      </c>
      <c r="C69" s="1147"/>
      <c r="D69" s="1148"/>
      <c r="E69" s="1140" t="str">
        <f>IF('（別添）計画書'!E68="","",'（別添）計画書'!E68)</f>
        <v/>
      </c>
      <c r="F69" s="1141"/>
      <c r="G69" s="1141"/>
      <c r="H69" s="1141"/>
      <c r="I69" s="1141"/>
      <c r="J69" s="1141"/>
      <c r="K69" s="1141"/>
      <c r="L69" s="1141"/>
      <c r="M69" s="1141"/>
      <c r="N69" s="1142"/>
      <c r="O69" s="292"/>
      <c r="P69" s="293"/>
      <c r="Q69" s="293"/>
      <c r="R69" s="293"/>
      <c r="S69" s="293"/>
      <c r="T69" s="293"/>
      <c r="U69" s="293"/>
      <c r="V69" s="293"/>
      <c r="W69" s="293"/>
      <c r="X69" s="294"/>
      <c r="Y69" s="1134" t="str">
        <f>IF('（別添）計画書'!Y68="","",'（別添）計画書'!Y68)</f>
        <v/>
      </c>
      <c r="Z69" s="1135"/>
      <c r="AA69" s="1135"/>
      <c r="AB69" s="1136"/>
      <c r="AC69" s="1134" t="str">
        <f>IF('（別添）計画書'!AC68="","",'（別添）計画書'!AC68)</f>
        <v/>
      </c>
      <c r="AD69" s="1135"/>
      <c r="AE69" s="1135"/>
      <c r="AF69" s="1136"/>
      <c r="AG69" s="1134" t="str">
        <f>IF('（別添）計画書'!AG68="","",'（別添）計画書'!AG68)</f>
        <v/>
      </c>
      <c r="AH69" s="1135"/>
      <c r="AI69" s="1135"/>
      <c r="AJ69" s="1136"/>
    </row>
    <row r="70" spans="2:36" s="11" customFormat="1" ht="13.5" customHeight="1" x14ac:dyDescent="0.15">
      <c r="B70" s="1149"/>
      <c r="C70" s="1150"/>
      <c r="D70" s="1151"/>
      <c r="E70" s="1143"/>
      <c r="F70" s="1144"/>
      <c r="G70" s="1144"/>
      <c r="H70" s="1144"/>
      <c r="I70" s="1144"/>
      <c r="J70" s="1144"/>
      <c r="K70" s="1144"/>
      <c r="L70" s="1144"/>
      <c r="M70" s="1144"/>
      <c r="N70" s="1145"/>
      <c r="O70" s="295"/>
      <c r="P70" s="296"/>
      <c r="Q70" s="296"/>
      <c r="R70" s="296"/>
      <c r="S70" s="296"/>
      <c r="T70" s="296"/>
      <c r="U70" s="296"/>
      <c r="V70" s="296"/>
      <c r="W70" s="296"/>
      <c r="X70" s="297"/>
      <c r="Y70" s="1137"/>
      <c r="Z70" s="1138"/>
      <c r="AA70" s="1138"/>
      <c r="AB70" s="1139"/>
      <c r="AC70" s="1137"/>
      <c r="AD70" s="1138"/>
      <c r="AE70" s="1138"/>
      <c r="AF70" s="1139"/>
      <c r="AG70" s="1137"/>
      <c r="AH70" s="1138"/>
      <c r="AI70" s="1138"/>
      <c r="AJ70" s="1139"/>
    </row>
    <row r="71" spans="2:36" s="11" customFormat="1" ht="13.5" customHeight="1" x14ac:dyDescent="0.15">
      <c r="B71" s="1149"/>
      <c r="C71" s="1150"/>
      <c r="D71" s="1151"/>
      <c r="E71" s="1140" t="str">
        <f>IF('（別添）計画書'!E70="","",'（別添）計画書'!E70)</f>
        <v/>
      </c>
      <c r="F71" s="1141"/>
      <c r="G71" s="1141"/>
      <c r="H71" s="1141"/>
      <c r="I71" s="1141"/>
      <c r="J71" s="1141"/>
      <c r="K71" s="1141"/>
      <c r="L71" s="1141"/>
      <c r="M71" s="1141"/>
      <c r="N71" s="1142"/>
      <c r="O71" s="292"/>
      <c r="P71" s="293"/>
      <c r="Q71" s="293"/>
      <c r="R71" s="293"/>
      <c r="S71" s="293"/>
      <c r="T71" s="293"/>
      <c r="U71" s="293"/>
      <c r="V71" s="293"/>
      <c r="W71" s="293"/>
      <c r="X71" s="294"/>
      <c r="Y71" s="1134" t="str">
        <f>IF('（別添）計画書'!Y70="","",'（別添）計画書'!Y70)</f>
        <v/>
      </c>
      <c r="Z71" s="1135"/>
      <c r="AA71" s="1135"/>
      <c r="AB71" s="1136"/>
      <c r="AC71" s="1134" t="str">
        <f>IF('（別添）計画書'!AC70="","",'（別添）計画書'!AC70)</f>
        <v/>
      </c>
      <c r="AD71" s="1135"/>
      <c r="AE71" s="1135"/>
      <c r="AF71" s="1136"/>
      <c r="AG71" s="1134" t="str">
        <f>IF('（別添）計画書'!AG70="","",'（別添）計画書'!AG70)</f>
        <v/>
      </c>
      <c r="AH71" s="1135"/>
      <c r="AI71" s="1135"/>
      <c r="AJ71" s="1136"/>
    </row>
    <row r="72" spans="2:36" s="11" customFormat="1" ht="13.5" customHeight="1" x14ac:dyDescent="0.15">
      <c r="B72" s="1149"/>
      <c r="C72" s="1150"/>
      <c r="D72" s="1151"/>
      <c r="E72" s="1143"/>
      <c r="F72" s="1144"/>
      <c r="G72" s="1144"/>
      <c r="H72" s="1144"/>
      <c r="I72" s="1144"/>
      <c r="J72" s="1144"/>
      <c r="K72" s="1144"/>
      <c r="L72" s="1144"/>
      <c r="M72" s="1144"/>
      <c r="N72" s="1145"/>
      <c r="O72" s="295"/>
      <c r="P72" s="296"/>
      <c r="Q72" s="296"/>
      <c r="R72" s="296"/>
      <c r="S72" s="296"/>
      <c r="T72" s="296"/>
      <c r="U72" s="296"/>
      <c r="V72" s="296"/>
      <c r="W72" s="296"/>
      <c r="X72" s="297"/>
      <c r="Y72" s="1137"/>
      <c r="Z72" s="1138"/>
      <c r="AA72" s="1138"/>
      <c r="AB72" s="1139"/>
      <c r="AC72" s="1137"/>
      <c r="AD72" s="1138"/>
      <c r="AE72" s="1138"/>
      <c r="AF72" s="1139"/>
      <c r="AG72" s="1137"/>
      <c r="AH72" s="1138"/>
      <c r="AI72" s="1138"/>
      <c r="AJ72" s="1139"/>
    </row>
    <row r="73" spans="2:36" s="11" customFormat="1" ht="13.5" customHeight="1" x14ac:dyDescent="0.15">
      <c r="B73" s="1149"/>
      <c r="C73" s="1150"/>
      <c r="D73" s="1151"/>
      <c r="E73" s="1140" t="str">
        <f>IF('（別添）計画書'!E72="","",'（別添）計画書'!E72)</f>
        <v/>
      </c>
      <c r="F73" s="1141"/>
      <c r="G73" s="1141"/>
      <c r="H73" s="1141"/>
      <c r="I73" s="1141"/>
      <c r="J73" s="1141"/>
      <c r="K73" s="1141"/>
      <c r="L73" s="1141"/>
      <c r="M73" s="1141"/>
      <c r="N73" s="1142"/>
      <c r="O73" s="292"/>
      <c r="P73" s="293"/>
      <c r="Q73" s="293"/>
      <c r="R73" s="293"/>
      <c r="S73" s="293"/>
      <c r="T73" s="293"/>
      <c r="U73" s="293"/>
      <c r="V73" s="293"/>
      <c r="W73" s="293"/>
      <c r="X73" s="294"/>
      <c r="Y73" s="1134" t="str">
        <f>IF('（別添）計画書'!Y72="","",'（別添）計画書'!Y72)</f>
        <v/>
      </c>
      <c r="Z73" s="1135"/>
      <c r="AA73" s="1135"/>
      <c r="AB73" s="1136"/>
      <c r="AC73" s="1134" t="str">
        <f>IF('（別添）計画書'!AC72="","",'（別添）計画書'!AC72)</f>
        <v/>
      </c>
      <c r="AD73" s="1135"/>
      <c r="AE73" s="1135"/>
      <c r="AF73" s="1136"/>
      <c r="AG73" s="1134" t="str">
        <f>IF('（別添）計画書'!AG72="","",'（別添）計画書'!AG72)</f>
        <v/>
      </c>
      <c r="AH73" s="1135"/>
      <c r="AI73" s="1135"/>
      <c r="AJ73" s="1136"/>
    </row>
    <row r="74" spans="2:36" s="11" customFormat="1" ht="13.5" customHeight="1" x14ac:dyDescent="0.15">
      <c r="B74" s="1149"/>
      <c r="C74" s="1150"/>
      <c r="D74" s="1151"/>
      <c r="E74" s="1143"/>
      <c r="F74" s="1144"/>
      <c r="G74" s="1144"/>
      <c r="H74" s="1144"/>
      <c r="I74" s="1144"/>
      <c r="J74" s="1144"/>
      <c r="K74" s="1144"/>
      <c r="L74" s="1144"/>
      <c r="M74" s="1144"/>
      <c r="N74" s="1145"/>
      <c r="O74" s="295"/>
      <c r="P74" s="296"/>
      <c r="Q74" s="296"/>
      <c r="R74" s="296"/>
      <c r="S74" s="296"/>
      <c r="T74" s="296"/>
      <c r="U74" s="296"/>
      <c r="V74" s="296"/>
      <c r="W74" s="296"/>
      <c r="X74" s="297"/>
      <c r="Y74" s="1137"/>
      <c r="Z74" s="1138"/>
      <c r="AA74" s="1138"/>
      <c r="AB74" s="1139"/>
      <c r="AC74" s="1137"/>
      <c r="AD74" s="1138"/>
      <c r="AE74" s="1138"/>
      <c r="AF74" s="1139"/>
      <c r="AG74" s="1137"/>
      <c r="AH74" s="1138"/>
      <c r="AI74" s="1138"/>
      <c r="AJ74" s="1139"/>
    </row>
    <row r="75" spans="2:36" s="11" customFormat="1" ht="13.5" customHeight="1" x14ac:dyDescent="0.15">
      <c r="B75" s="1149"/>
      <c r="C75" s="1150"/>
      <c r="D75" s="1151"/>
      <c r="E75" s="1140" t="str">
        <f>IF('（別添）計画書'!E74="","",'（別添）計画書'!E74)</f>
        <v/>
      </c>
      <c r="F75" s="1141"/>
      <c r="G75" s="1141"/>
      <c r="H75" s="1141"/>
      <c r="I75" s="1141"/>
      <c r="J75" s="1141"/>
      <c r="K75" s="1141"/>
      <c r="L75" s="1141"/>
      <c r="M75" s="1141"/>
      <c r="N75" s="1142"/>
      <c r="O75" s="292"/>
      <c r="P75" s="293"/>
      <c r="Q75" s="293"/>
      <c r="R75" s="293"/>
      <c r="S75" s="293"/>
      <c r="T75" s="293"/>
      <c r="U75" s="293"/>
      <c r="V75" s="293"/>
      <c r="W75" s="293"/>
      <c r="X75" s="294"/>
      <c r="Y75" s="1134" t="str">
        <f>IF('（別添）計画書'!Y74="","",'（別添）計画書'!Y74)</f>
        <v/>
      </c>
      <c r="Z75" s="1135"/>
      <c r="AA75" s="1135"/>
      <c r="AB75" s="1136"/>
      <c r="AC75" s="1134" t="str">
        <f>IF('（別添）計画書'!AC74="","",'（別添）計画書'!AC74)</f>
        <v/>
      </c>
      <c r="AD75" s="1135"/>
      <c r="AE75" s="1135"/>
      <c r="AF75" s="1136"/>
      <c r="AG75" s="1134" t="str">
        <f>IF('（別添）計画書'!AG74="","",'（別添）計画書'!AG74)</f>
        <v/>
      </c>
      <c r="AH75" s="1135"/>
      <c r="AI75" s="1135"/>
      <c r="AJ75" s="1136"/>
    </row>
    <row r="76" spans="2:36" s="11" customFormat="1" ht="13.5" customHeight="1" x14ac:dyDescent="0.15">
      <c r="B76" s="1152"/>
      <c r="C76" s="1153"/>
      <c r="D76" s="1154"/>
      <c r="E76" s="1143"/>
      <c r="F76" s="1144"/>
      <c r="G76" s="1144"/>
      <c r="H76" s="1144"/>
      <c r="I76" s="1144"/>
      <c r="J76" s="1144"/>
      <c r="K76" s="1144"/>
      <c r="L76" s="1144"/>
      <c r="M76" s="1144"/>
      <c r="N76" s="1145"/>
      <c r="O76" s="295"/>
      <c r="P76" s="296"/>
      <c r="Q76" s="296"/>
      <c r="R76" s="296"/>
      <c r="S76" s="296"/>
      <c r="T76" s="296"/>
      <c r="U76" s="296"/>
      <c r="V76" s="296"/>
      <c r="W76" s="296"/>
      <c r="X76" s="297"/>
      <c r="Y76" s="1137"/>
      <c r="Z76" s="1138"/>
      <c r="AA76" s="1138"/>
      <c r="AB76" s="1139"/>
      <c r="AC76" s="1137"/>
      <c r="AD76" s="1138"/>
      <c r="AE76" s="1138"/>
      <c r="AF76" s="1139"/>
      <c r="AG76" s="1137"/>
      <c r="AH76" s="1138"/>
      <c r="AI76" s="1138"/>
      <c r="AJ76" s="1139"/>
    </row>
    <row r="77" spans="2:36" s="11" customFormat="1" ht="13.5" customHeight="1" x14ac:dyDescent="0.15">
      <c r="B77" s="1146" t="str">
        <f>IF('（別添）計画書'!B76="","",'（別添）計画書'!B76)</f>
        <v/>
      </c>
      <c r="C77" s="1147"/>
      <c r="D77" s="1148"/>
      <c r="E77" s="1140" t="str">
        <f>IF('（別添）計画書'!E76="","",'（別添）計画書'!E76)</f>
        <v/>
      </c>
      <c r="F77" s="1141"/>
      <c r="G77" s="1141"/>
      <c r="H77" s="1141"/>
      <c r="I77" s="1141"/>
      <c r="J77" s="1141"/>
      <c r="K77" s="1141"/>
      <c r="L77" s="1141"/>
      <c r="M77" s="1141"/>
      <c r="N77" s="1142"/>
      <c r="O77" s="292"/>
      <c r="P77" s="293"/>
      <c r="Q77" s="293"/>
      <c r="R77" s="293"/>
      <c r="S77" s="293"/>
      <c r="T77" s="293"/>
      <c r="U77" s="293"/>
      <c r="V77" s="293"/>
      <c r="W77" s="293"/>
      <c r="X77" s="294"/>
      <c r="Y77" s="1134" t="str">
        <f>IF('（別添）計画書'!Y76="","",'（別添）計画書'!Y76)</f>
        <v/>
      </c>
      <c r="Z77" s="1135"/>
      <c r="AA77" s="1135"/>
      <c r="AB77" s="1136"/>
      <c r="AC77" s="1134" t="str">
        <f>IF('（別添）計画書'!AC76="","",'（別添）計画書'!AC76)</f>
        <v/>
      </c>
      <c r="AD77" s="1135"/>
      <c r="AE77" s="1135"/>
      <c r="AF77" s="1136"/>
      <c r="AG77" s="1134" t="str">
        <f>IF('（別添）計画書'!AG76="","",'（別添）計画書'!AG76)</f>
        <v/>
      </c>
      <c r="AH77" s="1135"/>
      <c r="AI77" s="1135"/>
      <c r="AJ77" s="1136"/>
    </row>
    <row r="78" spans="2:36" s="11" customFormat="1" ht="13.5" customHeight="1" x14ac:dyDescent="0.15">
      <c r="B78" s="1149"/>
      <c r="C78" s="1150"/>
      <c r="D78" s="1151"/>
      <c r="E78" s="1143"/>
      <c r="F78" s="1144"/>
      <c r="G78" s="1144"/>
      <c r="H78" s="1144"/>
      <c r="I78" s="1144"/>
      <c r="J78" s="1144"/>
      <c r="K78" s="1144"/>
      <c r="L78" s="1144"/>
      <c r="M78" s="1144"/>
      <c r="N78" s="1145"/>
      <c r="O78" s="295"/>
      <c r="P78" s="296"/>
      <c r="Q78" s="296"/>
      <c r="R78" s="296"/>
      <c r="S78" s="296"/>
      <c r="T78" s="296"/>
      <c r="U78" s="296"/>
      <c r="V78" s="296"/>
      <c r="W78" s="296"/>
      <c r="X78" s="297"/>
      <c r="Y78" s="1137"/>
      <c r="Z78" s="1138"/>
      <c r="AA78" s="1138"/>
      <c r="AB78" s="1139"/>
      <c r="AC78" s="1137"/>
      <c r="AD78" s="1138"/>
      <c r="AE78" s="1138"/>
      <c r="AF78" s="1139"/>
      <c r="AG78" s="1137"/>
      <c r="AH78" s="1138"/>
      <c r="AI78" s="1138"/>
      <c r="AJ78" s="1139"/>
    </row>
    <row r="79" spans="2:36" s="11" customFormat="1" ht="13.5" customHeight="1" x14ac:dyDescent="0.15">
      <c r="B79" s="1149"/>
      <c r="C79" s="1150"/>
      <c r="D79" s="1151"/>
      <c r="E79" s="1140" t="str">
        <f>IF('（別添）計画書'!E78="","",'（別添）計画書'!E78)</f>
        <v/>
      </c>
      <c r="F79" s="1141"/>
      <c r="G79" s="1141"/>
      <c r="H79" s="1141"/>
      <c r="I79" s="1141"/>
      <c r="J79" s="1141"/>
      <c r="K79" s="1141"/>
      <c r="L79" s="1141"/>
      <c r="M79" s="1141"/>
      <c r="N79" s="1142"/>
      <c r="O79" s="292"/>
      <c r="P79" s="293"/>
      <c r="Q79" s="293"/>
      <c r="R79" s="293"/>
      <c r="S79" s="293"/>
      <c r="T79" s="293"/>
      <c r="U79" s="293"/>
      <c r="V79" s="293"/>
      <c r="W79" s="293"/>
      <c r="X79" s="294"/>
      <c r="Y79" s="1134" t="str">
        <f>IF('（別添）計画書'!Y78="","",'（別添）計画書'!Y78)</f>
        <v/>
      </c>
      <c r="Z79" s="1135"/>
      <c r="AA79" s="1135"/>
      <c r="AB79" s="1136"/>
      <c r="AC79" s="1134" t="str">
        <f>IF('（別添）計画書'!AC78="","",'（別添）計画書'!AC78)</f>
        <v/>
      </c>
      <c r="AD79" s="1135"/>
      <c r="AE79" s="1135"/>
      <c r="AF79" s="1136"/>
      <c r="AG79" s="1134" t="str">
        <f>IF('（別添）計画書'!AG78="","",'（別添）計画書'!AG78)</f>
        <v/>
      </c>
      <c r="AH79" s="1135"/>
      <c r="AI79" s="1135"/>
      <c r="AJ79" s="1136"/>
    </row>
    <row r="80" spans="2:36" s="11" customFormat="1" ht="13.5" customHeight="1" x14ac:dyDescent="0.15">
      <c r="B80" s="1149"/>
      <c r="C80" s="1150"/>
      <c r="D80" s="1151"/>
      <c r="E80" s="1143"/>
      <c r="F80" s="1144"/>
      <c r="G80" s="1144"/>
      <c r="H80" s="1144"/>
      <c r="I80" s="1144"/>
      <c r="J80" s="1144"/>
      <c r="K80" s="1144"/>
      <c r="L80" s="1144"/>
      <c r="M80" s="1144"/>
      <c r="N80" s="1145"/>
      <c r="O80" s="295"/>
      <c r="P80" s="296"/>
      <c r="Q80" s="296"/>
      <c r="R80" s="296"/>
      <c r="S80" s="296"/>
      <c r="T80" s="296"/>
      <c r="U80" s="296"/>
      <c r="V80" s="296"/>
      <c r="W80" s="296"/>
      <c r="X80" s="297"/>
      <c r="Y80" s="1137"/>
      <c r="Z80" s="1138"/>
      <c r="AA80" s="1138"/>
      <c r="AB80" s="1139"/>
      <c r="AC80" s="1137"/>
      <c r="AD80" s="1138"/>
      <c r="AE80" s="1138"/>
      <c r="AF80" s="1139"/>
      <c r="AG80" s="1137"/>
      <c r="AH80" s="1138"/>
      <c r="AI80" s="1138"/>
      <c r="AJ80" s="1139"/>
    </row>
    <row r="81" spans="2:36" s="11" customFormat="1" ht="13.5" customHeight="1" x14ac:dyDescent="0.15">
      <c r="B81" s="1149"/>
      <c r="C81" s="1150"/>
      <c r="D81" s="1151"/>
      <c r="E81" s="1140" t="str">
        <f>IF('（別添）計画書'!E80="","",'（別添）計画書'!E80)</f>
        <v/>
      </c>
      <c r="F81" s="1141"/>
      <c r="G81" s="1141"/>
      <c r="H81" s="1141"/>
      <c r="I81" s="1141"/>
      <c r="J81" s="1141"/>
      <c r="K81" s="1141"/>
      <c r="L81" s="1141"/>
      <c r="M81" s="1141"/>
      <c r="N81" s="1142"/>
      <c r="O81" s="292"/>
      <c r="P81" s="293"/>
      <c r="Q81" s="293"/>
      <c r="R81" s="293"/>
      <c r="S81" s="293"/>
      <c r="T81" s="293"/>
      <c r="U81" s="293"/>
      <c r="V81" s="293"/>
      <c r="W81" s="293"/>
      <c r="X81" s="294"/>
      <c r="Y81" s="1134" t="str">
        <f>IF('（別添）計画書'!Y80="","",'（別添）計画書'!Y80)</f>
        <v/>
      </c>
      <c r="Z81" s="1135"/>
      <c r="AA81" s="1135"/>
      <c r="AB81" s="1136"/>
      <c r="AC81" s="1134" t="str">
        <f>IF('（別添）計画書'!AC80="","",'（別添）計画書'!AC80)</f>
        <v/>
      </c>
      <c r="AD81" s="1135"/>
      <c r="AE81" s="1135"/>
      <c r="AF81" s="1136"/>
      <c r="AG81" s="1134" t="str">
        <f>IF('（別添）計画書'!AG80="","",'（別添）計画書'!AG80)</f>
        <v/>
      </c>
      <c r="AH81" s="1135"/>
      <c r="AI81" s="1135"/>
      <c r="AJ81" s="1136"/>
    </row>
    <row r="82" spans="2:36" s="11" customFormat="1" ht="13.5" customHeight="1" x14ac:dyDescent="0.15">
      <c r="B82" s="1149"/>
      <c r="C82" s="1150"/>
      <c r="D82" s="1151"/>
      <c r="E82" s="1143"/>
      <c r="F82" s="1144"/>
      <c r="G82" s="1144"/>
      <c r="H82" s="1144"/>
      <c r="I82" s="1144"/>
      <c r="J82" s="1144"/>
      <c r="K82" s="1144"/>
      <c r="L82" s="1144"/>
      <c r="M82" s="1144"/>
      <c r="N82" s="1145"/>
      <c r="O82" s="295"/>
      <c r="P82" s="296"/>
      <c r="Q82" s="296"/>
      <c r="R82" s="296"/>
      <c r="S82" s="296"/>
      <c r="T82" s="296"/>
      <c r="U82" s="296"/>
      <c r="V82" s="296"/>
      <c r="W82" s="296"/>
      <c r="X82" s="297"/>
      <c r="Y82" s="1137"/>
      <c r="Z82" s="1138"/>
      <c r="AA82" s="1138"/>
      <c r="AB82" s="1139"/>
      <c r="AC82" s="1137"/>
      <c r="AD82" s="1138"/>
      <c r="AE82" s="1138"/>
      <c r="AF82" s="1139"/>
      <c r="AG82" s="1137"/>
      <c r="AH82" s="1138"/>
      <c r="AI82" s="1138"/>
      <c r="AJ82" s="1139"/>
    </row>
    <row r="83" spans="2:36" s="11" customFormat="1" ht="13.5" customHeight="1" x14ac:dyDescent="0.15">
      <c r="B83" s="1149"/>
      <c r="C83" s="1150"/>
      <c r="D83" s="1151"/>
      <c r="E83" s="1140" t="str">
        <f>IF('（別添）計画書'!E82="","",'（別添）計画書'!E82)</f>
        <v/>
      </c>
      <c r="F83" s="1141"/>
      <c r="G83" s="1141"/>
      <c r="H83" s="1141"/>
      <c r="I83" s="1141"/>
      <c r="J83" s="1141"/>
      <c r="K83" s="1141"/>
      <c r="L83" s="1141"/>
      <c r="M83" s="1141"/>
      <c r="N83" s="1142"/>
      <c r="O83" s="292"/>
      <c r="P83" s="293"/>
      <c r="Q83" s="293"/>
      <c r="R83" s="293"/>
      <c r="S83" s="293"/>
      <c r="T83" s="293"/>
      <c r="U83" s="293"/>
      <c r="V83" s="293"/>
      <c r="W83" s="293"/>
      <c r="X83" s="294"/>
      <c r="Y83" s="1134" t="str">
        <f>IF('（別添）計画書'!Y82="","",'（別添）計画書'!Y82)</f>
        <v/>
      </c>
      <c r="Z83" s="1135"/>
      <c r="AA83" s="1135"/>
      <c r="AB83" s="1136"/>
      <c r="AC83" s="1134" t="str">
        <f>IF('（別添）計画書'!AC82="","",'（別添）計画書'!AC82)</f>
        <v/>
      </c>
      <c r="AD83" s="1135"/>
      <c r="AE83" s="1135"/>
      <c r="AF83" s="1136"/>
      <c r="AG83" s="1134" t="str">
        <f>IF('（別添）計画書'!AG82="","",'（別添）計画書'!AG82)</f>
        <v/>
      </c>
      <c r="AH83" s="1135"/>
      <c r="AI83" s="1135"/>
      <c r="AJ83" s="1136"/>
    </row>
    <row r="84" spans="2:36" s="11" customFormat="1" ht="13.5" customHeight="1" x14ac:dyDescent="0.15">
      <c r="B84" s="1152"/>
      <c r="C84" s="1153"/>
      <c r="D84" s="1154"/>
      <c r="E84" s="1143"/>
      <c r="F84" s="1144"/>
      <c r="G84" s="1144"/>
      <c r="H84" s="1144"/>
      <c r="I84" s="1144"/>
      <c r="J84" s="1144"/>
      <c r="K84" s="1144"/>
      <c r="L84" s="1144"/>
      <c r="M84" s="1144"/>
      <c r="N84" s="1145"/>
      <c r="O84" s="295"/>
      <c r="P84" s="296"/>
      <c r="Q84" s="296"/>
      <c r="R84" s="296"/>
      <c r="S84" s="296"/>
      <c r="T84" s="296"/>
      <c r="U84" s="296"/>
      <c r="V84" s="296"/>
      <c r="W84" s="296"/>
      <c r="X84" s="297"/>
      <c r="Y84" s="1137"/>
      <c r="Z84" s="1138"/>
      <c r="AA84" s="1138"/>
      <c r="AB84" s="1139"/>
      <c r="AC84" s="1137"/>
      <c r="AD84" s="1138"/>
      <c r="AE84" s="1138"/>
      <c r="AF84" s="1139"/>
      <c r="AG84" s="1137"/>
      <c r="AH84" s="1138"/>
      <c r="AI84" s="1138"/>
      <c r="AJ84" s="1139"/>
    </row>
    <row r="85" spans="2:36" s="11" customFormat="1" ht="13.5" customHeight="1" x14ac:dyDescent="0.15">
      <c r="B85" s="1146" t="str">
        <f>IF('（別添）計画書'!B84="","",'（別添）計画書'!B84)</f>
        <v/>
      </c>
      <c r="C85" s="1147"/>
      <c r="D85" s="1148"/>
      <c r="E85" s="1140" t="str">
        <f>IF('（別添）計画書'!E84="","",'（別添）計画書'!E84)</f>
        <v/>
      </c>
      <c r="F85" s="1141"/>
      <c r="G85" s="1141"/>
      <c r="H85" s="1141"/>
      <c r="I85" s="1141"/>
      <c r="J85" s="1141"/>
      <c r="K85" s="1141"/>
      <c r="L85" s="1141"/>
      <c r="M85" s="1141"/>
      <c r="N85" s="1142"/>
      <c r="O85" s="292"/>
      <c r="P85" s="293"/>
      <c r="Q85" s="293"/>
      <c r="R85" s="293"/>
      <c r="S85" s="293"/>
      <c r="T85" s="293"/>
      <c r="U85" s="293"/>
      <c r="V85" s="293"/>
      <c r="W85" s="293"/>
      <c r="X85" s="294"/>
      <c r="Y85" s="1134" t="str">
        <f>IF('（別添）計画書'!Y84="","",'（別添）計画書'!Y84)</f>
        <v/>
      </c>
      <c r="Z85" s="1135"/>
      <c r="AA85" s="1135"/>
      <c r="AB85" s="1136"/>
      <c r="AC85" s="1134" t="str">
        <f>IF('（別添）計画書'!AC84="","",'（別添）計画書'!AC84)</f>
        <v/>
      </c>
      <c r="AD85" s="1135"/>
      <c r="AE85" s="1135"/>
      <c r="AF85" s="1136"/>
      <c r="AG85" s="1134" t="str">
        <f>IF('（別添）計画書'!AG84="","",'（別添）計画書'!AG84)</f>
        <v/>
      </c>
      <c r="AH85" s="1135"/>
      <c r="AI85" s="1135"/>
      <c r="AJ85" s="1136"/>
    </row>
    <row r="86" spans="2:36" s="11" customFormat="1" ht="13.5" customHeight="1" x14ac:dyDescent="0.15">
      <c r="B86" s="1149"/>
      <c r="C86" s="1150"/>
      <c r="D86" s="1151"/>
      <c r="E86" s="1143"/>
      <c r="F86" s="1144"/>
      <c r="G86" s="1144"/>
      <c r="H86" s="1144"/>
      <c r="I86" s="1144"/>
      <c r="J86" s="1144"/>
      <c r="K86" s="1144"/>
      <c r="L86" s="1144"/>
      <c r="M86" s="1144"/>
      <c r="N86" s="1145"/>
      <c r="O86" s="295"/>
      <c r="P86" s="296"/>
      <c r="Q86" s="296"/>
      <c r="R86" s="296"/>
      <c r="S86" s="296"/>
      <c r="T86" s="296"/>
      <c r="U86" s="296"/>
      <c r="V86" s="296"/>
      <c r="W86" s="296"/>
      <c r="X86" s="297"/>
      <c r="Y86" s="1137"/>
      <c r="Z86" s="1138"/>
      <c r="AA86" s="1138"/>
      <c r="AB86" s="1139"/>
      <c r="AC86" s="1137"/>
      <c r="AD86" s="1138"/>
      <c r="AE86" s="1138"/>
      <c r="AF86" s="1139"/>
      <c r="AG86" s="1137"/>
      <c r="AH86" s="1138"/>
      <c r="AI86" s="1138"/>
      <c r="AJ86" s="1139"/>
    </row>
    <row r="87" spans="2:36" s="11" customFormat="1" ht="13.5" customHeight="1" x14ac:dyDescent="0.15">
      <c r="B87" s="1149"/>
      <c r="C87" s="1150"/>
      <c r="D87" s="1151"/>
      <c r="E87" s="1140" t="str">
        <f>IF('（別添）計画書'!E86="","",'（別添）計画書'!E86)</f>
        <v/>
      </c>
      <c r="F87" s="1141"/>
      <c r="G87" s="1141"/>
      <c r="H87" s="1141"/>
      <c r="I87" s="1141"/>
      <c r="J87" s="1141"/>
      <c r="K87" s="1141"/>
      <c r="L87" s="1141"/>
      <c r="M87" s="1141"/>
      <c r="N87" s="1142"/>
      <c r="O87" s="292"/>
      <c r="P87" s="293"/>
      <c r="Q87" s="293"/>
      <c r="R87" s="293"/>
      <c r="S87" s="293"/>
      <c r="T87" s="293"/>
      <c r="U87" s="293"/>
      <c r="V87" s="293"/>
      <c r="W87" s="293"/>
      <c r="X87" s="294"/>
      <c r="Y87" s="1134" t="str">
        <f>IF('（別添）計画書'!Y86="","",'（別添）計画書'!Y86)</f>
        <v/>
      </c>
      <c r="Z87" s="1135"/>
      <c r="AA87" s="1135"/>
      <c r="AB87" s="1136"/>
      <c r="AC87" s="1134" t="str">
        <f>IF('（別添）計画書'!AC86="","",'（別添）計画書'!AC86)</f>
        <v/>
      </c>
      <c r="AD87" s="1135"/>
      <c r="AE87" s="1135"/>
      <c r="AF87" s="1136"/>
      <c r="AG87" s="1134" t="str">
        <f>IF('（別添）計画書'!AG86="","",'（別添）計画書'!AG86)</f>
        <v/>
      </c>
      <c r="AH87" s="1135"/>
      <c r="AI87" s="1135"/>
      <c r="AJ87" s="1136"/>
    </row>
    <row r="88" spans="2:36" s="11" customFormat="1" ht="13.5" customHeight="1" x14ac:dyDescent="0.15">
      <c r="B88" s="1149"/>
      <c r="C88" s="1150"/>
      <c r="D88" s="1151"/>
      <c r="E88" s="1143"/>
      <c r="F88" s="1144"/>
      <c r="G88" s="1144"/>
      <c r="H88" s="1144"/>
      <c r="I88" s="1144"/>
      <c r="J88" s="1144"/>
      <c r="K88" s="1144"/>
      <c r="L88" s="1144"/>
      <c r="M88" s="1144"/>
      <c r="N88" s="1145"/>
      <c r="O88" s="295"/>
      <c r="P88" s="296"/>
      <c r="Q88" s="296"/>
      <c r="R88" s="296"/>
      <c r="S88" s="296"/>
      <c r="T88" s="296"/>
      <c r="U88" s="296"/>
      <c r="V88" s="296"/>
      <c r="W88" s="296"/>
      <c r="X88" s="297"/>
      <c r="Y88" s="1137"/>
      <c r="Z88" s="1138"/>
      <c r="AA88" s="1138"/>
      <c r="AB88" s="1139"/>
      <c r="AC88" s="1137"/>
      <c r="AD88" s="1138"/>
      <c r="AE88" s="1138"/>
      <c r="AF88" s="1139"/>
      <c r="AG88" s="1137"/>
      <c r="AH88" s="1138"/>
      <c r="AI88" s="1138"/>
      <c r="AJ88" s="1139"/>
    </row>
    <row r="89" spans="2:36" s="11" customFormat="1" ht="13.5" customHeight="1" x14ac:dyDescent="0.15">
      <c r="B89" s="1149"/>
      <c r="C89" s="1150"/>
      <c r="D89" s="1151"/>
      <c r="E89" s="1140" t="str">
        <f>IF('（別添）計画書'!E88="","",'（別添）計画書'!E88)</f>
        <v/>
      </c>
      <c r="F89" s="1141"/>
      <c r="G89" s="1141"/>
      <c r="H89" s="1141"/>
      <c r="I89" s="1141"/>
      <c r="J89" s="1141"/>
      <c r="K89" s="1141"/>
      <c r="L89" s="1141"/>
      <c r="M89" s="1141"/>
      <c r="N89" s="1142"/>
      <c r="O89" s="292"/>
      <c r="P89" s="293"/>
      <c r="Q89" s="293"/>
      <c r="R89" s="293"/>
      <c r="S89" s="293"/>
      <c r="T89" s="293"/>
      <c r="U89" s="293"/>
      <c r="V89" s="293"/>
      <c r="W89" s="293"/>
      <c r="X89" s="294"/>
      <c r="Y89" s="1134" t="str">
        <f>IF('（別添）計画書'!Y88="","",'（別添）計画書'!Y88)</f>
        <v/>
      </c>
      <c r="Z89" s="1135"/>
      <c r="AA89" s="1135"/>
      <c r="AB89" s="1136"/>
      <c r="AC89" s="1134" t="str">
        <f>IF('（別添）計画書'!AC88="","",'（別添）計画書'!AC88)</f>
        <v/>
      </c>
      <c r="AD89" s="1135"/>
      <c r="AE89" s="1135"/>
      <c r="AF89" s="1136"/>
      <c r="AG89" s="1134" t="str">
        <f>IF('（別添）計画書'!AG88="","",'（別添）計画書'!AG88)</f>
        <v/>
      </c>
      <c r="AH89" s="1135"/>
      <c r="AI89" s="1135"/>
      <c r="AJ89" s="1136"/>
    </row>
    <row r="90" spans="2:36" s="11" customFormat="1" ht="13.5" customHeight="1" x14ac:dyDescent="0.15">
      <c r="B90" s="1149"/>
      <c r="C90" s="1150"/>
      <c r="D90" s="1151"/>
      <c r="E90" s="1143"/>
      <c r="F90" s="1144"/>
      <c r="G90" s="1144"/>
      <c r="H90" s="1144"/>
      <c r="I90" s="1144"/>
      <c r="J90" s="1144"/>
      <c r="K90" s="1144"/>
      <c r="L90" s="1144"/>
      <c r="M90" s="1144"/>
      <c r="N90" s="1145"/>
      <c r="O90" s="295"/>
      <c r="P90" s="296"/>
      <c r="Q90" s="296"/>
      <c r="R90" s="296"/>
      <c r="S90" s="296"/>
      <c r="T90" s="296"/>
      <c r="U90" s="296"/>
      <c r="V90" s="296"/>
      <c r="W90" s="296"/>
      <c r="X90" s="297"/>
      <c r="Y90" s="1137"/>
      <c r="Z90" s="1138"/>
      <c r="AA90" s="1138"/>
      <c r="AB90" s="1139"/>
      <c r="AC90" s="1137"/>
      <c r="AD90" s="1138"/>
      <c r="AE90" s="1138"/>
      <c r="AF90" s="1139"/>
      <c r="AG90" s="1137"/>
      <c r="AH90" s="1138"/>
      <c r="AI90" s="1138"/>
      <c r="AJ90" s="1139"/>
    </row>
    <row r="91" spans="2:36" s="11" customFormat="1" ht="13.5" customHeight="1" x14ac:dyDescent="0.15">
      <c r="B91" s="1149"/>
      <c r="C91" s="1150"/>
      <c r="D91" s="1151"/>
      <c r="E91" s="1140" t="str">
        <f>IF('（別添）計画書'!E90="","",'（別添）計画書'!E90)</f>
        <v/>
      </c>
      <c r="F91" s="1141"/>
      <c r="G91" s="1141"/>
      <c r="H91" s="1141"/>
      <c r="I91" s="1141"/>
      <c r="J91" s="1141"/>
      <c r="K91" s="1141"/>
      <c r="L91" s="1141"/>
      <c r="M91" s="1141"/>
      <c r="N91" s="1142"/>
      <c r="O91" s="292"/>
      <c r="P91" s="293"/>
      <c r="Q91" s="293"/>
      <c r="R91" s="293"/>
      <c r="S91" s="293"/>
      <c r="T91" s="293"/>
      <c r="U91" s="293"/>
      <c r="V91" s="293"/>
      <c r="W91" s="293"/>
      <c r="X91" s="294"/>
      <c r="Y91" s="1134" t="str">
        <f>IF('（別添）計画書'!Y90="","",'（別添）計画書'!Y90)</f>
        <v/>
      </c>
      <c r="Z91" s="1135"/>
      <c r="AA91" s="1135"/>
      <c r="AB91" s="1136"/>
      <c r="AC91" s="1134" t="str">
        <f>IF('（別添）計画書'!AC90="","",'（別添）計画書'!AC90)</f>
        <v/>
      </c>
      <c r="AD91" s="1135"/>
      <c r="AE91" s="1135"/>
      <c r="AF91" s="1136"/>
      <c r="AG91" s="1134" t="str">
        <f>IF('（別添）計画書'!AG90="","",'（別添）計画書'!AG90)</f>
        <v/>
      </c>
      <c r="AH91" s="1135"/>
      <c r="AI91" s="1135"/>
      <c r="AJ91" s="1136"/>
    </row>
    <row r="92" spans="2:36" s="11" customFormat="1" ht="13.5" customHeight="1" x14ac:dyDescent="0.15">
      <c r="B92" s="1152"/>
      <c r="C92" s="1153"/>
      <c r="D92" s="1154"/>
      <c r="E92" s="1143"/>
      <c r="F92" s="1144"/>
      <c r="G92" s="1144"/>
      <c r="H92" s="1144"/>
      <c r="I92" s="1144"/>
      <c r="J92" s="1144"/>
      <c r="K92" s="1144"/>
      <c r="L92" s="1144"/>
      <c r="M92" s="1144"/>
      <c r="N92" s="1145"/>
      <c r="O92" s="295"/>
      <c r="P92" s="296"/>
      <c r="Q92" s="296"/>
      <c r="R92" s="296"/>
      <c r="S92" s="296"/>
      <c r="T92" s="296"/>
      <c r="U92" s="296"/>
      <c r="V92" s="296"/>
      <c r="W92" s="296"/>
      <c r="X92" s="297"/>
      <c r="Y92" s="1137"/>
      <c r="Z92" s="1138"/>
      <c r="AA92" s="1138"/>
      <c r="AB92" s="1139"/>
      <c r="AC92" s="1137"/>
      <c r="AD92" s="1138"/>
      <c r="AE92" s="1138"/>
      <c r="AF92" s="1139"/>
      <c r="AG92" s="1137"/>
      <c r="AH92" s="1138"/>
      <c r="AI92" s="1138"/>
      <c r="AJ92" s="1139"/>
    </row>
    <row r="93" spans="2:36" s="11" customFormat="1" ht="13.5" customHeight="1" x14ac:dyDescent="0.15">
      <c r="B93" s="1146" t="str">
        <f>IF('（別添）計画書'!B92="","",'（別添）計画書'!B92)</f>
        <v/>
      </c>
      <c r="C93" s="1147"/>
      <c r="D93" s="1148"/>
      <c r="E93" s="1140" t="str">
        <f>IF('（別添）計画書'!E92="","",'（別添）計画書'!E92)</f>
        <v/>
      </c>
      <c r="F93" s="1141"/>
      <c r="G93" s="1141"/>
      <c r="H93" s="1141"/>
      <c r="I93" s="1141"/>
      <c r="J93" s="1141"/>
      <c r="K93" s="1141"/>
      <c r="L93" s="1141"/>
      <c r="M93" s="1141"/>
      <c r="N93" s="1142"/>
      <c r="O93" s="292"/>
      <c r="P93" s="293"/>
      <c r="Q93" s="293"/>
      <c r="R93" s="293"/>
      <c r="S93" s="293"/>
      <c r="T93" s="293"/>
      <c r="U93" s="293"/>
      <c r="V93" s="293"/>
      <c r="W93" s="293"/>
      <c r="X93" s="294"/>
      <c r="Y93" s="1134" t="str">
        <f>IF('（別添）計画書'!Y92="","",'（別添）計画書'!Y92)</f>
        <v/>
      </c>
      <c r="Z93" s="1135"/>
      <c r="AA93" s="1135"/>
      <c r="AB93" s="1136"/>
      <c r="AC93" s="1134" t="str">
        <f>IF('（別添）計画書'!AC92="","",'（別添）計画書'!AC92)</f>
        <v/>
      </c>
      <c r="AD93" s="1135"/>
      <c r="AE93" s="1135"/>
      <c r="AF93" s="1136"/>
      <c r="AG93" s="1134" t="str">
        <f>IF('（別添）計画書'!AG92="","",'（別添）計画書'!AG92)</f>
        <v/>
      </c>
      <c r="AH93" s="1135"/>
      <c r="AI93" s="1135"/>
      <c r="AJ93" s="1136"/>
    </row>
    <row r="94" spans="2:36" s="11" customFormat="1" ht="13.5" customHeight="1" x14ac:dyDescent="0.15">
      <c r="B94" s="1149"/>
      <c r="C94" s="1150"/>
      <c r="D94" s="1151"/>
      <c r="E94" s="1143"/>
      <c r="F94" s="1144"/>
      <c r="G94" s="1144"/>
      <c r="H94" s="1144"/>
      <c r="I94" s="1144"/>
      <c r="J94" s="1144"/>
      <c r="K94" s="1144"/>
      <c r="L94" s="1144"/>
      <c r="M94" s="1144"/>
      <c r="N94" s="1145"/>
      <c r="O94" s="295"/>
      <c r="P94" s="296"/>
      <c r="Q94" s="296"/>
      <c r="R94" s="296"/>
      <c r="S94" s="296"/>
      <c r="T94" s="296"/>
      <c r="U94" s="296"/>
      <c r="V94" s="296"/>
      <c r="W94" s="296"/>
      <c r="X94" s="297"/>
      <c r="Y94" s="1137"/>
      <c r="Z94" s="1138"/>
      <c r="AA94" s="1138"/>
      <c r="AB94" s="1139"/>
      <c r="AC94" s="1137"/>
      <c r="AD94" s="1138"/>
      <c r="AE94" s="1138"/>
      <c r="AF94" s="1139"/>
      <c r="AG94" s="1137"/>
      <c r="AH94" s="1138"/>
      <c r="AI94" s="1138"/>
      <c r="AJ94" s="1139"/>
    </row>
    <row r="95" spans="2:36" s="11" customFormat="1" ht="13.5" customHeight="1" x14ac:dyDescent="0.15">
      <c r="B95" s="1149"/>
      <c r="C95" s="1150"/>
      <c r="D95" s="1151"/>
      <c r="E95" s="1140" t="str">
        <f>IF('（別添）計画書'!E94="","",'（別添）計画書'!E94)</f>
        <v/>
      </c>
      <c r="F95" s="1141"/>
      <c r="G95" s="1141"/>
      <c r="H95" s="1141"/>
      <c r="I95" s="1141"/>
      <c r="J95" s="1141"/>
      <c r="K95" s="1141"/>
      <c r="L95" s="1141"/>
      <c r="M95" s="1141"/>
      <c r="N95" s="1142"/>
      <c r="O95" s="292"/>
      <c r="P95" s="293"/>
      <c r="Q95" s="293"/>
      <c r="R95" s="293"/>
      <c r="S95" s="293"/>
      <c r="T95" s="293"/>
      <c r="U95" s="293"/>
      <c r="V95" s="293"/>
      <c r="W95" s="293"/>
      <c r="X95" s="294"/>
      <c r="Y95" s="1134" t="str">
        <f>IF('（別添）計画書'!Y94="","",'（別添）計画書'!Y94)</f>
        <v/>
      </c>
      <c r="Z95" s="1135"/>
      <c r="AA95" s="1135"/>
      <c r="AB95" s="1136"/>
      <c r="AC95" s="1134" t="str">
        <f>IF('（別添）計画書'!AC94="","",'（別添）計画書'!AC94)</f>
        <v/>
      </c>
      <c r="AD95" s="1135"/>
      <c r="AE95" s="1135"/>
      <c r="AF95" s="1136"/>
      <c r="AG95" s="1134" t="str">
        <f>IF('（別添）計画書'!AG94="","",'（別添）計画書'!AG94)</f>
        <v/>
      </c>
      <c r="AH95" s="1135"/>
      <c r="AI95" s="1135"/>
      <c r="AJ95" s="1136"/>
    </row>
    <row r="96" spans="2:36" s="11" customFormat="1" ht="13.5" customHeight="1" x14ac:dyDescent="0.15">
      <c r="B96" s="1149"/>
      <c r="C96" s="1150"/>
      <c r="D96" s="1151"/>
      <c r="E96" s="1143"/>
      <c r="F96" s="1144"/>
      <c r="G96" s="1144"/>
      <c r="H96" s="1144"/>
      <c r="I96" s="1144"/>
      <c r="J96" s="1144"/>
      <c r="K96" s="1144"/>
      <c r="L96" s="1144"/>
      <c r="M96" s="1144"/>
      <c r="N96" s="1145"/>
      <c r="O96" s="295"/>
      <c r="P96" s="296"/>
      <c r="Q96" s="296"/>
      <c r="R96" s="296"/>
      <c r="S96" s="296"/>
      <c r="T96" s="296"/>
      <c r="U96" s="296"/>
      <c r="V96" s="296"/>
      <c r="W96" s="296"/>
      <c r="X96" s="297"/>
      <c r="Y96" s="1137"/>
      <c r="Z96" s="1138"/>
      <c r="AA96" s="1138"/>
      <c r="AB96" s="1139"/>
      <c r="AC96" s="1137"/>
      <c r="AD96" s="1138"/>
      <c r="AE96" s="1138"/>
      <c r="AF96" s="1139"/>
      <c r="AG96" s="1137"/>
      <c r="AH96" s="1138"/>
      <c r="AI96" s="1138"/>
      <c r="AJ96" s="1139"/>
    </row>
    <row r="97" spans="2:36" s="11" customFormat="1" ht="13.5" customHeight="1" x14ac:dyDescent="0.15">
      <c r="B97" s="1149"/>
      <c r="C97" s="1150"/>
      <c r="D97" s="1151"/>
      <c r="E97" s="1140" t="str">
        <f>IF('（別添）計画書'!E96="","",'（別添）計画書'!E96)</f>
        <v/>
      </c>
      <c r="F97" s="1141"/>
      <c r="G97" s="1141"/>
      <c r="H97" s="1141"/>
      <c r="I97" s="1141"/>
      <c r="J97" s="1141"/>
      <c r="K97" s="1141"/>
      <c r="L97" s="1141"/>
      <c r="M97" s="1141"/>
      <c r="N97" s="1142"/>
      <c r="O97" s="292"/>
      <c r="P97" s="293"/>
      <c r="Q97" s="293"/>
      <c r="R97" s="293"/>
      <c r="S97" s="293"/>
      <c r="T97" s="293"/>
      <c r="U97" s="293"/>
      <c r="V97" s="293"/>
      <c r="W97" s="293"/>
      <c r="X97" s="294"/>
      <c r="Y97" s="1134" t="str">
        <f>IF('（別添）計画書'!Y96="","",'（別添）計画書'!Y96)</f>
        <v/>
      </c>
      <c r="Z97" s="1135"/>
      <c r="AA97" s="1135"/>
      <c r="AB97" s="1136"/>
      <c r="AC97" s="1134" t="str">
        <f>IF('（別添）計画書'!AC96="","",'（別添）計画書'!AC96)</f>
        <v/>
      </c>
      <c r="AD97" s="1135"/>
      <c r="AE97" s="1135"/>
      <c r="AF97" s="1136"/>
      <c r="AG97" s="1134" t="str">
        <f>IF('（別添）計画書'!AG96="","",'（別添）計画書'!AG96)</f>
        <v/>
      </c>
      <c r="AH97" s="1135"/>
      <c r="AI97" s="1135"/>
      <c r="AJ97" s="1136"/>
    </row>
    <row r="98" spans="2:36" s="11" customFormat="1" ht="13.5" customHeight="1" x14ac:dyDescent="0.15">
      <c r="B98" s="1149"/>
      <c r="C98" s="1150"/>
      <c r="D98" s="1151"/>
      <c r="E98" s="1143"/>
      <c r="F98" s="1144"/>
      <c r="G98" s="1144"/>
      <c r="H98" s="1144"/>
      <c r="I98" s="1144"/>
      <c r="J98" s="1144"/>
      <c r="K98" s="1144"/>
      <c r="L98" s="1144"/>
      <c r="M98" s="1144"/>
      <c r="N98" s="1145"/>
      <c r="O98" s="295"/>
      <c r="P98" s="296"/>
      <c r="Q98" s="296"/>
      <c r="R98" s="296"/>
      <c r="S98" s="296"/>
      <c r="T98" s="296"/>
      <c r="U98" s="296"/>
      <c r="V98" s="296"/>
      <c r="W98" s="296"/>
      <c r="X98" s="297"/>
      <c r="Y98" s="1137"/>
      <c r="Z98" s="1138"/>
      <c r="AA98" s="1138"/>
      <c r="AB98" s="1139"/>
      <c r="AC98" s="1137"/>
      <c r="AD98" s="1138"/>
      <c r="AE98" s="1138"/>
      <c r="AF98" s="1139"/>
      <c r="AG98" s="1137"/>
      <c r="AH98" s="1138"/>
      <c r="AI98" s="1138"/>
      <c r="AJ98" s="1139"/>
    </row>
    <row r="99" spans="2:36" s="11" customFormat="1" ht="13.5" customHeight="1" x14ac:dyDescent="0.15">
      <c r="B99" s="1149"/>
      <c r="C99" s="1150"/>
      <c r="D99" s="1151"/>
      <c r="E99" s="1140" t="str">
        <f>IF('（別添）計画書'!E98="","",'（別添）計画書'!E98)</f>
        <v/>
      </c>
      <c r="F99" s="1141"/>
      <c r="G99" s="1141"/>
      <c r="H99" s="1141"/>
      <c r="I99" s="1141"/>
      <c r="J99" s="1141"/>
      <c r="K99" s="1141"/>
      <c r="L99" s="1141"/>
      <c r="M99" s="1141"/>
      <c r="N99" s="1142"/>
      <c r="O99" s="292"/>
      <c r="P99" s="293"/>
      <c r="Q99" s="293"/>
      <c r="R99" s="293"/>
      <c r="S99" s="293"/>
      <c r="T99" s="293"/>
      <c r="U99" s="293"/>
      <c r="V99" s="293"/>
      <c r="W99" s="293"/>
      <c r="X99" s="294"/>
      <c r="Y99" s="1134" t="str">
        <f>IF('（別添）計画書'!Y98="","",'（別添）計画書'!Y98)</f>
        <v/>
      </c>
      <c r="Z99" s="1135"/>
      <c r="AA99" s="1135"/>
      <c r="AB99" s="1136"/>
      <c r="AC99" s="1134" t="str">
        <f>IF('（別添）計画書'!AC98="","",'（別添）計画書'!AC98)</f>
        <v/>
      </c>
      <c r="AD99" s="1135"/>
      <c r="AE99" s="1135"/>
      <c r="AF99" s="1136"/>
      <c r="AG99" s="1134" t="str">
        <f>IF('（別添）計画書'!AG98="","",'（別添）計画書'!AG98)</f>
        <v/>
      </c>
      <c r="AH99" s="1135"/>
      <c r="AI99" s="1135"/>
      <c r="AJ99" s="1136"/>
    </row>
    <row r="100" spans="2:36" s="11" customFormat="1" ht="13.5" customHeight="1" x14ac:dyDescent="0.15">
      <c r="B100" s="1152"/>
      <c r="C100" s="1153"/>
      <c r="D100" s="1154"/>
      <c r="E100" s="1143"/>
      <c r="F100" s="1144"/>
      <c r="G100" s="1144"/>
      <c r="H100" s="1144"/>
      <c r="I100" s="1144"/>
      <c r="J100" s="1144"/>
      <c r="K100" s="1144"/>
      <c r="L100" s="1144"/>
      <c r="M100" s="1144"/>
      <c r="N100" s="1145"/>
      <c r="O100" s="295"/>
      <c r="P100" s="296"/>
      <c r="Q100" s="296"/>
      <c r="R100" s="296"/>
      <c r="S100" s="296"/>
      <c r="T100" s="296"/>
      <c r="U100" s="296"/>
      <c r="V100" s="296"/>
      <c r="W100" s="296"/>
      <c r="X100" s="297"/>
      <c r="Y100" s="1137"/>
      <c r="Z100" s="1138"/>
      <c r="AA100" s="1138"/>
      <c r="AB100" s="1139"/>
      <c r="AC100" s="1137"/>
      <c r="AD100" s="1138"/>
      <c r="AE100" s="1138"/>
      <c r="AF100" s="1139"/>
      <c r="AG100" s="1137"/>
      <c r="AH100" s="1138"/>
      <c r="AI100" s="1138"/>
      <c r="AJ100" s="1139"/>
    </row>
    <row r="101" spans="2:36" s="11" customFormat="1" ht="13.5" customHeight="1" x14ac:dyDescent="0.15">
      <c r="B101" s="1146" t="str">
        <f>IF('（別添）計画書'!B100="","",'（別添）計画書'!B100)</f>
        <v/>
      </c>
      <c r="C101" s="1147"/>
      <c r="D101" s="1148"/>
      <c r="E101" s="1140" t="str">
        <f>IF('（別添）計画書'!E100="","",'（別添）計画書'!E100)</f>
        <v/>
      </c>
      <c r="F101" s="1141"/>
      <c r="G101" s="1141"/>
      <c r="H101" s="1141"/>
      <c r="I101" s="1141"/>
      <c r="J101" s="1141"/>
      <c r="K101" s="1141"/>
      <c r="L101" s="1141"/>
      <c r="M101" s="1141"/>
      <c r="N101" s="1142"/>
      <c r="O101" s="292"/>
      <c r="P101" s="293"/>
      <c r="Q101" s="293"/>
      <c r="R101" s="293"/>
      <c r="S101" s="293"/>
      <c r="T101" s="293"/>
      <c r="U101" s="293"/>
      <c r="V101" s="293"/>
      <c r="W101" s="293"/>
      <c r="X101" s="294"/>
      <c r="Y101" s="1134" t="str">
        <f>IF('（別添）計画書'!Y100="","",'（別添）計画書'!Y100)</f>
        <v/>
      </c>
      <c r="Z101" s="1135"/>
      <c r="AA101" s="1135"/>
      <c r="AB101" s="1136"/>
      <c r="AC101" s="1134" t="str">
        <f>IF('（別添）計画書'!AC100="","",'（別添）計画書'!AC100)</f>
        <v/>
      </c>
      <c r="AD101" s="1135"/>
      <c r="AE101" s="1135"/>
      <c r="AF101" s="1136"/>
      <c r="AG101" s="1134" t="str">
        <f>IF('（別添）計画書'!AG100="","",'（別添）計画書'!AG100)</f>
        <v/>
      </c>
      <c r="AH101" s="1135"/>
      <c r="AI101" s="1135"/>
      <c r="AJ101" s="1136"/>
    </row>
    <row r="102" spans="2:36" s="11" customFormat="1" ht="13.5" customHeight="1" x14ac:dyDescent="0.15">
      <c r="B102" s="1149"/>
      <c r="C102" s="1150"/>
      <c r="D102" s="1151"/>
      <c r="E102" s="1143"/>
      <c r="F102" s="1144"/>
      <c r="G102" s="1144"/>
      <c r="H102" s="1144"/>
      <c r="I102" s="1144"/>
      <c r="J102" s="1144"/>
      <c r="K102" s="1144"/>
      <c r="L102" s="1144"/>
      <c r="M102" s="1144"/>
      <c r="N102" s="1145"/>
      <c r="O102" s="295"/>
      <c r="P102" s="296"/>
      <c r="Q102" s="296"/>
      <c r="R102" s="296"/>
      <c r="S102" s="296"/>
      <c r="T102" s="296"/>
      <c r="U102" s="296"/>
      <c r="V102" s="296"/>
      <c r="W102" s="296"/>
      <c r="X102" s="297"/>
      <c r="Y102" s="1137"/>
      <c r="Z102" s="1138"/>
      <c r="AA102" s="1138"/>
      <c r="AB102" s="1139"/>
      <c r="AC102" s="1137"/>
      <c r="AD102" s="1138"/>
      <c r="AE102" s="1138"/>
      <c r="AF102" s="1139"/>
      <c r="AG102" s="1137"/>
      <c r="AH102" s="1138"/>
      <c r="AI102" s="1138"/>
      <c r="AJ102" s="1139"/>
    </row>
    <row r="103" spans="2:36" s="11" customFormat="1" ht="13.5" customHeight="1" x14ac:dyDescent="0.15">
      <c r="B103" s="1149"/>
      <c r="C103" s="1150"/>
      <c r="D103" s="1151"/>
      <c r="E103" s="1140" t="str">
        <f>IF('（別添）計画書'!E102="","",'（別添）計画書'!E102)</f>
        <v/>
      </c>
      <c r="F103" s="1141"/>
      <c r="G103" s="1141"/>
      <c r="H103" s="1141"/>
      <c r="I103" s="1141"/>
      <c r="J103" s="1141"/>
      <c r="K103" s="1141"/>
      <c r="L103" s="1141"/>
      <c r="M103" s="1141"/>
      <c r="N103" s="1142"/>
      <c r="O103" s="292"/>
      <c r="P103" s="293"/>
      <c r="Q103" s="293"/>
      <c r="R103" s="293"/>
      <c r="S103" s="293"/>
      <c r="T103" s="293"/>
      <c r="U103" s="293"/>
      <c r="V103" s="293"/>
      <c r="W103" s="293"/>
      <c r="X103" s="294"/>
      <c r="Y103" s="1134" t="str">
        <f>IF('（別添）計画書'!Y102="","",'（別添）計画書'!Y102)</f>
        <v/>
      </c>
      <c r="Z103" s="1135"/>
      <c r="AA103" s="1135"/>
      <c r="AB103" s="1136"/>
      <c r="AC103" s="1134" t="str">
        <f>IF('（別添）計画書'!AC102="","",'（別添）計画書'!AC102)</f>
        <v/>
      </c>
      <c r="AD103" s="1135"/>
      <c r="AE103" s="1135"/>
      <c r="AF103" s="1136"/>
      <c r="AG103" s="1134" t="str">
        <f>IF('（別添）計画書'!AG102="","",'（別添）計画書'!AG102)</f>
        <v/>
      </c>
      <c r="AH103" s="1135"/>
      <c r="AI103" s="1135"/>
      <c r="AJ103" s="1136"/>
    </row>
    <row r="104" spans="2:36" s="11" customFormat="1" ht="13.5" customHeight="1" x14ac:dyDescent="0.15">
      <c r="B104" s="1149"/>
      <c r="C104" s="1150"/>
      <c r="D104" s="1151"/>
      <c r="E104" s="1143"/>
      <c r="F104" s="1144"/>
      <c r="G104" s="1144"/>
      <c r="H104" s="1144"/>
      <c r="I104" s="1144"/>
      <c r="J104" s="1144"/>
      <c r="K104" s="1144"/>
      <c r="L104" s="1144"/>
      <c r="M104" s="1144"/>
      <c r="N104" s="1145"/>
      <c r="O104" s="295"/>
      <c r="P104" s="296"/>
      <c r="Q104" s="296"/>
      <c r="R104" s="296"/>
      <c r="S104" s="296"/>
      <c r="T104" s="296"/>
      <c r="U104" s="296"/>
      <c r="V104" s="296"/>
      <c r="W104" s="296"/>
      <c r="X104" s="297"/>
      <c r="Y104" s="1137"/>
      <c r="Z104" s="1138"/>
      <c r="AA104" s="1138"/>
      <c r="AB104" s="1139"/>
      <c r="AC104" s="1137"/>
      <c r="AD104" s="1138"/>
      <c r="AE104" s="1138"/>
      <c r="AF104" s="1139"/>
      <c r="AG104" s="1137"/>
      <c r="AH104" s="1138"/>
      <c r="AI104" s="1138"/>
      <c r="AJ104" s="1139"/>
    </row>
    <row r="105" spans="2:36" s="11" customFormat="1" ht="13.5" customHeight="1" x14ac:dyDescent="0.15">
      <c r="B105" s="1149"/>
      <c r="C105" s="1150"/>
      <c r="D105" s="1151"/>
      <c r="E105" s="1140" t="str">
        <f>IF('（別添）計画書'!E104="","",'（別添）計画書'!E104)</f>
        <v/>
      </c>
      <c r="F105" s="1141"/>
      <c r="G105" s="1141"/>
      <c r="H105" s="1141"/>
      <c r="I105" s="1141"/>
      <c r="J105" s="1141"/>
      <c r="K105" s="1141"/>
      <c r="L105" s="1141"/>
      <c r="M105" s="1141"/>
      <c r="N105" s="1142"/>
      <c r="O105" s="292"/>
      <c r="P105" s="293"/>
      <c r="Q105" s="293"/>
      <c r="R105" s="293"/>
      <c r="S105" s="293"/>
      <c r="T105" s="293"/>
      <c r="U105" s="293"/>
      <c r="V105" s="293"/>
      <c r="W105" s="293"/>
      <c r="X105" s="294"/>
      <c r="Y105" s="1134" t="str">
        <f>IF('（別添）計画書'!Y104="","",'（別添）計画書'!Y104)</f>
        <v/>
      </c>
      <c r="Z105" s="1135"/>
      <c r="AA105" s="1135"/>
      <c r="AB105" s="1136"/>
      <c r="AC105" s="1134" t="str">
        <f>IF('（別添）計画書'!AC104="","",'（別添）計画書'!AC104)</f>
        <v/>
      </c>
      <c r="AD105" s="1135"/>
      <c r="AE105" s="1135"/>
      <c r="AF105" s="1136"/>
      <c r="AG105" s="1134" t="str">
        <f>IF('（別添）計画書'!AG104="","",'（別添）計画書'!AG104)</f>
        <v/>
      </c>
      <c r="AH105" s="1135"/>
      <c r="AI105" s="1135"/>
      <c r="AJ105" s="1136"/>
    </row>
    <row r="106" spans="2:36" s="11" customFormat="1" ht="13.5" customHeight="1" x14ac:dyDescent="0.15">
      <c r="B106" s="1149"/>
      <c r="C106" s="1150"/>
      <c r="D106" s="1151"/>
      <c r="E106" s="1143"/>
      <c r="F106" s="1144"/>
      <c r="G106" s="1144"/>
      <c r="H106" s="1144"/>
      <c r="I106" s="1144"/>
      <c r="J106" s="1144"/>
      <c r="K106" s="1144"/>
      <c r="L106" s="1144"/>
      <c r="M106" s="1144"/>
      <c r="N106" s="1145"/>
      <c r="O106" s="295"/>
      <c r="P106" s="296"/>
      <c r="Q106" s="296"/>
      <c r="R106" s="296"/>
      <c r="S106" s="296"/>
      <c r="T106" s="296"/>
      <c r="U106" s="296"/>
      <c r="V106" s="296"/>
      <c r="W106" s="296"/>
      <c r="X106" s="297"/>
      <c r="Y106" s="1137"/>
      <c r="Z106" s="1138"/>
      <c r="AA106" s="1138"/>
      <c r="AB106" s="1139"/>
      <c r="AC106" s="1137"/>
      <c r="AD106" s="1138"/>
      <c r="AE106" s="1138"/>
      <c r="AF106" s="1139"/>
      <c r="AG106" s="1137"/>
      <c r="AH106" s="1138"/>
      <c r="AI106" s="1138"/>
      <c r="AJ106" s="1139"/>
    </row>
    <row r="107" spans="2:36" s="11" customFormat="1" x14ac:dyDescent="0.15">
      <c r="B107" s="1149"/>
      <c r="C107" s="1150"/>
      <c r="D107" s="1151"/>
      <c r="E107" s="1140" t="str">
        <f>IF('（別添）計画書'!E106="","",'（別添）計画書'!E106)</f>
        <v/>
      </c>
      <c r="F107" s="1141"/>
      <c r="G107" s="1141"/>
      <c r="H107" s="1141"/>
      <c r="I107" s="1141"/>
      <c r="J107" s="1141"/>
      <c r="K107" s="1141"/>
      <c r="L107" s="1141"/>
      <c r="M107" s="1141"/>
      <c r="N107" s="1142"/>
      <c r="O107" s="292"/>
      <c r="P107" s="293"/>
      <c r="Q107" s="293"/>
      <c r="R107" s="293"/>
      <c r="S107" s="293"/>
      <c r="T107" s="293"/>
      <c r="U107" s="293"/>
      <c r="V107" s="293"/>
      <c r="W107" s="293"/>
      <c r="X107" s="294"/>
      <c r="Y107" s="1134" t="str">
        <f>IF('（別添）計画書'!Y106="","",'（別添）計画書'!Y106)</f>
        <v/>
      </c>
      <c r="Z107" s="1135"/>
      <c r="AA107" s="1135"/>
      <c r="AB107" s="1136"/>
      <c r="AC107" s="1134" t="str">
        <f>IF('（別添）計画書'!AC106="","",'（別添）計画書'!AC106)</f>
        <v/>
      </c>
      <c r="AD107" s="1135"/>
      <c r="AE107" s="1135"/>
      <c r="AF107" s="1136"/>
      <c r="AG107" s="1134" t="str">
        <f>IF('（別添）計画書'!AG106="","",'（別添）計画書'!AG106)</f>
        <v/>
      </c>
      <c r="AH107" s="1135"/>
      <c r="AI107" s="1135"/>
      <c r="AJ107" s="1136"/>
    </row>
    <row r="108" spans="2:36" s="11" customFormat="1" x14ac:dyDescent="0.15">
      <c r="B108" s="1152"/>
      <c r="C108" s="1153"/>
      <c r="D108" s="1154"/>
      <c r="E108" s="1143"/>
      <c r="F108" s="1144"/>
      <c r="G108" s="1144"/>
      <c r="H108" s="1144"/>
      <c r="I108" s="1144"/>
      <c r="J108" s="1144"/>
      <c r="K108" s="1144"/>
      <c r="L108" s="1144"/>
      <c r="M108" s="1144"/>
      <c r="N108" s="1145"/>
      <c r="O108" s="295"/>
      <c r="P108" s="296"/>
      <c r="Q108" s="296"/>
      <c r="R108" s="296"/>
      <c r="S108" s="296"/>
      <c r="T108" s="296"/>
      <c r="U108" s="296"/>
      <c r="V108" s="296"/>
      <c r="W108" s="296"/>
      <c r="X108" s="297"/>
      <c r="Y108" s="1137"/>
      <c r="Z108" s="1138"/>
      <c r="AA108" s="1138"/>
      <c r="AB108" s="1139"/>
      <c r="AC108" s="1137"/>
      <c r="AD108" s="1138"/>
      <c r="AE108" s="1138"/>
      <c r="AF108" s="1139"/>
      <c r="AG108" s="1137"/>
      <c r="AH108" s="1138"/>
      <c r="AI108" s="1138"/>
      <c r="AJ108" s="1139"/>
    </row>
    <row r="109" spans="2:36" s="11" customFormat="1" ht="13.5" customHeight="1" x14ac:dyDescent="0.15">
      <c r="B109" s="1146" t="str">
        <f>IF('（別添）計画書'!B108="","",'（別添）計画書'!B108)</f>
        <v/>
      </c>
      <c r="C109" s="1147"/>
      <c r="D109" s="1148"/>
      <c r="E109" s="1140" t="str">
        <f>IF('（別添）計画書'!E108="","",'（別添）計画書'!E108)</f>
        <v/>
      </c>
      <c r="F109" s="1141"/>
      <c r="G109" s="1141"/>
      <c r="H109" s="1141"/>
      <c r="I109" s="1141"/>
      <c r="J109" s="1141"/>
      <c r="K109" s="1141"/>
      <c r="L109" s="1141"/>
      <c r="M109" s="1141"/>
      <c r="N109" s="1142"/>
      <c r="O109" s="292"/>
      <c r="P109" s="293"/>
      <c r="Q109" s="293"/>
      <c r="R109" s="293"/>
      <c r="S109" s="293"/>
      <c r="T109" s="293"/>
      <c r="U109" s="293"/>
      <c r="V109" s="293"/>
      <c r="W109" s="293"/>
      <c r="X109" s="294"/>
      <c r="Y109" s="1134" t="str">
        <f>IF('（別添）計画書'!Y108="","",'（別添）計画書'!Y108)</f>
        <v/>
      </c>
      <c r="Z109" s="1135"/>
      <c r="AA109" s="1135"/>
      <c r="AB109" s="1136"/>
      <c r="AC109" s="1134" t="str">
        <f>IF('（別添）計画書'!AC108="","",'（別添）計画書'!AC108)</f>
        <v/>
      </c>
      <c r="AD109" s="1135"/>
      <c r="AE109" s="1135"/>
      <c r="AF109" s="1136"/>
      <c r="AG109" s="1134" t="str">
        <f>IF('（別添）計画書'!AG108="","",'（別添）計画書'!AG108)</f>
        <v/>
      </c>
      <c r="AH109" s="1135"/>
      <c r="AI109" s="1135"/>
      <c r="AJ109" s="1136"/>
    </row>
    <row r="110" spans="2:36" s="11" customFormat="1" x14ac:dyDescent="0.15">
      <c r="B110" s="1149"/>
      <c r="C110" s="1150"/>
      <c r="D110" s="1151"/>
      <c r="E110" s="1143"/>
      <c r="F110" s="1144"/>
      <c r="G110" s="1144"/>
      <c r="H110" s="1144"/>
      <c r="I110" s="1144"/>
      <c r="J110" s="1144"/>
      <c r="K110" s="1144"/>
      <c r="L110" s="1144"/>
      <c r="M110" s="1144"/>
      <c r="N110" s="1145"/>
      <c r="O110" s="295"/>
      <c r="P110" s="296"/>
      <c r="Q110" s="296"/>
      <c r="R110" s="296"/>
      <c r="S110" s="296"/>
      <c r="T110" s="296"/>
      <c r="U110" s="296"/>
      <c r="V110" s="296"/>
      <c r="W110" s="296"/>
      <c r="X110" s="297"/>
      <c r="Y110" s="1137"/>
      <c r="Z110" s="1138"/>
      <c r="AA110" s="1138"/>
      <c r="AB110" s="1139"/>
      <c r="AC110" s="1137"/>
      <c r="AD110" s="1138"/>
      <c r="AE110" s="1138"/>
      <c r="AF110" s="1139"/>
      <c r="AG110" s="1137"/>
      <c r="AH110" s="1138"/>
      <c r="AI110" s="1138"/>
      <c r="AJ110" s="1139"/>
    </row>
    <row r="111" spans="2:36" s="11" customFormat="1" x14ac:dyDescent="0.15">
      <c r="B111" s="1149"/>
      <c r="C111" s="1150"/>
      <c r="D111" s="1151"/>
      <c r="E111" s="1140" t="str">
        <f>IF('（別添）計画書'!E110="","",'（別添）計画書'!E110)</f>
        <v/>
      </c>
      <c r="F111" s="1141"/>
      <c r="G111" s="1141"/>
      <c r="H111" s="1141"/>
      <c r="I111" s="1141"/>
      <c r="J111" s="1141"/>
      <c r="K111" s="1141"/>
      <c r="L111" s="1141"/>
      <c r="M111" s="1141"/>
      <c r="N111" s="1142"/>
      <c r="O111" s="292"/>
      <c r="P111" s="293"/>
      <c r="Q111" s="293"/>
      <c r="R111" s="293"/>
      <c r="S111" s="293"/>
      <c r="T111" s="293"/>
      <c r="U111" s="293"/>
      <c r="V111" s="293"/>
      <c r="W111" s="293"/>
      <c r="X111" s="294"/>
      <c r="Y111" s="1134" t="str">
        <f>IF('（別添）計画書'!Y110="","",'（別添）計画書'!Y110)</f>
        <v/>
      </c>
      <c r="Z111" s="1135"/>
      <c r="AA111" s="1135"/>
      <c r="AB111" s="1136"/>
      <c r="AC111" s="1134" t="str">
        <f>IF('（別添）計画書'!AC110="","",'（別添）計画書'!AC110)</f>
        <v/>
      </c>
      <c r="AD111" s="1135"/>
      <c r="AE111" s="1135"/>
      <c r="AF111" s="1136"/>
      <c r="AG111" s="1134" t="str">
        <f>IF('（別添）計画書'!AG110="","",'（別添）計画書'!AG110)</f>
        <v/>
      </c>
      <c r="AH111" s="1135"/>
      <c r="AI111" s="1135"/>
      <c r="AJ111" s="1136"/>
    </row>
    <row r="112" spans="2:36" s="11" customFormat="1" x14ac:dyDescent="0.15">
      <c r="B112" s="1149"/>
      <c r="C112" s="1150"/>
      <c r="D112" s="1151"/>
      <c r="E112" s="1143"/>
      <c r="F112" s="1144"/>
      <c r="G112" s="1144"/>
      <c r="H112" s="1144"/>
      <c r="I112" s="1144"/>
      <c r="J112" s="1144"/>
      <c r="K112" s="1144"/>
      <c r="L112" s="1144"/>
      <c r="M112" s="1144"/>
      <c r="N112" s="1145"/>
      <c r="O112" s="295"/>
      <c r="P112" s="296"/>
      <c r="Q112" s="296"/>
      <c r="R112" s="296"/>
      <c r="S112" s="296"/>
      <c r="T112" s="296"/>
      <c r="U112" s="296"/>
      <c r="V112" s="296"/>
      <c r="W112" s="296"/>
      <c r="X112" s="297"/>
      <c r="Y112" s="1137"/>
      <c r="Z112" s="1138"/>
      <c r="AA112" s="1138"/>
      <c r="AB112" s="1139"/>
      <c r="AC112" s="1137"/>
      <c r="AD112" s="1138"/>
      <c r="AE112" s="1138"/>
      <c r="AF112" s="1139"/>
      <c r="AG112" s="1137"/>
      <c r="AH112" s="1138"/>
      <c r="AI112" s="1138"/>
      <c r="AJ112" s="1139"/>
    </row>
    <row r="113" spans="2:37" s="11" customFormat="1" x14ac:dyDescent="0.15">
      <c r="B113" s="1149"/>
      <c r="C113" s="1150"/>
      <c r="D113" s="1151"/>
      <c r="E113" s="1140" t="str">
        <f>IF('（別添）計画書'!E112="","",'（別添）計画書'!E112)</f>
        <v/>
      </c>
      <c r="F113" s="1141"/>
      <c r="G113" s="1141"/>
      <c r="H113" s="1141"/>
      <c r="I113" s="1141"/>
      <c r="J113" s="1141"/>
      <c r="K113" s="1141"/>
      <c r="L113" s="1141"/>
      <c r="M113" s="1141"/>
      <c r="N113" s="1142"/>
      <c r="O113" s="292"/>
      <c r="P113" s="293"/>
      <c r="Q113" s="293"/>
      <c r="R113" s="293"/>
      <c r="S113" s="293"/>
      <c r="T113" s="293"/>
      <c r="U113" s="293"/>
      <c r="V113" s="293"/>
      <c r="W113" s="293"/>
      <c r="X113" s="294"/>
      <c r="Y113" s="1134" t="str">
        <f>IF('（別添）計画書'!Y112="","",'（別添）計画書'!Y112)</f>
        <v/>
      </c>
      <c r="Z113" s="1135"/>
      <c r="AA113" s="1135"/>
      <c r="AB113" s="1136"/>
      <c r="AC113" s="1134" t="str">
        <f>IF('（別添）計画書'!AC112="","",'（別添）計画書'!AC112)</f>
        <v/>
      </c>
      <c r="AD113" s="1135"/>
      <c r="AE113" s="1135"/>
      <c r="AF113" s="1136"/>
      <c r="AG113" s="1134" t="str">
        <f>IF('（別添）計画書'!AG112="","",'（別添）計画書'!AG112)</f>
        <v/>
      </c>
      <c r="AH113" s="1135"/>
      <c r="AI113" s="1135"/>
      <c r="AJ113" s="1136"/>
    </row>
    <row r="114" spans="2:37" s="11" customFormat="1" x14ac:dyDescent="0.15">
      <c r="B114" s="1149"/>
      <c r="C114" s="1150"/>
      <c r="D114" s="1151"/>
      <c r="E114" s="1143"/>
      <c r="F114" s="1144"/>
      <c r="G114" s="1144"/>
      <c r="H114" s="1144"/>
      <c r="I114" s="1144"/>
      <c r="J114" s="1144"/>
      <c r="K114" s="1144"/>
      <c r="L114" s="1144"/>
      <c r="M114" s="1144"/>
      <c r="N114" s="1145"/>
      <c r="O114" s="295"/>
      <c r="P114" s="296"/>
      <c r="Q114" s="296"/>
      <c r="R114" s="296"/>
      <c r="S114" s="296"/>
      <c r="T114" s="296"/>
      <c r="U114" s="296"/>
      <c r="V114" s="296"/>
      <c r="W114" s="296"/>
      <c r="X114" s="297"/>
      <c r="Y114" s="1137"/>
      <c r="Z114" s="1138"/>
      <c r="AA114" s="1138"/>
      <c r="AB114" s="1139"/>
      <c r="AC114" s="1137"/>
      <c r="AD114" s="1138"/>
      <c r="AE114" s="1138"/>
      <c r="AF114" s="1139"/>
      <c r="AG114" s="1137"/>
      <c r="AH114" s="1138"/>
      <c r="AI114" s="1138"/>
      <c r="AJ114" s="1139"/>
    </row>
    <row r="115" spans="2:37" s="11" customFormat="1" x14ac:dyDescent="0.15">
      <c r="B115" s="1149"/>
      <c r="C115" s="1150"/>
      <c r="D115" s="1151"/>
      <c r="E115" s="1140" t="str">
        <f>IF('（別添）計画書'!E114="","",'（別添）計画書'!E114)</f>
        <v/>
      </c>
      <c r="F115" s="1141"/>
      <c r="G115" s="1141"/>
      <c r="H115" s="1141"/>
      <c r="I115" s="1141"/>
      <c r="J115" s="1141"/>
      <c r="K115" s="1141"/>
      <c r="L115" s="1141"/>
      <c r="M115" s="1141"/>
      <c r="N115" s="1142"/>
      <c r="O115" s="292"/>
      <c r="P115" s="293"/>
      <c r="Q115" s="293"/>
      <c r="R115" s="293"/>
      <c r="S115" s="293"/>
      <c r="T115" s="293"/>
      <c r="U115" s="293"/>
      <c r="V115" s="293"/>
      <c r="W115" s="293"/>
      <c r="X115" s="294"/>
      <c r="Y115" s="1134" t="str">
        <f>IF('（別添）計画書'!Y114="","",'（別添）計画書'!Y114)</f>
        <v/>
      </c>
      <c r="Z115" s="1135"/>
      <c r="AA115" s="1135"/>
      <c r="AB115" s="1136"/>
      <c r="AC115" s="1134" t="str">
        <f>IF('（別添）計画書'!AC114="","",'（別添）計画書'!AC114)</f>
        <v/>
      </c>
      <c r="AD115" s="1135"/>
      <c r="AE115" s="1135"/>
      <c r="AF115" s="1136"/>
      <c r="AG115" s="1134" t="str">
        <f>IF('（別添）計画書'!AG114="","",'（別添）計画書'!AG114)</f>
        <v/>
      </c>
      <c r="AH115" s="1135"/>
      <c r="AI115" s="1135"/>
      <c r="AJ115" s="1136"/>
    </row>
    <row r="116" spans="2:37" s="11" customFormat="1" x14ac:dyDescent="0.15">
      <c r="B116" s="1152"/>
      <c r="C116" s="1153"/>
      <c r="D116" s="1154"/>
      <c r="E116" s="1143"/>
      <c r="F116" s="1144"/>
      <c r="G116" s="1144"/>
      <c r="H116" s="1144"/>
      <c r="I116" s="1144"/>
      <c r="J116" s="1144"/>
      <c r="K116" s="1144"/>
      <c r="L116" s="1144"/>
      <c r="M116" s="1144"/>
      <c r="N116" s="1145"/>
      <c r="O116" s="295"/>
      <c r="P116" s="296"/>
      <c r="Q116" s="296"/>
      <c r="R116" s="296"/>
      <c r="S116" s="296"/>
      <c r="T116" s="296"/>
      <c r="U116" s="296"/>
      <c r="V116" s="296"/>
      <c r="W116" s="296"/>
      <c r="X116" s="297"/>
      <c r="Y116" s="1137"/>
      <c r="Z116" s="1138"/>
      <c r="AA116" s="1138"/>
      <c r="AB116" s="1139"/>
      <c r="AC116" s="1137"/>
      <c r="AD116" s="1138"/>
      <c r="AE116" s="1138"/>
      <c r="AF116" s="1139"/>
      <c r="AG116" s="1137"/>
      <c r="AH116" s="1138"/>
      <c r="AI116" s="1138"/>
      <c r="AJ116" s="1139"/>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242" t="s">
        <v>334</v>
      </c>
      <c r="C123" s="242"/>
      <c r="D123" s="242"/>
      <c r="E123" s="242"/>
      <c r="F123" s="242"/>
      <c r="G123" s="242"/>
      <c r="H123" s="242"/>
      <c r="I123" s="242"/>
      <c r="J123" s="242"/>
      <c r="K123" s="242"/>
      <c r="L123" s="242"/>
      <c r="M123" s="242"/>
      <c r="N123" s="242"/>
      <c r="O123" s="242"/>
      <c r="P123" s="242"/>
      <c r="Q123" s="242"/>
      <c r="R123" s="242"/>
      <c r="S123" s="242"/>
      <c r="T123" s="242"/>
      <c r="U123" s="242"/>
      <c r="V123" s="5"/>
      <c r="W123" s="5"/>
      <c r="X123" s="5"/>
      <c r="Y123" s="5"/>
      <c r="Z123" s="5"/>
      <c r="AA123" s="5"/>
      <c r="AB123" s="5"/>
      <c r="AC123" s="5"/>
      <c r="AD123" s="5"/>
      <c r="AE123" s="5"/>
      <c r="AF123" s="5"/>
      <c r="AG123" s="5"/>
      <c r="AH123" s="5"/>
      <c r="AI123" s="5"/>
      <c r="AJ123" s="5"/>
      <c r="AK123" s="5"/>
    </row>
    <row r="124" spans="2:37" x14ac:dyDescent="0.15">
      <c r="B124" s="242"/>
      <c r="C124" s="242"/>
      <c r="D124" s="242"/>
      <c r="E124" s="242"/>
      <c r="F124" s="242"/>
      <c r="G124" s="242"/>
      <c r="H124" s="242"/>
      <c r="I124" s="242"/>
      <c r="J124" s="242"/>
      <c r="K124" s="242"/>
      <c r="L124" s="242"/>
      <c r="M124" s="242"/>
      <c r="N124" s="242"/>
      <c r="O124" s="242"/>
      <c r="P124" s="242"/>
      <c r="Q124" s="242"/>
      <c r="R124" s="242"/>
      <c r="S124" s="242"/>
      <c r="T124" s="242"/>
      <c r="U124" s="242"/>
      <c r="V124" s="5"/>
      <c r="W124" s="5"/>
      <c r="X124" s="5"/>
      <c r="Y124" s="5"/>
      <c r="Z124" s="5"/>
      <c r="AA124" s="5"/>
      <c r="AB124" s="5"/>
      <c r="AC124" s="5"/>
      <c r="AD124" s="5"/>
      <c r="AE124" s="5"/>
      <c r="AF124" s="5"/>
      <c r="AG124" s="5"/>
      <c r="AH124" s="5"/>
      <c r="AI124" s="5"/>
      <c r="AJ124" s="5"/>
      <c r="AK124" s="5"/>
    </row>
    <row r="125" spans="2:37" x14ac:dyDescent="0.15">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K125" s="5"/>
    </row>
    <row r="126" spans="2:37"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K126" s="5"/>
    </row>
    <row r="127" spans="2:37"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6"/>
      <c r="AK127" s="5"/>
    </row>
    <row r="128" spans="2:37"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6"/>
      <c r="AK128" s="5"/>
    </row>
    <row r="129" spans="2:37"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6"/>
      <c r="AK129" s="5"/>
    </row>
    <row r="130" spans="2:37"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6"/>
      <c r="AK130" s="5"/>
    </row>
    <row r="131" spans="2:37" x14ac:dyDescent="0.15">
      <c r="B131" s="307"/>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9"/>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AG71:AJ72"/>
    <mergeCell ref="AG67:AH68"/>
    <mergeCell ref="AI67:AJ68"/>
    <mergeCell ref="Y69:AB70"/>
    <mergeCell ref="AC69:AF70"/>
    <mergeCell ref="AG69:AJ70"/>
    <mergeCell ref="AC67:AD68"/>
    <mergeCell ref="Y71:AB72"/>
    <mergeCell ref="AC71:AF72"/>
    <mergeCell ref="AA67:AB68"/>
    <mergeCell ref="AG83:AJ84"/>
    <mergeCell ref="AC83:AF84"/>
    <mergeCell ref="O79:X80"/>
    <mergeCell ref="O81:X82"/>
    <mergeCell ref="O83:X84"/>
    <mergeCell ref="Y81:AB82"/>
    <mergeCell ref="AC81:AF82"/>
    <mergeCell ref="AG73:AJ74"/>
    <mergeCell ref="Y75:AB76"/>
    <mergeCell ref="AC75:AF76"/>
    <mergeCell ref="AG75:AJ76"/>
    <mergeCell ref="Y73:AB74"/>
    <mergeCell ref="AC73:AF74"/>
    <mergeCell ref="B123:U124"/>
    <mergeCell ref="B77:D84"/>
    <mergeCell ref="AG77:AJ78"/>
    <mergeCell ref="AC79:AF80"/>
    <mergeCell ref="AG79:AJ80"/>
    <mergeCell ref="AG81:AJ82"/>
    <mergeCell ref="O77:X78"/>
    <mergeCell ref="E77:N78"/>
    <mergeCell ref="Y77:AB78"/>
    <mergeCell ref="Y83:AB84"/>
    <mergeCell ref="AC77:AF78"/>
    <mergeCell ref="Y79:AB80"/>
    <mergeCell ref="E99:N100"/>
    <mergeCell ref="Y99:AB100"/>
    <mergeCell ref="AC99:AF100"/>
    <mergeCell ref="AG99:AJ100"/>
    <mergeCell ref="Y97:AB98"/>
    <mergeCell ref="O95:X96"/>
    <mergeCell ref="B101:D108"/>
    <mergeCell ref="E101:N102"/>
    <mergeCell ref="Y101:AB102"/>
    <mergeCell ref="AC101:AF102"/>
    <mergeCell ref="E105:N106"/>
    <mergeCell ref="Y105:AB106"/>
    <mergeCell ref="B125:AJ131"/>
    <mergeCell ref="B85:D92"/>
    <mergeCell ref="E85:N86"/>
    <mergeCell ref="Y85:AB86"/>
    <mergeCell ref="AC85:AF86"/>
    <mergeCell ref="AG85:AJ86"/>
    <mergeCell ref="E87:N88"/>
    <mergeCell ref="E91:N92"/>
    <mergeCell ref="Y91:AB92"/>
    <mergeCell ref="AC91:AF92"/>
    <mergeCell ref="Y89:AB90"/>
    <mergeCell ref="AC89:AF90"/>
    <mergeCell ref="AG91:AJ92"/>
    <mergeCell ref="O91:X92"/>
    <mergeCell ref="B93:D100"/>
    <mergeCell ref="E93:N94"/>
    <mergeCell ref="Y93:AB94"/>
    <mergeCell ref="AC93:AF94"/>
    <mergeCell ref="E97:N98"/>
    <mergeCell ref="AG93:AJ94"/>
    <mergeCell ref="E95:N96"/>
    <mergeCell ref="Y95:AB96"/>
    <mergeCell ref="AC95:AF96"/>
    <mergeCell ref="AG95:AJ96"/>
    <mergeCell ref="O67:X68"/>
    <mergeCell ref="AH25:AI25"/>
    <mergeCell ref="AD23:AG24"/>
    <mergeCell ref="W28:Z28"/>
    <mergeCell ref="AA28:AB28"/>
    <mergeCell ref="AD28:AG28"/>
    <mergeCell ref="AH28:AI28"/>
    <mergeCell ref="AD29:AG30"/>
    <mergeCell ref="AH29:AI30"/>
    <mergeCell ref="AD32:AG33"/>
    <mergeCell ref="AH32:AI33"/>
    <mergeCell ref="AD35:AG36"/>
    <mergeCell ref="AH35:AI36"/>
    <mergeCell ref="D39:AJ39"/>
    <mergeCell ref="D40:AJ43"/>
    <mergeCell ref="B46:S47"/>
    <mergeCell ref="B67:D68"/>
    <mergeCell ref="B26:I28"/>
    <mergeCell ref="M56:AJ57"/>
    <mergeCell ref="AE67:AF68"/>
    <mergeCell ref="B56:J57"/>
    <mergeCell ref="B58:J59"/>
    <mergeCell ref="AA25:AB25"/>
    <mergeCell ref="AD25:AG25"/>
    <mergeCell ref="B23:I25"/>
    <mergeCell ref="J23:M24"/>
    <mergeCell ref="N23:O24"/>
    <mergeCell ref="T26:U27"/>
    <mergeCell ref="V26:V28"/>
    <mergeCell ref="W26:Z27"/>
    <mergeCell ref="AA26:AB27"/>
    <mergeCell ref="AC26:AC28"/>
    <mergeCell ref="AD26:AG27"/>
    <mergeCell ref="J25:M25"/>
    <mergeCell ref="AH26:AI27"/>
    <mergeCell ref="AJ26:AJ28"/>
    <mergeCell ref="J28:M28"/>
    <mergeCell ref="N28:O28"/>
    <mergeCell ref="K50:L51"/>
    <mergeCell ref="K52:L53"/>
    <mergeCell ref="P28:S28"/>
    <mergeCell ref="K56:L57"/>
    <mergeCell ref="K58:L59"/>
    <mergeCell ref="M54:AJ55"/>
    <mergeCell ref="P26:S27"/>
    <mergeCell ref="K48:L49"/>
    <mergeCell ref="AC29:AC31"/>
    <mergeCell ref="AJ29:AJ31"/>
    <mergeCell ref="AD31:AG31"/>
    <mergeCell ref="AH31:AI31"/>
    <mergeCell ref="AJ32:AJ34"/>
    <mergeCell ref="AD34:AG34"/>
    <mergeCell ref="AH34:AI34"/>
    <mergeCell ref="AJ35:AJ37"/>
    <mergeCell ref="AD37:AG37"/>
    <mergeCell ref="AH37:AI37"/>
    <mergeCell ref="K54:L55"/>
    <mergeCell ref="J26:M27"/>
    <mergeCell ref="AJ20:AJ22"/>
    <mergeCell ref="AD20:AG21"/>
    <mergeCell ref="AH20:AI21"/>
    <mergeCell ref="AJ23:AJ25"/>
    <mergeCell ref="N25:O25"/>
    <mergeCell ref="P25:S25"/>
    <mergeCell ref="T25:U25"/>
    <mergeCell ref="W25:Z25"/>
    <mergeCell ref="T23:U24"/>
    <mergeCell ref="AC23:AC25"/>
    <mergeCell ref="P23:S24"/>
    <mergeCell ref="AH23:AI24"/>
    <mergeCell ref="AH22:AI22"/>
    <mergeCell ref="N20:O21"/>
    <mergeCell ref="B6:C6"/>
    <mergeCell ref="B16:C16"/>
    <mergeCell ref="B15:F15"/>
    <mergeCell ref="P16:Q16"/>
    <mergeCell ref="N14:O14"/>
    <mergeCell ref="AD17:AJ17"/>
    <mergeCell ref="B17:I19"/>
    <mergeCell ref="J17:M19"/>
    <mergeCell ref="AC18:AC19"/>
    <mergeCell ref="B11:T12"/>
    <mergeCell ref="P14:Q14"/>
    <mergeCell ref="S14:T14"/>
    <mergeCell ref="G16:H16"/>
    <mergeCell ref="J16:K16"/>
    <mergeCell ref="N17:O19"/>
    <mergeCell ref="AJ18:AJ19"/>
    <mergeCell ref="V16:W16"/>
    <mergeCell ref="V18:V19"/>
    <mergeCell ref="N16:O16"/>
    <mergeCell ref="D16:E16"/>
    <mergeCell ref="B13:F13"/>
    <mergeCell ref="B14:C14"/>
    <mergeCell ref="D14:E14"/>
    <mergeCell ref="G14:H14"/>
    <mergeCell ref="J14:K14"/>
    <mergeCell ref="AD18:AG19"/>
    <mergeCell ref="AH18:AI19"/>
    <mergeCell ref="P17:V17"/>
    <mergeCell ref="N22:O22"/>
    <mergeCell ref="S16:T16"/>
    <mergeCell ref="W17:AC17"/>
    <mergeCell ref="V14:W14"/>
    <mergeCell ref="AA18:AB19"/>
    <mergeCell ref="AC20:AC22"/>
    <mergeCell ref="P18:S19"/>
    <mergeCell ref="T18:U19"/>
    <mergeCell ref="W18:Z19"/>
    <mergeCell ref="P22:S22"/>
    <mergeCell ref="T20:U21"/>
    <mergeCell ref="AD22:AG22"/>
    <mergeCell ref="V20:V22"/>
    <mergeCell ref="AA22:AB22"/>
    <mergeCell ref="T22:U22"/>
    <mergeCell ref="P20:S21"/>
    <mergeCell ref="W20:Z21"/>
    <mergeCell ref="B29:I31"/>
    <mergeCell ref="J29:M30"/>
    <mergeCell ref="N29:O30"/>
    <mergeCell ref="P29:S30"/>
    <mergeCell ref="T29:U30"/>
    <mergeCell ref="V29:V31"/>
    <mergeCell ref="W29:Z30"/>
    <mergeCell ref="AA29:AB30"/>
    <mergeCell ref="B20:I22"/>
    <mergeCell ref="W22:Z22"/>
    <mergeCell ref="T28:U28"/>
    <mergeCell ref="N26:O27"/>
    <mergeCell ref="AA20:AB21"/>
    <mergeCell ref="J22:M22"/>
    <mergeCell ref="J31:M31"/>
    <mergeCell ref="N31:O31"/>
    <mergeCell ref="P31:S31"/>
    <mergeCell ref="T31:U31"/>
    <mergeCell ref="W31:Z31"/>
    <mergeCell ref="AA31:AB31"/>
    <mergeCell ref="J20:M21"/>
    <mergeCell ref="W23:Z24"/>
    <mergeCell ref="V23:V25"/>
    <mergeCell ref="AA23:AB24"/>
    <mergeCell ref="B32:I34"/>
    <mergeCell ref="J32:M33"/>
    <mergeCell ref="N32:O33"/>
    <mergeCell ref="P32:S33"/>
    <mergeCell ref="T32:U33"/>
    <mergeCell ref="V32:V34"/>
    <mergeCell ref="W32:Z33"/>
    <mergeCell ref="AA32:AB33"/>
    <mergeCell ref="AC32:AC34"/>
    <mergeCell ref="J34:M34"/>
    <mergeCell ref="N34:O34"/>
    <mergeCell ref="P34:S34"/>
    <mergeCell ref="T34:U34"/>
    <mergeCell ref="W34:Z34"/>
    <mergeCell ref="AA34:AB34"/>
    <mergeCell ref="B35:I37"/>
    <mergeCell ref="J35:M36"/>
    <mergeCell ref="N35:O36"/>
    <mergeCell ref="P35:S36"/>
    <mergeCell ref="T35:U36"/>
    <mergeCell ref="V35:V37"/>
    <mergeCell ref="W35:Z36"/>
    <mergeCell ref="AA35:AB36"/>
    <mergeCell ref="AC35:AC37"/>
    <mergeCell ref="J37:M37"/>
    <mergeCell ref="N37:O37"/>
    <mergeCell ref="P37:S37"/>
    <mergeCell ref="T37:U37"/>
    <mergeCell ref="W37:Z37"/>
    <mergeCell ref="AA37:AB37"/>
    <mergeCell ref="E69:N70"/>
    <mergeCell ref="E73:N74"/>
    <mergeCell ref="M58:AJ59"/>
    <mergeCell ref="M60:AJ61"/>
    <mergeCell ref="AG89:AJ90"/>
    <mergeCell ref="M48:AJ49"/>
    <mergeCell ref="Y87:AB88"/>
    <mergeCell ref="AC87:AF88"/>
    <mergeCell ref="AG87:AJ88"/>
    <mergeCell ref="O85:X86"/>
    <mergeCell ref="O87:X88"/>
    <mergeCell ref="B65:P66"/>
    <mergeCell ref="O89:X90"/>
    <mergeCell ref="B69:D76"/>
    <mergeCell ref="E67:N68"/>
    <mergeCell ref="Y67:Z68"/>
    <mergeCell ref="B60:J61"/>
    <mergeCell ref="M50:AJ51"/>
    <mergeCell ref="B48:J49"/>
    <mergeCell ref="K60:L61"/>
    <mergeCell ref="B50:J51"/>
    <mergeCell ref="B52:J53"/>
    <mergeCell ref="B54:J55"/>
    <mergeCell ref="M52:AJ53"/>
    <mergeCell ref="AC105:AF106"/>
    <mergeCell ref="AG101:AJ102"/>
    <mergeCell ref="E103:N104"/>
    <mergeCell ref="Y103:AB104"/>
    <mergeCell ref="AC103:AF104"/>
    <mergeCell ref="AG103:AJ104"/>
    <mergeCell ref="O103:X104"/>
    <mergeCell ref="AG105:AJ106"/>
    <mergeCell ref="E107:N108"/>
    <mergeCell ref="Y107:AB108"/>
    <mergeCell ref="AC107:AF108"/>
    <mergeCell ref="AG107:AJ108"/>
    <mergeCell ref="O105:X106"/>
    <mergeCell ref="O107:X108"/>
    <mergeCell ref="B109:D116"/>
    <mergeCell ref="E109:N110"/>
    <mergeCell ref="Y109:AB110"/>
    <mergeCell ref="AC109:AF110"/>
    <mergeCell ref="E113:N114"/>
    <mergeCell ref="Y113:AB114"/>
    <mergeCell ref="AC113:AF114"/>
    <mergeCell ref="E111:N112"/>
    <mergeCell ref="Y111:AB112"/>
    <mergeCell ref="AC111:AF112"/>
    <mergeCell ref="E115:N116"/>
    <mergeCell ref="Y115:AB116"/>
    <mergeCell ref="AC115:AF116"/>
    <mergeCell ref="AG115:AJ116"/>
    <mergeCell ref="O113:X114"/>
    <mergeCell ref="O115:X116"/>
    <mergeCell ref="O93:X94"/>
    <mergeCell ref="E89:N90"/>
    <mergeCell ref="E79:N80"/>
    <mergeCell ref="E71:N72"/>
    <mergeCell ref="O69:X70"/>
    <mergeCell ref="O71:X72"/>
    <mergeCell ref="E75:N76"/>
    <mergeCell ref="O73:X74"/>
    <mergeCell ref="O75:X76"/>
    <mergeCell ref="AG111:AJ112"/>
    <mergeCell ref="O109:X110"/>
    <mergeCell ref="O111:X112"/>
    <mergeCell ref="E83:N84"/>
    <mergeCell ref="E81:N82"/>
    <mergeCell ref="AG113:AJ114"/>
    <mergeCell ref="AG109:AJ110"/>
    <mergeCell ref="O97:X98"/>
    <mergeCell ref="O99:X100"/>
    <mergeCell ref="O101:X102"/>
    <mergeCell ref="AC97:AF98"/>
    <mergeCell ref="AG97:AJ98"/>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2" min="1" max="3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0000"/>
  </sheetPr>
  <dimension ref="B5:BK62"/>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AL64" sqref="AL64"/>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102</v>
      </c>
    </row>
    <row r="6" spans="2:36" x14ac:dyDescent="0.15">
      <c r="S6" s="28" t="s">
        <v>278</v>
      </c>
    </row>
    <row r="7" spans="2:36" ht="13.5" customHeight="1" x14ac:dyDescent="0.15"/>
    <row r="8" spans="2:36" ht="13.5" customHeight="1" x14ac:dyDescent="0.15">
      <c r="B8" s="299" t="s">
        <v>227</v>
      </c>
      <c r="C8" s="299"/>
      <c r="D8" s="299"/>
      <c r="E8" s="299"/>
      <c r="F8" s="299"/>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c r="B10" s="299" t="s">
        <v>228</v>
      </c>
      <c r="C10" s="299"/>
      <c r="D10" s="299"/>
      <c r="E10" s="299"/>
      <c r="F10" s="299"/>
      <c r="G10" s="8"/>
      <c r="H10" s="8"/>
      <c r="J10" s="8"/>
      <c r="O10" s="8"/>
      <c r="P10" s="8"/>
      <c r="R10" s="8"/>
      <c r="S10" s="8"/>
      <c r="U10" s="8"/>
      <c r="V10" s="8"/>
    </row>
    <row r="11" spans="2:36" s="11" customFormat="1" ht="13.5" customHeight="1" thickBot="1" x14ac:dyDescent="0.2">
      <c r="B11" s="245"/>
      <c r="C11" s="245"/>
      <c r="D11" s="393">
        <f>IF(計画提出書!N47="","",計画提出書!N47)</f>
        <v>2023</v>
      </c>
      <c r="E11" s="393"/>
      <c r="F11" s="12" t="s">
        <v>4</v>
      </c>
      <c r="G11" s="393">
        <f>IF(計画提出書!N47="","",4)</f>
        <v>4</v>
      </c>
      <c r="H11" s="393"/>
      <c r="I11" s="12" t="s">
        <v>5</v>
      </c>
      <c r="J11" s="393">
        <f>IF(計画提出書!N47="","",1)</f>
        <v>1</v>
      </c>
      <c r="K11" s="393"/>
      <c r="L11" s="12" t="s">
        <v>6</v>
      </c>
      <c r="M11" s="12" t="s">
        <v>39</v>
      </c>
      <c r="N11" s="245"/>
      <c r="O11" s="245"/>
      <c r="P11" s="393">
        <f>IF(計画提出書!N47="","",計画提出書!N47+1)</f>
        <v>2024</v>
      </c>
      <c r="Q11" s="393"/>
      <c r="R11" s="12" t="s">
        <v>4</v>
      </c>
      <c r="S11" s="393">
        <f>IF(計画提出書!N47="","",3)</f>
        <v>3</v>
      </c>
      <c r="T11" s="393"/>
      <c r="U11" s="12" t="s">
        <v>5</v>
      </c>
      <c r="V11" s="393">
        <f>IF(計画提出書!N47="","",31)</f>
        <v>31</v>
      </c>
      <c r="W11" s="393"/>
      <c r="X11" s="12" t="s">
        <v>6</v>
      </c>
    </row>
    <row r="12" spans="2:36" ht="13.5" customHeight="1" x14ac:dyDescent="0.15">
      <c r="B12" s="395" t="s">
        <v>219</v>
      </c>
      <c r="C12" s="379"/>
      <c r="D12" s="379"/>
      <c r="E12" s="379"/>
      <c r="F12" s="379"/>
      <c r="G12" s="379"/>
      <c r="H12" s="409" t="str">
        <f>IF(D11="","",D11&amp;"年度の使用量")</f>
        <v>2023年度の使用量</v>
      </c>
      <c r="I12" s="410"/>
      <c r="J12" s="410"/>
      <c r="K12" s="410"/>
      <c r="L12" s="410"/>
      <c r="M12" s="410"/>
      <c r="N12" s="410"/>
      <c r="O12" s="410"/>
      <c r="P12" s="413" t="s">
        <v>379</v>
      </c>
      <c r="Q12" s="414"/>
      <c r="R12" s="414"/>
      <c r="S12" s="414"/>
      <c r="T12" s="414"/>
      <c r="U12" s="414"/>
      <c r="V12" s="415"/>
      <c r="W12" s="409" t="s">
        <v>426</v>
      </c>
      <c r="X12" s="410"/>
      <c r="Y12" s="410"/>
      <c r="Z12" s="410"/>
      <c r="AA12" s="410"/>
      <c r="AB12" s="410"/>
      <c r="AC12" s="410"/>
      <c r="AD12" s="418" t="s">
        <v>98</v>
      </c>
      <c r="AE12" s="419"/>
      <c r="AF12" s="419"/>
      <c r="AG12" s="419"/>
      <c r="AH12" s="419"/>
      <c r="AI12" s="419"/>
      <c r="AJ12" s="420"/>
    </row>
    <row r="13" spans="2:36" ht="13.5" customHeight="1" x14ac:dyDescent="0.15">
      <c r="B13" s="408"/>
      <c r="C13" s="245"/>
      <c r="D13" s="245"/>
      <c r="E13" s="245"/>
      <c r="F13" s="245"/>
      <c r="G13" s="245"/>
      <c r="H13" s="411"/>
      <c r="I13" s="412"/>
      <c r="J13" s="412"/>
      <c r="K13" s="412"/>
      <c r="L13" s="412"/>
      <c r="M13" s="412"/>
      <c r="N13" s="412"/>
      <c r="O13" s="412"/>
      <c r="P13" s="416"/>
      <c r="Q13" s="416"/>
      <c r="R13" s="416"/>
      <c r="S13" s="416"/>
      <c r="T13" s="416"/>
      <c r="U13" s="416"/>
      <c r="V13" s="417"/>
      <c r="W13" s="411"/>
      <c r="X13" s="412"/>
      <c r="Y13" s="412"/>
      <c r="Z13" s="412"/>
      <c r="AA13" s="412"/>
      <c r="AB13" s="412"/>
      <c r="AC13" s="412"/>
      <c r="AD13" s="421"/>
      <c r="AE13" s="422"/>
      <c r="AF13" s="422"/>
      <c r="AG13" s="422"/>
      <c r="AH13" s="422"/>
      <c r="AI13" s="422"/>
      <c r="AJ13" s="423"/>
    </row>
    <row r="14" spans="2:36" ht="13.5" customHeight="1" thickBot="1" x14ac:dyDescent="0.2">
      <c r="B14" s="397"/>
      <c r="C14" s="381"/>
      <c r="D14" s="381"/>
      <c r="E14" s="381"/>
      <c r="F14" s="381"/>
      <c r="G14" s="381"/>
      <c r="H14" s="424" t="s">
        <v>248</v>
      </c>
      <c r="I14" s="425"/>
      <c r="J14" s="425"/>
      <c r="K14" s="425"/>
      <c r="L14" s="425"/>
      <c r="M14" s="425"/>
      <c r="N14" s="425"/>
      <c r="O14" s="426"/>
      <c r="P14" s="427" t="s">
        <v>249</v>
      </c>
      <c r="Q14" s="428"/>
      <c r="R14" s="428"/>
      <c r="S14" s="428"/>
      <c r="T14" s="428"/>
      <c r="U14" s="428"/>
      <c r="V14" s="428"/>
      <c r="W14" s="424" t="s">
        <v>381</v>
      </c>
      <c r="X14" s="425"/>
      <c r="Y14" s="425"/>
      <c r="Z14" s="425"/>
      <c r="AA14" s="425"/>
      <c r="AB14" s="425"/>
      <c r="AC14" s="425"/>
      <c r="AD14" s="429" t="s">
        <v>382</v>
      </c>
      <c r="AE14" s="425"/>
      <c r="AF14" s="425"/>
      <c r="AG14" s="425"/>
      <c r="AH14" s="425"/>
      <c r="AI14" s="425"/>
      <c r="AJ14" s="430"/>
    </row>
    <row r="15" spans="2:36" ht="13.5" customHeight="1" thickBot="1" x14ac:dyDescent="0.2">
      <c r="B15" s="450" t="s">
        <v>242</v>
      </c>
      <c r="C15" s="451"/>
      <c r="D15" s="456" t="s">
        <v>57</v>
      </c>
      <c r="E15" s="457"/>
      <c r="F15" s="457"/>
      <c r="G15" s="457"/>
      <c r="H15" s="460"/>
      <c r="I15" s="460"/>
      <c r="J15" s="460"/>
      <c r="K15" s="460"/>
      <c r="L15" s="460"/>
      <c r="M15" s="461" t="s">
        <v>232</v>
      </c>
      <c r="N15" s="379"/>
      <c r="O15" s="379"/>
      <c r="P15" s="472">
        <f>'（別紙１）原油換算シート【計画用】'!P15</f>
        <v>36.700000000000003</v>
      </c>
      <c r="Q15" s="472"/>
      <c r="R15" s="473"/>
      <c r="S15" s="435" t="s">
        <v>370</v>
      </c>
      <c r="T15" s="436"/>
      <c r="U15" s="436"/>
      <c r="V15" s="437"/>
      <c r="W15" s="373">
        <f>'（別紙１）原油換算シート【計画用】'!W15</f>
        <v>2.58E-2</v>
      </c>
      <c r="X15" s="245"/>
      <c r="Y15" s="245"/>
      <c r="Z15" s="245"/>
      <c r="AA15" s="509" t="s">
        <v>383</v>
      </c>
      <c r="AB15" s="510"/>
      <c r="AC15" s="510"/>
      <c r="AD15" s="468" t="str">
        <f>IF(H15="","",H15*P15*W$15)</f>
        <v/>
      </c>
      <c r="AE15" s="469"/>
      <c r="AF15" s="469"/>
      <c r="AG15" s="469"/>
      <c r="AH15" s="470"/>
      <c r="AI15" s="461" t="s">
        <v>232</v>
      </c>
      <c r="AJ15" s="396"/>
    </row>
    <row r="16" spans="2:36" ht="13.5" customHeight="1" thickBot="1" x14ac:dyDescent="0.2">
      <c r="B16" s="452"/>
      <c r="C16" s="453"/>
      <c r="D16" s="458"/>
      <c r="E16" s="459"/>
      <c r="F16" s="459"/>
      <c r="G16" s="459"/>
      <c r="H16" s="108"/>
      <c r="I16" s="108"/>
      <c r="J16" s="108"/>
      <c r="K16" s="108"/>
      <c r="L16" s="108"/>
      <c r="M16" s="462"/>
      <c r="N16" s="245"/>
      <c r="O16" s="245"/>
      <c r="P16" s="446"/>
      <c r="Q16" s="446"/>
      <c r="R16" s="447"/>
      <c r="S16" s="438"/>
      <c r="T16" s="439"/>
      <c r="U16" s="439"/>
      <c r="V16" s="440"/>
      <c r="W16" s="373"/>
      <c r="X16" s="245"/>
      <c r="Y16" s="245"/>
      <c r="Z16" s="245"/>
      <c r="AA16" s="509"/>
      <c r="AB16" s="510"/>
      <c r="AC16" s="510"/>
      <c r="AD16" s="441"/>
      <c r="AE16" s="442"/>
      <c r="AF16" s="442"/>
      <c r="AG16" s="442"/>
      <c r="AH16" s="443"/>
      <c r="AI16" s="462"/>
      <c r="AJ16" s="471"/>
    </row>
    <row r="17" spans="2:36" ht="13.5" customHeight="1" thickBot="1" x14ac:dyDescent="0.2">
      <c r="B17" s="452"/>
      <c r="C17" s="453"/>
      <c r="D17" s="432" t="s">
        <v>58</v>
      </c>
      <c r="E17" s="433"/>
      <c r="F17" s="433"/>
      <c r="G17" s="433"/>
      <c r="H17" s="434"/>
      <c r="I17" s="434"/>
      <c r="J17" s="434"/>
      <c r="K17" s="434"/>
      <c r="L17" s="434"/>
      <c r="M17" s="444" t="s">
        <v>232</v>
      </c>
      <c r="N17" s="463"/>
      <c r="O17" s="463"/>
      <c r="P17" s="472">
        <f>'（別紙１）原油換算シート【計画用】'!P17</f>
        <v>39.1</v>
      </c>
      <c r="Q17" s="472"/>
      <c r="R17" s="473"/>
      <c r="S17" s="435" t="s">
        <v>370</v>
      </c>
      <c r="T17" s="436"/>
      <c r="U17" s="436"/>
      <c r="V17" s="437"/>
      <c r="W17" s="373"/>
      <c r="X17" s="245"/>
      <c r="Y17" s="245"/>
      <c r="Z17" s="245"/>
      <c r="AA17" s="509"/>
      <c r="AB17" s="510"/>
      <c r="AC17" s="510"/>
      <c r="AD17" s="441" t="str">
        <f>IF(H17="","",H17*P17*W$15)</f>
        <v/>
      </c>
      <c r="AE17" s="442"/>
      <c r="AF17" s="442"/>
      <c r="AG17" s="442"/>
      <c r="AH17" s="443"/>
      <c r="AI17" s="444" t="s">
        <v>232</v>
      </c>
      <c r="AJ17" s="445"/>
    </row>
    <row r="18" spans="2:36" ht="13.5" customHeight="1" thickBot="1" x14ac:dyDescent="0.2">
      <c r="B18" s="452"/>
      <c r="C18" s="453"/>
      <c r="D18" s="432"/>
      <c r="E18" s="433"/>
      <c r="F18" s="433"/>
      <c r="G18" s="433"/>
      <c r="H18" s="434"/>
      <c r="I18" s="434"/>
      <c r="J18" s="434"/>
      <c r="K18" s="434"/>
      <c r="L18" s="434"/>
      <c r="M18" s="444"/>
      <c r="N18" s="463"/>
      <c r="O18" s="463"/>
      <c r="P18" s="446"/>
      <c r="Q18" s="446"/>
      <c r="R18" s="447"/>
      <c r="S18" s="438"/>
      <c r="T18" s="439"/>
      <c r="U18" s="439"/>
      <c r="V18" s="440"/>
      <c r="W18" s="373"/>
      <c r="X18" s="245"/>
      <c r="Y18" s="245"/>
      <c r="Z18" s="245"/>
      <c r="AA18" s="509"/>
      <c r="AB18" s="510"/>
      <c r="AC18" s="510"/>
      <c r="AD18" s="441"/>
      <c r="AE18" s="442"/>
      <c r="AF18" s="442"/>
      <c r="AG18" s="442"/>
      <c r="AH18" s="443"/>
      <c r="AI18" s="444"/>
      <c r="AJ18" s="445"/>
    </row>
    <row r="19" spans="2:36" ht="13.5" customHeight="1" thickBot="1" x14ac:dyDescent="0.2">
      <c r="B19" s="452"/>
      <c r="C19" s="453"/>
      <c r="D19" s="432" t="s">
        <v>59</v>
      </c>
      <c r="E19" s="433"/>
      <c r="F19" s="433"/>
      <c r="G19" s="433"/>
      <c r="H19" s="434"/>
      <c r="I19" s="434"/>
      <c r="J19" s="434"/>
      <c r="K19" s="434"/>
      <c r="L19" s="434"/>
      <c r="M19" s="444" t="s">
        <v>232</v>
      </c>
      <c r="N19" s="463"/>
      <c r="O19" s="463"/>
      <c r="P19" s="472">
        <f>'（別紙１）原油換算シート【計画用】'!P19</f>
        <v>41.9</v>
      </c>
      <c r="Q19" s="472"/>
      <c r="R19" s="473"/>
      <c r="S19" s="435" t="s">
        <v>370</v>
      </c>
      <c r="T19" s="436"/>
      <c r="U19" s="436"/>
      <c r="V19" s="437"/>
      <c r="W19" s="373"/>
      <c r="X19" s="245"/>
      <c r="Y19" s="245"/>
      <c r="Z19" s="245"/>
      <c r="AA19" s="509"/>
      <c r="AB19" s="510"/>
      <c r="AC19" s="510"/>
      <c r="AD19" s="441" t="str">
        <f>IF(H19="","",H19*P19*W$15)</f>
        <v/>
      </c>
      <c r="AE19" s="442"/>
      <c r="AF19" s="442"/>
      <c r="AG19" s="442"/>
      <c r="AH19" s="443"/>
      <c r="AI19" s="444" t="s">
        <v>232</v>
      </c>
      <c r="AJ19" s="445"/>
    </row>
    <row r="20" spans="2:36" ht="13.5" customHeight="1" thickBot="1" x14ac:dyDescent="0.2">
      <c r="B20" s="452"/>
      <c r="C20" s="453"/>
      <c r="D20" s="432"/>
      <c r="E20" s="433"/>
      <c r="F20" s="433"/>
      <c r="G20" s="433"/>
      <c r="H20" s="434"/>
      <c r="I20" s="434"/>
      <c r="J20" s="434"/>
      <c r="K20" s="434"/>
      <c r="L20" s="434"/>
      <c r="M20" s="444"/>
      <c r="N20" s="463"/>
      <c r="O20" s="463"/>
      <c r="P20" s="446"/>
      <c r="Q20" s="446"/>
      <c r="R20" s="447"/>
      <c r="S20" s="438"/>
      <c r="T20" s="439"/>
      <c r="U20" s="439"/>
      <c r="V20" s="440"/>
      <c r="W20" s="373"/>
      <c r="X20" s="245"/>
      <c r="Y20" s="245"/>
      <c r="Z20" s="245"/>
      <c r="AA20" s="509"/>
      <c r="AB20" s="510"/>
      <c r="AC20" s="510"/>
      <c r="AD20" s="441"/>
      <c r="AE20" s="442"/>
      <c r="AF20" s="442"/>
      <c r="AG20" s="442"/>
      <c r="AH20" s="443"/>
      <c r="AI20" s="444"/>
      <c r="AJ20" s="445"/>
    </row>
    <row r="21" spans="2:36" ht="13.5" customHeight="1" thickBot="1" x14ac:dyDescent="0.2">
      <c r="B21" s="452"/>
      <c r="C21" s="453"/>
      <c r="D21" s="432" t="s">
        <v>60</v>
      </c>
      <c r="E21" s="433"/>
      <c r="F21" s="433"/>
      <c r="G21" s="433"/>
      <c r="H21" s="434"/>
      <c r="I21" s="434"/>
      <c r="J21" s="434"/>
      <c r="K21" s="434"/>
      <c r="L21" s="434"/>
      <c r="M21" s="444" t="s">
        <v>232</v>
      </c>
      <c r="N21" s="463"/>
      <c r="O21" s="463"/>
      <c r="P21" s="472">
        <f>'（別紙１）原油換算シート【計画用】'!P21</f>
        <v>41.9</v>
      </c>
      <c r="Q21" s="472"/>
      <c r="R21" s="473"/>
      <c r="S21" s="435" t="s">
        <v>370</v>
      </c>
      <c r="T21" s="436"/>
      <c r="U21" s="436"/>
      <c r="V21" s="437"/>
      <c r="W21" s="373"/>
      <c r="X21" s="245"/>
      <c r="Y21" s="245"/>
      <c r="Z21" s="245"/>
      <c r="AA21" s="509"/>
      <c r="AB21" s="510"/>
      <c r="AC21" s="510"/>
      <c r="AD21" s="441" t="str">
        <f>IF(H21="","",H21*P21*W$15)</f>
        <v/>
      </c>
      <c r="AE21" s="442"/>
      <c r="AF21" s="442"/>
      <c r="AG21" s="442"/>
      <c r="AH21" s="443"/>
      <c r="AI21" s="444" t="s">
        <v>232</v>
      </c>
      <c r="AJ21" s="445"/>
    </row>
    <row r="22" spans="2:36" ht="13.5" customHeight="1" thickBot="1" x14ac:dyDescent="0.2">
      <c r="B22" s="452"/>
      <c r="C22" s="453"/>
      <c r="D22" s="432"/>
      <c r="E22" s="433"/>
      <c r="F22" s="433"/>
      <c r="G22" s="433"/>
      <c r="H22" s="434"/>
      <c r="I22" s="434"/>
      <c r="J22" s="434"/>
      <c r="K22" s="434"/>
      <c r="L22" s="434"/>
      <c r="M22" s="444"/>
      <c r="N22" s="463"/>
      <c r="O22" s="463"/>
      <c r="P22" s="446"/>
      <c r="Q22" s="446"/>
      <c r="R22" s="447"/>
      <c r="S22" s="438"/>
      <c r="T22" s="439"/>
      <c r="U22" s="439"/>
      <c r="V22" s="440"/>
      <c r="W22" s="373"/>
      <c r="X22" s="245"/>
      <c r="Y22" s="245"/>
      <c r="Z22" s="245"/>
      <c r="AA22" s="509"/>
      <c r="AB22" s="510"/>
      <c r="AC22" s="510"/>
      <c r="AD22" s="441"/>
      <c r="AE22" s="442"/>
      <c r="AF22" s="442"/>
      <c r="AG22" s="442"/>
      <c r="AH22" s="443"/>
      <c r="AI22" s="444"/>
      <c r="AJ22" s="445"/>
    </row>
    <row r="23" spans="2:36" ht="13.5" customHeight="1" thickBot="1" x14ac:dyDescent="0.2">
      <c r="B23" s="452"/>
      <c r="C23" s="453"/>
      <c r="D23" s="474" t="s">
        <v>391</v>
      </c>
      <c r="E23" s="475"/>
      <c r="F23" s="475"/>
      <c r="G23" s="475"/>
      <c r="H23" s="434"/>
      <c r="I23" s="434"/>
      <c r="J23" s="434"/>
      <c r="K23" s="434"/>
      <c r="L23" s="434"/>
      <c r="M23" s="444" t="s">
        <v>233</v>
      </c>
      <c r="N23" s="463"/>
      <c r="O23" s="463"/>
      <c r="P23" s="472">
        <f>'（別紙１）原油換算シート【計画用】'!P23</f>
        <v>50.8</v>
      </c>
      <c r="Q23" s="472"/>
      <c r="R23" s="473"/>
      <c r="S23" s="438" t="s">
        <v>371</v>
      </c>
      <c r="T23" s="439"/>
      <c r="U23" s="439"/>
      <c r="V23" s="440"/>
      <c r="W23" s="373"/>
      <c r="X23" s="245"/>
      <c r="Y23" s="245"/>
      <c r="Z23" s="245"/>
      <c r="AA23" s="509"/>
      <c r="AB23" s="510"/>
      <c r="AC23" s="510"/>
      <c r="AD23" s="441" t="str">
        <f>IF(H23="","",H23*P23*W$15)</f>
        <v/>
      </c>
      <c r="AE23" s="442"/>
      <c r="AF23" s="442"/>
      <c r="AG23" s="442"/>
      <c r="AH23" s="443"/>
      <c r="AI23" s="444" t="s">
        <v>232</v>
      </c>
      <c r="AJ23" s="445"/>
    </row>
    <row r="24" spans="2:36" ht="13.5" customHeight="1" thickBot="1" x14ac:dyDescent="0.2">
      <c r="B24" s="452"/>
      <c r="C24" s="453"/>
      <c r="D24" s="474"/>
      <c r="E24" s="475"/>
      <c r="F24" s="475"/>
      <c r="G24" s="475"/>
      <c r="H24" s="434"/>
      <c r="I24" s="434"/>
      <c r="J24" s="434"/>
      <c r="K24" s="434"/>
      <c r="L24" s="434"/>
      <c r="M24" s="444"/>
      <c r="N24" s="463"/>
      <c r="O24" s="463"/>
      <c r="P24" s="446"/>
      <c r="Q24" s="446"/>
      <c r="R24" s="447"/>
      <c r="S24" s="438"/>
      <c r="T24" s="439"/>
      <c r="U24" s="439"/>
      <c r="V24" s="440"/>
      <c r="W24" s="373"/>
      <c r="X24" s="245"/>
      <c r="Y24" s="245"/>
      <c r="Z24" s="245"/>
      <c r="AA24" s="509"/>
      <c r="AB24" s="510"/>
      <c r="AC24" s="510"/>
      <c r="AD24" s="441"/>
      <c r="AE24" s="442"/>
      <c r="AF24" s="442"/>
      <c r="AG24" s="442"/>
      <c r="AH24" s="443"/>
      <c r="AI24" s="444"/>
      <c r="AJ24" s="445"/>
    </row>
    <row r="25" spans="2:36" ht="13.5" customHeight="1" thickBot="1" x14ac:dyDescent="0.2">
      <c r="B25" s="452"/>
      <c r="C25" s="453"/>
      <c r="D25" s="464" t="s">
        <v>397</v>
      </c>
      <c r="E25" s="465"/>
      <c r="F25" s="465"/>
      <c r="G25" s="465"/>
      <c r="H25" s="434"/>
      <c r="I25" s="434"/>
      <c r="J25" s="434"/>
      <c r="K25" s="434"/>
      <c r="L25" s="434"/>
      <c r="M25" s="444" t="s">
        <v>354</v>
      </c>
      <c r="N25" s="463"/>
      <c r="O25" s="463"/>
      <c r="P25" s="472">
        <f>'（別紙１）原油換算シート【計画用】'!P25</f>
        <v>45</v>
      </c>
      <c r="Q25" s="472"/>
      <c r="R25" s="473"/>
      <c r="S25" s="438" t="s">
        <v>372</v>
      </c>
      <c r="T25" s="439"/>
      <c r="U25" s="439"/>
      <c r="V25" s="440"/>
      <c r="W25" s="373"/>
      <c r="X25" s="245"/>
      <c r="Y25" s="245"/>
      <c r="Z25" s="245"/>
      <c r="AA25" s="509"/>
      <c r="AB25" s="510"/>
      <c r="AC25" s="510"/>
      <c r="AD25" s="441" t="str">
        <f>IF(H25="","",H25*P25*W$15)</f>
        <v/>
      </c>
      <c r="AE25" s="442"/>
      <c r="AF25" s="442"/>
      <c r="AG25" s="442"/>
      <c r="AH25" s="443"/>
      <c r="AI25" s="444" t="s">
        <v>232</v>
      </c>
      <c r="AJ25" s="445"/>
    </row>
    <row r="26" spans="2:36" ht="13.5" customHeight="1" thickBot="1" x14ac:dyDescent="0.2">
      <c r="B26" s="452"/>
      <c r="C26" s="453"/>
      <c r="D26" s="464"/>
      <c r="E26" s="465"/>
      <c r="F26" s="465"/>
      <c r="G26" s="465"/>
      <c r="H26" s="434"/>
      <c r="I26" s="434"/>
      <c r="J26" s="434"/>
      <c r="K26" s="434"/>
      <c r="L26" s="434"/>
      <c r="M26" s="444"/>
      <c r="N26" s="463"/>
      <c r="O26" s="463"/>
      <c r="P26" s="446"/>
      <c r="Q26" s="446"/>
      <c r="R26" s="447"/>
      <c r="S26" s="438"/>
      <c r="T26" s="439"/>
      <c r="U26" s="439"/>
      <c r="V26" s="440"/>
      <c r="W26" s="373"/>
      <c r="X26" s="245"/>
      <c r="Y26" s="245"/>
      <c r="Z26" s="245"/>
      <c r="AA26" s="509"/>
      <c r="AB26" s="510"/>
      <c r="AC26" s="510"/>
      <c r="AD26" s="441"/>
      <c r="AE26" s="442"/>
      <c r="AF26" s="442"/>
      <c r="AG26" s="442"/>
      <c r="AH26" s="443"/>
      <c r="AI26" s="444"/>
      <c r="AJ26" s="445"/>
    </row>
    <row r="27" spans="2:36" ht="13.5" customHeight="1" thickBot="1" x14ac:dyDescent="0.2">
      <c r="B27" s="452"/>
      <c r="C27" s="453"/>
      <c r="D27" s="312" t="s">
        <v>61</v>
      </c>
      <c r="E27" s="313"/>
      <c r="F27" s="312" t="s">
        <v>342</v>
      </c>
      <c r="G27" s="314"/>
      <c r="H27" s="434"/>
      <c r="I27" s="434"/>
      <c r="J27" s="434"/>
      <c r="K27" s="434"/>
      <c r="L27" s="434"/>
      <c r="M27" s="444" t="s">
        <v>373</v>
      </c>
      <c r="N27" s="463"/>
      <c r="O27" s="511"/>
      <c r="P27" s="1218">
        <f>'（別紙１）原油換算シート【計画用】'!P27</f>
        <v>9.9700000000000006</v>
      </c>
      <c r="Q27" s="1218"/>
      <c r="R27" s="1219"/>
      <c r="S27" s="438" t="s">
        <v>374</v>
      </c>
      <c r="T27" s="439"/>
      <c r="U27" s="439"/>
      <c r="V27" s="440"/>
      <c r="W27" s="373"/>
      <c r="X27" s="245"/>
      <c r="Y27" s="245"/>
      <c r="Z27" s="245"/>
      <c r="AA27" s="509"/>
      <c r="AB27" s="510"/>
      <c r="AC27" s="510"/>
      <c r="AD27" s="441" t="str">
        <f>IF(H27="","",H27*P27*W$15)</f>
        <v/>
      </c>
      <c r="AE27" s="442"/>
      <c r="AF27" s="442"/>
      <c r="AG27" s="442"/>
      <c r="AH27" s="443"/>
      <c r="AI27" s="444" t="s">
        <v>232</v>
      </c>
      <c r="AJ27" s="445"/>
    </row>
    <row r="28" spans="2:36" ht="13.5" customHeight="1" thickBot="1" x14ac:dyDescent="0.2">
      <c r="B28" s="452"/>
      <c r="C28" s="453"/>
      <c r="D28" s="315"/>
      <c r="E28" s="316"/>
      <c r="F28" s="318"/>
      <c r="G28" s="320"/>
      <c r="H28" s="434"/>
      <c r="I28" s="434"/>
      <c r="J28" s="434"/>
      <c r="K28" s="434"/>
      <c r="L28" s="434"/>
      <c r="M28" s="444"/>
      <c r="N28" s="463"/>
      <c r="O28" s="511"/>
      <c r="P28" s="448"/>
      <c r="Q28" s="448"/>
      <c r="R28" s="449"/>
      <c r="S28" s="438"/>
      <c r="T28" s="439"/>
      <c r="U28" s="439"/>
      <c r="V28" s="440"/>
      <c r="W28" s="373"/>
      <c r="X28" s="245"/>
      <c r="Y28" s="245"/>
      <c r="Z28" s="245"/>
      <c r="AA28" s="509"/>
      <c r="AB28" s="510"/>
      <c r="AC28" s="510"/>
      <c r="AD28" s="441"/>
      <c r="AE28" s="442"/>
      <c r="AF28" s="442"/>
      <c r="AG28" s="442"/>
      <c r="AH28" s="443"/>
      <c r="AI28" s="444"/>
      <c r="AJ28" s="445"/>
    </row>
    <row r="29" spans="2:36" ht="13.5" customHeight="1" thickBot="1" x14ac:dyDescent="0.2">
      <c r="B29" s="452"/>
      <c r="C29" s="453"/>
      <c r="D29" s="315"/>
      <c r="E29" s="316"/>
      <c r="F29" s="312" t="s">
        <v>343</v>
      </c>
      <c r="G29" s="314"/>
      <c r="H29" s="82"/>
      <c r="I29" s="83"/>
      <c r="J29" s="83"/>
      <c r="K29" s="83"/>
      <c r="L29" s="512"/>
      <c r="M29" s="444" t="s">
        <v>373</v>
      </c>
      <c r="N29" s="463"/>
      <c r="O29" s="511"/>
      <c r="P29" s="1218">
        <f>'（別紙１）原油換算シート【計画用】'!P29</f>
        <v>9.2799999999999994</v>
      </c>
      <c r="Q29" s="1218"/>
      <c r="R29" s="1219"/>
      <c r="S29" s="438" t="s">
        <v>374</v>
      </c>
      <c r="T29" s="439"/>
      <c r="U29" s="439"/>
      <c r="V29" s="440"/>
      <c r="W29" s="373"/>
      <c r="X29" s="245"/>
      <c r="Y29" s="245"/>
      <c r="Z29" s="245"/>
      <c r="AA29" s="509"/>
      <c r="AB29" s="510"/>
      <c r="AC29" s="510"/>
      <c r="AD29" s="441" t="str">
        <f>IF(H29="","",H29*P29*W$15)</f>
        <v/>
      </c>
      <c r="AE29" s="442"/>
      <c r="AF29" s="442"/>
      <c r="AG29" s="442"/>
      <c r="AH29" s="443"/>
      <c r="AI29" s="444" t="s">
        <v>232</v>
      </c>
      <c r="AJ29" s="445"/>
    </row>
    <row r="30" spans="2:36" ht="13.5" customHeight="1" thickBot="1" x14ac:dyDescent="0.2">
      <c r="B30" s="452"/>
      <c r="C30" s="453"/>
      <c r="D30" s="318"/>
      <c r="E30" s="319"/>
      <c r="F30" s="318"/>
      <c r="G30" s="320"/>
      <c r="H30" s="85"/>
      <c r="I30" s="86"/>
      <c r="J30" s="86"/>
      <c r="K30" s="86"/>
      <c r="L30" s="513"/>
      <c r="M30" s="444"/>
      <c r="N30" s="463"/>
      <c r="O30" s="511"/>
      <c r="P30" s="448"/>
      <c r="Q30" s="448"/>
      <c r="R30" s="449"/>
      <c r="S30" s="438"/>
      <c r="T30" s="439"/>
      <c r="U30" s="439"/>
      <c r="V30" s="440"/>
      <c r="W30" s="373"/>
      <c r="X30" s="245"/>
      <c r="Y30" s="245"/>
      <c r="Z30" s="245"/>
      <c r="AA30" s="509"/>
      <c r="AB30" s="510"/>
      <c r="AC30" s="510"/>
      <c r="AD30" s="441"/>
      <c r="AE30" s="442"/>
      <c r="AF30" s="442"/>
      <c r="AG30" s="442"/>
      <c r="AH30" s="443"/>
      <c r="AI30" s="444"/>
      <c r="AJ30" s="445"/>
    </row>
    <row r="31" spans="2:36" ht="13.5" customHeight="1" thickBot="1" x14ac:dyDescent="0.2">
      <c r="B31" s="452"/>
      <c r="C31" s="453"/>
      <c r="D31" s="466" t="s">
        <v>419</v>
      </c>
      <c r="E31" s="467"/>
      <c r="F31" s="467"/>
      <c r="G31" s="467"/>
      <c r="H31" s="108"/>
      <c r="I31" s="108"/>
      <c r="J31" s="108"/>
      <c r="K31" s="108"/>
      <c r="L31" s="108"/>
      <c r="M31" s="462" t="s">
        <v>376</v>
      </c>
      <c r="N31" s="245"/>
      <c r="O31" s="245"/>
      <c r="P31" s="1218">
        <f>'（別紙１）原油換算シート【計画用】'!P31</f>
        <v>1.36</v>
      </c>
      <c r="Q31" s="1218"/>
      <c r="R31" s="1219"/>
      <c r="S31" s="500" t="s">
        <v>375</v>
      </c>
      <c r="T31" s="501"/>
      <c r="U31" s="501"/>
      <c r="V31" s="502"/>
      <c r="W31" s="373"/>
      <c r="X31" s="245"/>
      <c r="Y31" s="245"/>
      <c r="Z31" s="245"/>
      <c r="AA31" s="509"/>
      <c r="AB31" s="510"/>
      <c r="AC31" s="510"/>
      <c r="AD31" s="441" t="str">
        <f>IF(H31="","",H31*P31*W$15)</f>
        <v/>
      </c>
      <c r="AE31" s="442"/>
      <c r="AF31" s="442"/>
      <c r="AG31" s="442"/>
      <c r="AH31" s="443"/>
      <c r="AI31" s="444" t="s">
        <v>232</v>
      </c>
      <c r="AJ31" s="445"/>
    </row>
    <row r="32" spans="2:36" ht="14.25" thickBot="1" x14ac:dyDescent="0.2">
      <c r="B32" s="454"/>
      <c r="C32" s="455"/>
      <c r="D32" s="458"/>
      <c r="E32" s="459"/>
      <c r="F32" s="459"/>
      <c r="G32" s="459"/>
      <c r="H32" s="108"/>
      <c r="I32" s="108"/>
      <c r="J32" s="108"/>
      <c r="K32" s="108"/>
      <c r="L32" s="108"/>
      <c r="M32" s="462"/>
      <c r="N32" s="245"/>
      <c r="O32" s="245"/>
      <c r="P32" s="448"/>
      <c r="Q32" s="448"/>
      <c r="R32" s="449"/>
      <c r="S32" s="503"/>
      <c r="T32" s="504"/>
      <c r="U32" s="504"/>
      <c r="V32" s="505"/>
      <c r="W32" s="373"/>
      <c r="X32" s="245"/>
      <c r="Y32" s="245"/>
      <c r="Z32" s="245"/>
      <c r="AA32" s="509"/>
      <c r="AB32" s="510"/>
      <c r="AC32" s="510"/>
      <c r="AD32" s="506"/>
      <c r="AE32" s="507"/>
      <c r="AF32" s="507"/>
      <c r="AG32" s="507"/>
      <c r="AH32" s="508"/>
      <c r="AI32" s="444"/>
      <c r="AJ32" s="445"/>
    </row>
    <row r="33" spans="2:63" ht="13.5" customHeight="1" thickBot="1" x14ac:dyDescent="0.2">
      <c r="B33" s="476" t="s">
        <v>64</v>
      </c>
      <c r="C33" s="477"/>
      <c r="D33" s="480" t="s">
        <v>239</v>
      </c>
      <c r="E33" s="480"/>
      <c r="F33" s="480"/>
      <c r="G33" s="480"/>
      <c r="H33" s="482"/>
      <c r="I33" s="483"/>
      <c r="J33" s="483"/>
      <c r="K33" s="483"/>
      <c r="L33" s="483"/>
      <c r="M33" s="485" t="s">
        <v>232</v>
      </c>
      <c r="N33" s="486"/>
      <c r="O33" s="486"/>
      <c r="P33" s="487">
        <f>'（別紙１）原油換算シート【計画用】'!P33</f>
        <v>34.6</v>
      </c>
      <c r="Q33" s="487"/>
      <c r="R33" s="488"/>
      <c r="S33" s="489" t="s">
        <v>377</v>
      </c>
      <c r="T33" s="490"/>
      <c r="U33" s="490"/>
      <c r="V33" s="491"/>
      <c r="W33" s="391">
        <f>'（別紙１）原油換算シート【計画用】'!W33</f>
        <v>2.58E-2</v>
      </c>
      <c r="X33" s="379"/>
      <c r="Y33" s="379"/>
      <c r="Z33" s="379"/>
      <c r="AA33" s="509" t="s">
        <v>383</v>
      </c>
      <c r="AB33" s="510"/>
      <c r="AC33" s="510"/>
      <c r="AD33" s="494" t="str">
        <f>IF(H33="","",H33*P33*W$15)</f>
        <v/>
      </c>
      <c r="AE33" s="495"/>
      <c r="AF33" s="495"/>
      <c r="AG33" s="495"/>
      <c r="AH33" s="496"/>
      <c r="AI33" s="485" t="s">
        <v>399</v>
      </c>
      <c r="AJ33" s="497"/>
    </row>
    <row r="34" spans="2:63" ht="13.5" customHeight="1" thickBot="1" x14ac:dyDescent="0.2">
      <c r="B34" s="478"/>
      <c r="C34" s="479"/>
      <c r="D34" s="481"/>
      <c r="E34" s="481"/>
      <c r="F34" s="481"/>
      <c r="G34" s="481"/>
      <c r="H34" s="484"/>
      <c r="I34" s="434"/>
      <c r="J34" s="434"/>
      <c r="K34" s="434"/>
      <c r="L34" s="434"/>
      <c r="M34" s="444"/>
      <c r="N34" s="463"/>
      <c r="O34" s="463"/>
      <c r="P34" s="446"/>
      <c r="Q34" s="446"/>
      <c r="R34" s="447"/>
      <c r="S34" s="492"/>
      <c r="T34" s="310"/>
      <c r="U34" s="310"/>
      <c r="V34" s="493"/>
      <c r="W34" s="373"/>
      <c r="X34" s="245"/>
      <c r="Y34" s="245"/>
      <c r="Z34" s="245"/>
      <c r="AA34" s="509"/>
      <c r="AB34" s="510"/>
      <c r="AC34" s="510"/>
      <c r="AD34" s="441"/>
      <c r="AE34" s="442"/>
      <c r="AF34" s="442"/>
      <c r="AG34" s="442"/>
      <c r="AH34" s="443"/>
      <c r="AI34" s="444"/>
      <c r="AJ34" s="445"/>
    </row>
    <row r="35" spans="2:63" ht="13.5" customHeight="1" thickBot="1" x14ac:dyDescent="0.2">
      <c r="B35" s="478"/>
      <c r="C35" s="479"/>
      <c r="D35" s="481"/>
      <c r="E35" s="481"/>
      <c r="F35" s="481"/>
      <c r="G35" s="481"/>
      <c r="H35" s="484"/>
      <c r="I35" s="434"/>
      <c r="J35" s="434"/>
      <c r="K35" s="434"/>
      <c r="L35" s="434"/>
      <c r="M35" s="444"/>
      <c r="N35" s="463"/>
      <c r="O35" s="463"/>
      <c r="P35" s="446"/>
      <c r="Q35" s="446"/>
      <c r="R35" s="447"/>
      <c r="S35" s="492"/>
      <c r="T35" s="310"/>
      <c r="U35" s="310"/>
      <c r="V35" s="493"/>
      <c r="W35" s="373"/>
      <c r="X35" s="245"/>
      <c r="Y35" s="245"/>
      <c r="Z35" s="245"/>
      <c r="AA35" s="509"/>
      <c r="AB35" s="510"/>
      <c r="AC35" s="510"/>
      <c r="AD35" s="441"/>
      <c r="AE35" s="442"/>
      <c r="AF35" s="442"/>
      <c r="AG35" s="442"/>
      <c r="AH35" s="443"/>
      <c r="AI35" s="444"/>
      <c r="AJ35" s="445"/>
    </row>
    <row r="36" spans="2:63" ht="13.5" customHeight="1" thickBot="1" x14ac:dyDescent="0.2">
      <c r="B36" s="478"/>
      <c r="C36" s="479"/>
      <c r="D36" s="481" t="s">
        <v>62</v>
      </c>
      <c r="E36" s="481"/>
      <c r="F36" s="481"/>
      <c r="G36" s="481"/>
      <c r="H36" s="484"/>
      <c r="I36" s="434"/>
      <c r="J36" s="434"/>
      <c r="K36" s="434"/>
      <c r="L36" s="434"/>
      <c r="M36" s="444" t="s">
        <v>232</v>
      </c>
      <c r="N36" s="463"/>
      <c r="O36" s="463"/>
      <c r="P36" s="446">
        <f>'（別紙１）原油換算シート【計画用】'!P36</f>
        <v>37.700000000000003</v>
      </c>
      <c r="Q36" s="446"/>
      <c r="R36" s="447"/>
      <c r="S36" s="500" t="s">
        <v>377</v>
      </c>
      <c r="T36" s="501"/>
      <c r="U36" s="501"/>
      <c r="V36" s="502"/>
      <c r="W36" s="373"/>
      <c r="X36" s="245"/>
      <c r="Y36" s="245"/>
      <c r="Z36" s="245"/>
      <c r="AA36" s="509"/>
      <c r="AB36" s="510"/>
      <c r="AC36" s="510"/>
      <c r="AD36" s="441" t="str">
        <f>IF(H36="","",H36*P36*W$15)</f>
        <v/>
      </c>
      <c r="AE36" s="442"/>
      <c r="AF36" s="442"/>
      <c r="AG36" s="442"/>
      <c r="AH36" s="443"/>
      <c r="AI36" s="444" t="s">
        <v>232</v>
      </c>
      <c r="AJ36" s="445"/>
    </row>
    <row r="37" spans="2:63" ht="13.5" customHeight="1" thickBot="1" x14ac:dyDescent="0.2">
      <c r="B37" s="478"/>
      <c r="C37" s="479"/>
      <c r="D37" s="481"/>
      <c r="E37" s="481"/>
      <c r="F37" s="481"/>
      <c r="G37" s="481"/>
      <c r="H37" s="484"/>
      <c r="I37" s="434"/>
      <c r="J37" s="434"/>
      <c r="K37" s="434"/>
      <c r="L37" s="434"/>
      <c r="M37" s="444"/>
      <c r="N37" s="463"/>
      <c r="O37" s="463"/>
      <c r="P37" s="446"/>
      <c r="Q37" s="446"/>
      <c r="R37" s="447"/>
      <c r="S37" s="500"/>
      <c r="T37" s="501"/>
      <c r="U37" s="501"/>
      <c r="V37" s="502"/>
      <c r="W37" s="373"/>
      <c r="X37" s="245"/>
      <c r="Y37" s="245"/>
      <c r="Z37" s="245"/>
      <c r="AA37" s="509"/>
      <c r="AB37" s="510"/>
      <c r="AC37" s="510"/>
      <c r="AD37" s="441"/>
      <c r="AE37" s="442"/>
      <c r="AF37" s="442"/>
      <c r="AG37" s="442"/>
      <c r="AH37" s="443"/>
      <c r="AI37" s="444"/>
      <c r="AJ37" s="445"/>
    </row>
    <row r="38" spans="2:63" ht="13.5" customHeight="1" thickBot="1" x14ac:dyDescent="0.2">
      <c r="B38" s="478"/>
      <c r="C38" s="479"/>
      <c r="D38" s="481" t="s">
        <v>63</v>
      </c>
      <c r="E38" s="481"/>
      <c r="F38" s="481"/>
      <c r="G38" s="481"/>
      <c r="H38" s="484"/>
      <c r="I38" s="434"/>
      <c r="J38" s="434"/>
      <c r="K38" s="434"/>
      <c r="L38" s="434"/>
      <c r="M38" s="444" t="s">
        <v>354</v>
      </c>
      <c r="N38" s="463"/>
      <c r="O38" s="463"/>
      <c r="P38" s="446">
        <f>'（別紙１）原油換算シート【計画用】'!P38</f>
        <v>43.5</v>
      </c>
      <c r="Q38" s="446"/>
      <c r="R38" s="447"/>
      <c r="S38" s="500" t="s">
        <v>372</v>
      </c>
      <c r="T38" s="501"/>
      <c r="U38" s="501"/>
      <c r="V38" s="502"/>
      <c r="W38" s="373"/>
      <c r="X38" s="245"/>
      <c r="Y38" s="245"/>
      <c r="Z38" s="245"/>
      <c r="AA38" s="509"/>
      <c r="AB38" s="510"/>
      <c r="AC38" s="510"/>
      <c r="AD38" s="441" t="str">
        <f>IF(H38="","",H38*P38*W$15)</f>
        <v/>
      </c>
      <c r="AE38" s="442"/>
      <c r="AF38" s="442"/>
      <c r="AG38" s="442"/>
      <c r="AH38" s="443"/>
      <c r="AI38" s="444" t="s">
        <v>232</v>
      </c>
      <c r="AJ38" s="445"/>
    </row>
    <row r="39" spans="2:63" ht="13.5" customHeight="1" thickBot="1" x14ac:dyDescent="0.2">
      <c r="B39" s="478"/>
      <c r="C39" s="479"/>
      <c r="D39" s="481"/>
      <c r="E39" s="481"/>
      <c r="F39" s="481"/>
      <c r="G39" s="481"/>
      <c r="H39" s="484"/>
      <c r="I39" s="434"/>
      <c r="J39" s="434"/>
      <c r="K39" s="434"/>
      <c r="L39" s="434"/>
      <c r="M39" s="444"/>
      <c r="N39" s="463"/>
      <c r="O39" s="463"/>
      <c r="P39" s="446"/>
      <c r="Q39" s="446"/>
      <c r="R39" s="447"/>
      <c r="S39" s="500"/>
      <c r="T39" s="501"/>
      <c r="U39" s="501"/>
      <c r="V39" s="502"/>
      <c r="W39" s="373"/>
      <c r="X39" s="245"/>
      <c r="Y39" s="245"/>
      <c r="Z39" s="245"/>
      <c r="AA39" s="509"/>
      <c r="AB39" s="510"/>
      <c r="AC39" s="510"/>
      <c r="AD39" s="441"/>
      <c r="AE39" s="442"/>
      <c r="AF39" s="442"/>
      <c r="AG39" s="442"/>
      <c r="AH39" s="443"/>
      <c r="AI39" s="444"/>
      <c r="AJ39" s="445"/>
    </row>
    <row r="40" spans="2:63" ht="13.5" customHeight="1" thickBot="1" x14ac:dyDescent="0.2">
      <c r="B40" s="478"/>
      <c r="C40" s="479"/>
      <c r="D40" s="518" t="s">
        <v>390</v>
      </c>
      <c r="E40" s="518"/>
      <c r="F40" s="518"/>
      <c r="G40" s="518"/>
      <c r="H40" s="484"/>
      <c r="I40" s="434"/>
      <c r="J40" s="434"/>
      <c r="K40" s="434"/>
      <c r="L40" s="434"/>
      <c r="M40" s="444" t="s">
        <v>233</v>
      </c>
      <c r="N40" s="463"/>
      <c r="O40" s="463"/>
      <c r="P40" s="446">
        <f>'（別紙１）原油換算シート【計画用】'!P40</f>
        <v>50.8</v>
      </c>
      <c r="Q40" s="446"/>
      <c r="R40" s="447"/>
      <c r="S40" s="500" t="s">
        <v>378</v>
      </c>
      <c r="T40" s="501"/>
      <c r="U40" s="501"/>
      <c r="V40" s="502"/>
      <c r="W40" s="373"/>
      <c r="X40" s="245"/>
      <c r="Y40" s="245"/>
      <c r="Z40" s="245"/>
      <c r="AA40" s="509"/>
      <c r="AB40" s="510"/>
      <c r="AC40" s="510"/>
      <c r="AD40" s="441" t="str">
        <f>IF(H40="","",H40*P40*W$15)</f>
        <v/>
      </c>
      <c r="AE40" s="442"/>
      <c r="AF40" s="442"/>
      <c r="AG40" s="442"/>
      <c r="AH40" s="443"/>
      <c r="AI40" s="444" t="s">
        <v>232</v>
      </c>
      <c r="AJ40" s="445"/>
    </row>
    <row r="41" spans="2:63" ht="13.5" customHeight="1" thickBot="1" x14ac:dyDescent="0.2">
      <c r="B41" s="478"/>
      <c r="C41" s="479"/>
      <c r="D41" s="519"/>
      <c r="E41" s="519"/>
      <c r="F41" s="519"/>
      <c r="G41" s="519"/>
      <c r="H41" s="82"/>
      <c r="I41" s="83"/>
      <c r="J41" s="83"/>
      <c r="K41" s="83"/>
      <c r="L41" s="83"/>
      <c r="M41" s="520"/>
      <c r="N41" s="327"/>
      <c r="O41" s="327"/>
      <c r="P41" s="446"/>
      <c r="Q41" s="446"/>
      <c r="R41" s="447"/>
      <c r="S41" s="503"/>
      <c r="T41" s="504"/>
      <c r="U41" s="504"/>
      <c r="V41" s="505"/>
      <c r="W41" s="523"/>
      <c r="X41" s="381"/>
      <c r="Y41" s="381"/>
      <c r="Z41" s="381"/>
      <c r="AA41" s="509"/>
      <c r="AB41" s="510"/>
      <c r="AC41" s="510"/>
      <c r="AD41" s="441"/>
      <c r="AE41" s="442"/>
      <c r="AF41" s="442"/>
      <c r="AG41" s="442"/>
      <c r="AH41" s="443"/>
      <c r="AI41" s="520"/>
      <c r="AJ41" s="524"/>
    </row>
    <row r="42" spans="2:63" ht="13.5" customHeight="1" x14ac:dyDescent="0.15">
      <c r="B42" s="529" t="s">
        <v>68</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25" t="str">
        <f>IF(SUM(AD15:AH41)=0,"",SUM(AD15:AH41))</f>
        <v/>
      </c>
      <c r="AE42" s="526"/>
      <c r="AF42" s="526"/>
      <c r="AG42" s="526"/>
      <c r="AH42" s="526"/>
      <c r="AI42" s="514" t="s">
        <v>232</v>
      </c>
      <c r="AJ42" s="515"/>
    </row>
    <row r="43" spans="2:63" ht="13.5" customHeight="1" thickBot="1" x14ac:dyDescent="0.2">
      <c r="B43" s="531"/>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27"/>
      <c r="AE43" s="528"/>
      <c r="AF43" s="528"/>
      <c r="AG43" s="528"/>
      <c r="AH43" s="528"/>
      <c r="AI43" s="516"/>
      <c r="AJ43" s="517"/>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224</v>
      </c>
      <c r="C45" s="11">
        <v>1</v>
      </c>
      <c r="D45" s="299" t="s">
        <v>279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99" t="s">
        <v>225</v>
      </c>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378" t="s">
        <v>404</v>
      </c>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377" t="s">
        <v>405</v>
      </c>
      <c r="I50" s="377"/>
      <c r="J50" s="377"/>
      <c r="K50" s="377"/>
      <c r="L50" s="377"/>
      <c r="M50" s="377"/>
      <c r="N50" s="377"/>
      <c r="O50" s="377"/>
      <c r="P50" s="377"/>
      <c r="Q50" s="377" t="s">
        <v>409</v>
      </c>
      <c r="R50" s="377"/>
      <c r="S50" s="377"/>
      <c r="T50" s="377"/>
      <c r="U50" s="377"/>
      <c r="V50" s="377"/>
      <c r="W50" s="377"/>
      <c r="X50" s="377"/>
      <c r="Y50" s="377"/>
      <c r="Z50" s="377"/>
      <c r="AA50" s="377"/>
      <c r="AB50" s="377"/>
      <c r="AC50" s="377"/>
      <c r="AD50" s="377"/>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377" t="s">
        <v>406</v>
      </c>
      <c r="I51" s="377"/>
      <c r="J51" s="377"/>
      <c r="K51" s="377"/>
      <c r="L51" s="377"/>
      <c r="M51" s="377"/>
      <c r="N51" s="377"/>
      <c r="O51" s="377"/>
      <c r="P51" s="377"/>
      <c r="Q51" s="377" t="s">
        <v>410</v>
      </c>
      <c r="R51" s="377"/>
      <c r="S51" s="377"/>
      <c r="T51" s="377"/>
      <c r="U51" s="377"/>
      <c r="V51" s="377"/>
      <c r="W51" s="377"/>
      <c r="X51" s="377"/>
      <c r="Y51" s="377"/>
      <c r="Z51" s="377"/>
      <c r="AA51" s="377"/>
      <c r="AB51" s="377"/>
      <c r="AC51" s="377"/>
      <c r="AD51" s="377"/>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377" t="s">
        <v>407</v>
      </c>
      <c r="I52" s="377"/>
      <c r="J52" s="377"/>
      <c r="K52" s="377"/>
      <c r="L52" s="377"/>
      <c r="M52" s="377"/>
      <c r="N52" s="377"/>
      <c r="O52" s="377"/>
      <c r="P52" s="377"/>
      <c r="Q52" s="377" t="s">
        <v>411</v>
      </c>
      <c r="R52" s="377"/>
      <c r="S52" s="377"/>
      <c r="T52" s="377"/>
      <c r="U52" s="377"/>
      <c r="V52" s="377"/>
      <c r="W52" s="377"/>
      <c r="X52" s="377"/>
      <c r="Y52" s="377"/>
      <c r="Z52" s="377"/>
      <c r="AA52" s="377"/>
      <c r="AB52" s="377"/>
      <c r="AC52" s="377"/>
      <c r="AD52" s="377"/>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377" t="s">
        <v>408</v>
      </c>
      <c r="I53" s="377"/>
      <c r="J53" s="377"/>
      <c r="K53" s="377"/>
      <c r="L53" s="377"/>
      <c r="M53" s="377"/>
      <c r="N53" s="377"/>
      <c r="O53" s="377"/>
      <c r="P53" s="377"/>
      <c r="Q53" s="377" t="s">
        <v>412</v>
      </c>
      <c r="R53" s="377"/>
      <c r="S53" s="377"/>
      <c r="T53" s="377"/>
      <c r="U53" s="377"/>
      <c r="V53" s="377"/>
      <c r="W53" s="377"/>
      <c r="X53" s="377"/>
      <c r="Y53" s="377"/>
      <c r="Z53" s="377"/>
      <c r="AA53" s="377"/>
      <c r="AB53" s="377"/>
      <c r="AC53" s="377"/>
      <c r="AD53" s="377"/>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31" t="s">
        <v>418</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33" t="s">
        <v>369</v>
      </c>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63" ht="13.5" customHeight="1" x14ac:dyDescent="0.15">
      <c r="B57" s="11"/>
      <c r="AI57" s="8"/>
      <c r="AJ57" s="8"/>
    </row>
    <row r="58" spans="2:63" ht="14.25" thickBot="1" x14ac:dyDescent="0.2">
      <c r="B58" s="11" t="s">
        <v>320</v>
      </c>
      <c r="C58" s="11"/>
      <c r="D58" s="11"/>
      <c r="E58" s="11"/>
      <c r="F58" s="11"/>
      <c r="G58" s="11"/>
      <c r="H58" s="11"/>
      <c r="I58" s="11"/>
      <c r="J58" s="11"/>
      <c r="K58" s="394" t="s">
        <v>288</v>
      </c>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row>
    <row r="59" spans="2:63" ht="16.5" customHeight="1" x14ac:dyDescent="0.15">
      <c r="B59" s="395" t="s">
        <v>272</v>
      </c>
      <c r="C59" s="379"/>
      <c r="D59" s="379"/>
      <c r="E59" s="396"/>
      <c r="F59" s="399" t="str">
        <f>IF(報告提出書【1年目】!AB32="","",報告提出書【1年目】!AB32)</f>
        <v/>
      </c>
      <c r="G59" s="400"/>
      <c r="H59" s="400"/>
      <c r="I59" s="379" t="s">
        <v>271</v>
      </c>
      <c r="J59" s="380"/>
      <c r="K59" s="391" t="s">
        <v>414</v>
      </c>
      <c r="L59" s="379"/>
      <c r="M59" s="379"/>
      <c r="N59" s="379"/>
      <c r="O59" s="379"/>
      <c r="P59" s="379"/>
      <c r="Q59" s="379"/>
      <c r="R59" s="379"/>
      <c r="S59" s="392"/>
      <c r="T59" s="388"/>
      <c r="U59" s="389"/>
      <c r="V59" s="390"/>
      <c r="W59" s="35" t="s">
        <v>271</v>
      </c>
      <c r="X59" s="35"/>
      <c r="Y59" s="35"/>
      <c r="Z59" s="35"/>
      <c r="AA59" s="35"/>
      <c r="AB59" s="35"/>
      <c r="AC59" s="35"/>
      <c r="AD59" s="35"/>
      <c r="AE59" s="35"/>
      <c r="AF59" s="35"/>
      <c r="AG59" s="35"/>
      <c r="AH59" s="35"/>
      <c r="AI59" s="35"/>
      <c r="AJ59" s="36"/>
    </row>
    <row r="60" spans="2:63" ht="16.5" customHeight="1" thickBot="1" x14ac:dyDescent="0.2">
      <c r="B60" s="397"/>
      <c r="C60" s="381"/>
      <c r="D60" s="381"/>
      <c r="E60" s="398"/>
      <c r="F60" s="401"/>
      <c r="G60" s="402"/>
      <c r="H60" s="402"/>
      <c r="I60" s="381"/>
      <c r="J60" s="382"/>
      <c r="K60" s="403" t="s">
        <v>415</v>
      </c>
      <c r="L60" s="404"/>
      <c r="M60" s="404"/>
      <c r="N60" s="404"/>
      <c r="O60" s="404"/>
      <c r="P60" s="404"/>
      <c r="Q60" s="404"/>
      <c r="R60" s="404"/>
      <c r="S60" s="405"/>
      <c r="T60" s="385"/>
      <c r="U60" s="386"/>
      <c r="V60" s="387"/>
      <c r="W60" s="406" t="s">
        <v>417</v>
      </c>
      <c r="X60" s="407"/>
      <c r="Y60" s="407"/>
      <c r="Z60" s="407"/>
      <c r="AA60" s="407"/>
      <c r="AB60" s="407"/>
      <c r="AC60" s="407"/>
      <c r="AD60" s="407"/>
      <c r="AE60" s="407"/>
      <c r="AF60" s="385"/>
      <c r="AG60" s="386"/>
      <c r="AH60" s="387"/>
      <c r="AI60" s="383" t="s">
        <v>416</v>
      </c>
      <c r="AJ60" s="384"/>
    </row>
    <row r="61" spans="2:63" x14ac:dyDescent="0.15">
      <c r="B61" s="11" t="s">
        <v>276</v>
      </c>
      <c r="C61" s="333" t="s">
        <v>413</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63" x14ac:dyDescent="0.15">
      <c r="B62" s="11"/>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sheetData>
  <sheetProtection password="805D" sheet="1" formatCells="0" formatColumns="0" formatRows="0" insertHyperlinks="0"/>
  <mergeCells count="153">
    <mergeCell ref="B42:AC43"/>
    <mergeCell ref="AD42:AH43"/>
    <mergeCell ref="AI42:AJ43"/>
    <mergeCell ref="D45:AJ45"/>
    <mergeCell ref="D46:AJ46"/>
    <mergeCell ref="AD38:AH39"/>
    <mergeCell ref="W33:Z41"/>
    <mergeCell ref="AA33:AC41"/>
    <mergeCell ref="AD33:AH35"/>
    <mergeCell ref="AI38:AJ39"/>
    <mergeCell ref="D40:G41"/>
    <mergeCell ref="H40:L41"/>
    <mergeCell ref="M40:O41"/>
    <mergeCell ref="P40:R41"/>
    <mergeCell ref="AI33:AJ35"/>
    <mergeCell ref="D36:G37"/>
    <mergeCell ref="H36:L37"/>
    <mergeCell ref="M36:O37"/>
    <mergeCell ref="P36:R37"/>
    <mergeCell ref="S36:V37"/>
    <mergeCell ref="AD36:AH37"/>
    <mergeCell ref="AI36:AJ37"/>
    <mergeCell ref="P33:R35"/>
    <mergeCell ref="B33:C41"/>
    <mergeCell ref="D33:G35"/>
    <mergeCell ref="H33:L35"/>
    <mergeCell ref="M33:O35"/>
    <mergeCell ref="M38:O39"/>
    <mergeCell ref="S40:V41"/>
    <mergeCell ref="P38:R39"/>
    <mergeCell ref="S38:V39"/>
    <mergeCell ref="S33:V35"/>
    <mergeCell ref="AD40:AH41"/>
    <mergeCell ref="AD23:AH24"/>
    <mergeCell ref="D25:G26"/>
    <mergeCell ref="H25:L26"/>
    <mergeCell ref="P25:R26"/>
    <mergeCell ref="S25:V26"/>
    <mergeCell ref="H23:L24"/>
    <mergeCell ref="M23:O24"/>
    <mergeCell ref="AD29:AH30"/>
    <mergeCell ref="AI40:AJ41"/>
    <mergeCell ref="D38:G39"/>
    <mergeCell ref="H38:L39"/>
    <mergeCell ref="AI29:AJ30"/>
    <mergeCell ref="D31:G32"/>
    <mergeCell ref="H31:L32"/>
    <mergeCell ref="M31:O32"/>
    <mergeCell ref="P31:R32"/>
    <mergeCell ref="S31:V32"/>
    <mergeCell ref="AD31:AH32"/>
    <mergeCell ref="AI31:AJ32"/>
    <mergeCell ref="F29:G30"/>
    <mergeCell ref="H29:L30"/>
    <mergeCell ref="M29:O30"/>
    <mergeCell ref="P29:R30"/>
    <mergeCell ref="S29:V30"/>
    <mergeCell ref="AI19:AJ20"/>
    <mergeCell ref="W15:Z32"/>
    <mergeCell ref="AA15:AC32"/>
    <mergeCell ref="S21:V22"/>
    <mergeCell ref="AD17:AH18"/>
    <mergeCell ref="D19:G20"/>
    <mergeCell ref="H19:L20"/>
    <mergeCell ref="M19:O20"/>
    <mergeCell ref="P19:R20"/>
    <mergeCell ref="D21:G22"/>
    <mergeCell ref="H21:L22"/>
    <mergeCell ref="M21:O22"/>
    <mergeCell ref="AD19:AH20"/>
    <mergeCell ref="P21:R22"/>
    <mergeCell ref="AD21:AH22"/>
    <mergeCell ref="AI21:AJ22"/>
    <mergeCell ref="AI23:AJ24"/>
    <mergeCell ref="AI25:AJ26"/>
    <mergeCell ref="AD27:AH28"/>
    <mergeCell ref="AI27:AJ28"/>
    <mergeCell ref="AD25:AH26"/>
    <mergeCell ref="AD15:AH16"/>
    <mergeCell ref="AI15:AJ16"/>
    <mergeCell ref="AI17:AJ18"/>
    <mergeCell ref="B12:G14"/>
    <mergeCell ref="B8:F8"/>
    <mergeCell ref="B9:C9"/>
    <mergeCell ref="D9:E9"/>
    <mergeCell ref="G9:H9"/>
    <mergeCell ref="J9:K9"/>
    <mergeCell ref="P9:Q9"/>
    <mergeCell ref="S9:T9"/>
    <mergeCell ref="G11:H11"/>
    <mergeCell ref="J11:K11"/>
    <mergeCell ref="N9:O9"/>
    <mergeCell ref="S11:T11"/>
    <mergeCell ref="H50:P50"/>
    <mergeCell ref="Q50:AD50"/>
    <mergeCell ref="H51:P51"/>
    <mergeCell ref="D27:E30"/>
    <mergeCell ref="AD12:AJ13"/>
    <mergeCell ref="D47:AJ49"/>
    <mergeCell ref="N11:O11"/>
    <mergeCell ref="P11:Q11"/>
    <mergeCell ref="V9:W9"/>
    <mergeCell ref="B10:F10"/>
    <mergeCell ref="B11:C11"/>
    <mergeCell ref="D11:E11"/>
    <mergeCell ref="V11:W11"/>
    <mergeCell ref="AD14:AJ14"/>
    <mergeCell ref="H12:O13"/>
    <mergeCell ref="P12:V13"/>
    <mergeCell ref="W12:AC13"/>
    <mergeCell ref="P17:R18"/>
    <mergeCell ref="S17:V18"/>
    <mergeCell ref="H14:O14"/>
    <mergeCell ref="P14:V14"/>
    <mergeCell ref="W14:AC14"/>
    <mergeCell ref="B15:C32"/>
    <mergeCell ref="D15:G16"/>
    <mergeCell ref="D17:G18"/>
    <mergeCell ref="H17:L18"/>
    <mergeCell ref="M17:O18"/>
    <mergeCell ref="D23:G24"/>
    <mergeCell ref="P15:R16"/>
    <mergeCell ref="S15:V16"/>
    <mergeCell ref="S19:V20"/>
    <mergeCell ref="F27:G28"/>
    <mergeCell ref="H27:L28"/>
    <mergeCell ref="M27:O28"/>
    <mergeCell ref="P27:R28"/>
    <mergeCell ref="S27:V28"/>
    <mergeCell ref="P23:R24"/>
    <mergeCell ref="H15:L16"/>
    <mergeCell ref="M15:O16"/>
    <mergeCell ref="M25:O26"/>
    <mergeCell ref="S23:V24"/>
    <mergeCell ref="AF60:AH60"/>
    <mergeCell ref="AI60:AJ60"/>
    <mergeCell ref="Q51:AD51"/>
    <mergeCell ref="H52:P52"/>
    <mergeCell ref="C61:AJ62"/>
    <mergeCell ref="H53:P53"/>
    <mergeCell ref="Q53:AD53"/>
    <mergeCell ref="D55:AJ56"/>
    <mergeCell ref="K58:AJ58"/>
    <mergeCell ref="B59:E60"/>
    <mergeCell ref="T60:V60"/>
    <mergeCell ref="W60:AE60"/>
    <mergeCell ref="Q52:AD52"/>
    <mergeCell ref="D54:AJ54"/>
    <mergeCell ref="F59:H60"/>
    <mergeCell ref="I59:J60"/>
    <mergeCell ref="K59:S59"/>
    <mergeCell ref="T59:V59"/>
    <mergeCell ref="K60:S6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CCC"/>
  </sheetPr>
  <dimension ref="A5:AW138"/>
  <sheetViews>
    <sheetView showGridLines="0" view="pageBreakPreview" zoomScale="115" zoomScaleNormal="100" zoomScaleSheetLayoutView="115" workbookViewId="0">
      <pane xSplit="1" ySplit="4" topLeftCell="B5" activePane="bottomRight" state="frozen"/>
      <selection activeCell="D49" sqref="D49:AJ50"/>
      <selection pane="topRight" activeCell="D49" sqref="D49:AJ50"/>
      <selection pane="bottomLeft" activeCell="D49" sqref="D49:AJ50"/>
      <selection pane="bottomRight" activeCell="AA11" sqref="AA11"/>
    </sheetView>
  </sheetViews>
  <sheetFormatPr defaultColWidth="2.5" defaultRowHeight="13.5" x14ac:dyDescent="0.15"/>
  <cols>
    <col min="1" max="47" width="2.5" style="1" customWidth="1"/>
    <col min="48" max="16384" width="2.5" style="1"/>
  </cols>
  <sheetData>
    <row r="5" spans="2:36" ht="13.5" customHeight="1" x14ac:dyDescent="0.15">
      <c r="B5" s="1" t="s">
        <v>223</v>
      </c>
    </row>
    <row r="6" spans="2:36" ht="13.5" customHeight="1" x14ac:dyDescent="0.15">
      <c r="N6" s="244" t="s">
        <v>218</v>
      </c>
      <c r="O6" s="244"/>
      <c r="P6" s="244"/>
      <c r="Q6" s="244"/>
      <c r="R6" s="244"/>
      <c r="S6" s="244"/>
      <c r="T6" s="244"/>
      <c r="U6" s="244"/>
      <c r="V6" s="244"/>
      <c r="W6" s="244"/>
      <c r="X6" s="244"/>
    </row>
    <row r="7" spans="2:36" ht="13.5" customHeight="1" x14ac:dyDescent="0.15"/>
    <row r="8" spans="2:36" ht="13.5" customHeight="1" x14ac:dyDescent="0.15">
      <c r="B8" s="299" t="s">
        <v>227</v>
      </c>
      <c r="C8" s="299"/>
      <c r="D8" s="299"/>
      <c r="E8" s="299"/>
      <c r="F8" s="299"/>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45"/>
      <c r="C9" s="245"/>
      <c r="D9" s="393">
        <f>IF(計画提出書!N47="","",計画提出書!N47)</f>
        <v>2023</v>
      </c>
      <c r="E9" s="393"/>
      <c r="F9" s="12" t="s">
        <v>4</v>
      </c>
      <c r="G9" s="393">
        <f>IF(計画提出書!S47="","",計画提出書!S47)</f>
        <v>4</v>
      </c>
      <c r="H9" s="393"/>
      <c r="I9" s="12" t="s">
        <v>5</v>
      </c>
      <c r="J9" s="393">
        <f>IF(計画提出書!V47="","",計画提出書!V47)</f>
        <v>1</v>
      </c>
      <c r="K9" s="393"/>
      <c r="L9" s="12" t="s">
        <v>6</v>
      </c>
      <c r="M9" s="12" t="s">
        <v>39</v>
      </c>
      <c r="N9" s="245"/>
      <c r="O9" s="245"/>
      <c r="P9" s="393">
        <f>IF(計画提出書!AA47="","",計画提出書!AA47)</f>
        <v>2026</v>
      </c>
      <c r="Q9" s="393"/>
      <c r="R9" s="12" t="s">
        <v>4</v>
      </c>
      <c r="S9" s="393">
        <f>IF(計画提出書!AD47="","",計画提出書!AD47)</f>
        <v>3</v>
      </c>
      <c r="T9" s="393"/>
      <c r="U9" s="12" t="s">
        <v>5</v>
      </c>
      <c r="V9" s="393">
        <f>IF(計画提出書!AG47="","",計画提出書!AG47)</f>
        <v>31</v>
      </c>
      <c r="W9" s="393"/>
      <c r="X9" s="12" t="s">
        <v>6</v>
      </c>
    </row>
    <row r="10" spans="2:36" s="11" customFormat="1" ht="13.5" customHeight="1" x14ac:dyDescent="0.15"/>
    <row r="11" spans="2:36" s="11" customFormat="1" ht="13.5" customHeight="1" x14ac:dyDescent="0.15">
      <c r="B11" s="299" t="s">
        <v>488</v>
      </c>
      <c r="C11" s="299"/>
      <c r="D11" s="299"/>
      <c r="E11" s="299"/>
      <c r="F11" s="299"/>
      <c r="G11" s="299"/>
      <c r="H11" s="299"/>
      <c r="I11" s="299"/>
      <c r="J11" s="299"/>
      <c r="K11" s="299"/>
      <c r="L11" s="299"/>
      <c r="M11" s="299"/>
      <c r="N11" s="299"/>
      <c r="O11" s="299"/>
      <c r="P11" s="299"/>
      <c r="Q11" s="299"/>
      <c r="R11" s="299"/>
    </row>
    <row r="12" spans="2:36" ht="13.5" customHeight="1" x14ac:dyDescent="0.15">
      <c r="B12" s="299"/>
      <c r="C12" s="299"/>
      <c r="D12" s="299"/>
      <c r="E12" s="299"/>
      <c r="F12" s="299"/>
      <c r="G12" s="299"/>
      <c r="H12" s="299"/>
      <c r="I12" s="299"/>
      <c r="J12" s="299"/>
      <c r="K12" s="299"/>
      <c r="L12" s="299"/>
      <c r="M12" s="299"/>
      <c r="N12" s="299"/>
      <c r="O12" s="299"/>
      <c r="P12" s="299"/>
      <c r="Q12" s="299"/>
      <c r="R12" s="299"/>
      <c r="S12" s="12"/>
      <c r="T12" s="12"/>
      <c r="U12" s="12"/>
      <c r="V12" s="11"/>
      <c r="W12" s="11"/>
      <c r="X12" s="11"/>
      <c r="Y12" s="11"/>
      <c r="Z12" s="11"/>
      <c r="AA12" s="11"/>
      <c r="AB12" s="11"/>
    </row>
    <row r="13" spans="2:36" ht="13.5" customHeight="1" x14ac:dyDescent="0.15">
      <c r="B13" s="299" t="s">
        <v>228</v>
      </c>
      <c r="C13" s="299"/>
      <c r="D13" s="299"/>
      <c r="E13" s="299"/>
      <c r="F13" s="299"/>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81"/>
      <c r="C14" s="381"/>
      <c r="D14" s="402">
        <f>IF(計画提出書!N47="","",計画提出書!N47)</f>
        <v>2023</v>
      </c>
      <c r="E14" s="402"/>
      <c r="F14" s="22" t="s">
        <v>4</v>
      </c>
      <c r="G14" s="402">
        <f>IF(計画提出書!N47="","",4)</f>
        <v>4</v>
      </c>
      <c r="H14" s="402"/>
      <c r="I14" s="22" t="s">
        <v>5</v>
      </c>
      <c r="J14" s="402">
        <f>IF(計画提出書!N47="","",1)</f>
        <v>1</v>
      </c>
      <c r="K14" s="402"/>
      <c r="L14" s="22" t="s">
        <v>6</v>
      </c>
      <c r="M14" s="22" t="s">
        <v>39</v>
      </c>
      <c r="N14" s="381"/>
      <c r="O14" s="381"/>
      <c r="P14" s="402">
        <f>IF(計画提出書!N47="","",計画提出書!N47+1)</f>
        <v>2024</v>
      </c>
      <c r="Q14" s="402"/>
      <c r="R14" s="22" t="s">
        <v>4</v>
      </c>
      <c r="S14" s="402">
        <f>IF(計画提出書!N47="","",3)</f>
        <v>3</v>
      </c>
      <c r="T14" s="402"/>
      <c r="U14" s="22" t="s">
        <v>5</v>
      </c>
      <c r="V14" s="402">
        <f>IF(計画提出書!N47="","",31)</f>
        <v>31</v>
      </c>
      <c r="W14" s="402"/>
      <c r="X14" s="22" t="s">
        <v>6</v>
      </c>
      <c r="Y14" s="13"/>
      <c r="Z14" s="13"/>
      <c r="AA14" s="13"/>
      <c r="AB14" s="13"/>
      <c r="AC14" s="11"/>
      <c r="AD14" s="11"/>
      <c r="AE14" s="11"/>
      <c r="AF14" s="11"/>
      <c r="AG14" s="11"/>
      <c r="AH14" s="11"/>
      <c r="AI14" s="11"/>
    </row>
    <row r="15" spans="2:36" ht="13.5" customHeight="1" x14ac:dyDescent="0.15">
      <c r="B15" s="692" t="s">
        <v>240</v>
      </c>
      <c r="C15" s="693"/>
      <c r="D15" s="693"/>
      <c r="E15" s="693"/>
      <c r="F15" s="693"/>
      <c r="G15" s="694"/>
      <c r="H15" s="682" t="str">
        <f>IF(D14="","",D14&amp;"年度の使用量")</f>
        <v>2023年度の使用量</v>
      </c>
      <c r="I15" s="683"/>
      <c r="J15" s="684"/>
      <c r="K15" s="684"/>
      <c r="L15" s="684"/>
      <c r="M15" s="684"/>
      <c r="N15" s="685"/>
      <c r="O15" s="676" t="s">
        <v>69</v>
      </c>
      <c r="P15" s="676"/>
      <c r="Q15" s="676"/>
      <c r="R15" s="676"/>
      <c r="S15" s="676"/>
      <c r="T15" s="676"/>
      <c r="U15" s="676"/>
      <c r="V15" s="676"/>
      <c r="W15" s="676"/>
      <c r="X15" s="676"/>
      <c r="Y15" s="676"/>
      <c r="Z15" s="677"/>
      <c r="AA15" s="677"/>
      <c r="AB15" s="677"/>
      <c r="AC15" s="653" t="s">
        <v>238</v>
      </c>
      <c r="AD15" s="655"/>
      <c r="AE15" s="655"/>
      <c r="AF15" s="655"/>
      <c r="AG15" s="655"/>
      <c r="AH15" s="655"/>
      <c r="AI15" s="655"/>
      <c r="AJ15" s="656"/>
    </row>
    <row r="16" spans="2:36" ht="13.5" customHeight="1" x14ac:dyDescent="0.15">
      <c r="B16" s="695"/>
      <c r="C16" s="696"/>
      <c r="D16" s="696"/>
      <c r="E16" s="696"/>
      <c r="F16" s="696"/>
      <c r="G16" s="697"/>
      <c r="H16" s="686"/>
      <c r="I16" s="687"/>
      <c r="J16" s="687"/>
      <c r="K16" s="687"/>
      <c r="L16" s="687"/>
      <c r="M16" s="687"/>
      <c r="N16" s="688"/>
      <c r="O16" s="680" t="s">
        <v>71</v>
      </c>
      <c r="P16" s="680"/>
      <c r="Q16" s="680"/>
      <c r="R16" s="680"/>
      <c r="S16" s="681"/>
      <c r="T16" s="681"/>
      <c r="U16" s="680" t="s">
        <v>70</v>
      </c>
      <c r="V16" s="680"/>
      <c r="W16" s="680"/>
      <c r="X16" s="680"/>
      <c r="Y16" s="680"/>
      <c r="Z16" s="680"/>
      <c r="AA16" s="680"/>
      <c r="AB16" s="680"/>
      <c r="AC16" s="657"/>
      <c r="AD16" s="658"/>
      <c r="AE16" s="658"/>
      <c r="AF16" s="658"/>
      <c r="AG16" s="658"/>
      <c r="AH16" s="658"/>
      <c r="AI16" s="658"/>
      <c r="AJ16" s="659"/>
    </row>
    <row r="17" spans="2:36" ht="13.5" customHeight="1" thickBot="1" x14ac:dyDescent="0.2">
      <c r="B17" s="698"/>
      <c r="C17" s="699"/>
      <c r="D17" s="699"/>
      <c r="E17" s="699"/>
      <c r="F17" s="699"/>
      <c r="G17" s="700"/>
      <c r="H17" s="689" t="s">
        <v>422</v>
      </c>
      <c r="I17" s="690"/>
      <c r="J17" s="690"/>
      <c r="K17" s="690"/>
      <c r="L17" s="690"/>
      <c r="M17" s="690"/>
      <c r="N17" s="691"/>
      <c r="O17" s="678" t="s">
        <v>423</v>
      </c>
      <c r="P17" s="679"/>
      <c r="Q17" s="679"/>
      <c r="R17" s="679"/>
      <c r="S17" s="679"/>
      <c r="T17" s="679"/>
      <c r="U17" s="678" t="s">
        <v>424</v>
      </c>
      <c r="V17" s="679"/>
      <c r="W17" s="679"/>
      <c r="X17" s="679"/>
      <c r="Y17" s="679"/>
      <c r="Z17" s="679"/>
      <c r="AA17" s="679"/>
      <c r="AB17" s="707"/>
      <c r="AC17" s="663" t="s">
        <v>425</v>
      </c>
      <c r="AD17" s="665"/>
      <c r="AE17" s="665"/>
      <c r="AF17" s="665"/>
      <c r="AG17" s="665"/>
      <c r="AH17" s="665"/>
      <c r="AI17" s="665"/>
      <c r="AJ17" s="666"/>
    </row>
    <row r="18" spans="2:36" ht="13.5" customHeight="1" x14ac:dyDescent="0.15">
      <c r="B18" s="450" t="s">
        <v>241</v>
      </c>
      <c r="C18" s="451"/>
      <c r="D18" s="456" t="s">
        <v>57</v>
      </c>
      <c r="E18" s="457"/>
      <c r="F18" s="457"/>
      <c r="G18" s="711"/>
      <c r="H18" s="563" t="str">
        <f>IF('（別紙１）原油換算シート【1年目報告用】'!H15="","",'（別紙１）原油換算シート【1年目報告用】'!H15)</f>
        <v/>
      </c>
      <c r="I18" s="564"/>
      <c r="J18" s="564"/>
      <c r="K18" s="565"/>
      <c r="L18" s="575" t="s">
        <v>232</v>
      </c>
      <c r="M18" s="576"/>
      <c r="N18" s="576"/>
      <c r="O18" s="701">
        <f>'（別紙２）二酸化炭素排出量計算シート【計画用】'!O18</f>
        <v>36.700000000000003</v>
      </c>
      <c r="P18" s="702"/>
      <c r="Q18" s="702"/>
      <c r="R18" s="705" t="s">
        <v>385</v>
      </c>
      <c r="S18" s="649"/>
      <c r="T18" s="706"/>
      <c r="U18" s="673">
        <f>'（別紙２）二酸化炭素排出量計算シート【計画用】'!U18</f>
        <v>1.8499999999999999E-2</v>
      </c>
      <c r="V18" s="674"/>
      <c r="W18" s="674"/>
      <c r="X18" s="675"/>
      <c r="Y18" s="1273" t="s">
        <v>489</v>
      </c>
      <c r="Z18" s="1274"/>
      <c r="AA18" s="1274"/>
      <c r="AB18" s="1275"/>
      <c r="AC18" s="667" t="str">
        <f>IF(H18="","",H18*O18*U18*44/12)</f>
        <v/>
      </c>
      <c r="AD18" s="668"/>
      <c r="AE18" s="668"/>
      <c r="AF18" s="668"/>
      <c r="AG18" s="669"/>
      <c r="AH18" s="552" t="s">
        <v>509</v>
      </c>
      <c r="AI18" s="553"/>
      <c r="AJ18" s="554"/>
    </row>
    <row r="19" spans="2:36" ht="13.5" customHeight="1" x14ac:dyDescent="0.15">
      <c r="B19" s="452"/>
      <c r="C19" s="453"/>
      <c r="D19" s="458"/>
      <c r="E19" s="459"/>
      <c r="F19" s="459"/>
      <c r="G19" s="652"/>
      <c r="H19" s="566"/>
      <c r="I19" s="567"/>
      <c r="J19" s="567"/>
      <c r="K19" s="568"/>
      <c r="L19" s="577"/>
      <c r="M19" s="578"/>
      <c r="N19" s="578"/>
      <c r="O19" s="582"/>
      <c r="P19" s="583"/>
      <c r="Q19" s="583"/>
      <c r="R19" s="703"/>
      <c r="S19" s="573"/>
      <c r="T19" s="704"/>
      <c r="U19" s="579" t="s">
        <v>421</v>
      </c>
      <c r="V19" s="580"/>
      <c r="W19" s="580"/>
      <c r="X19" s="581"/>
      <c r="Y19" s="648"/>
      <c r="Z19" s="649"/>
      <c r="AA19" s="649"/>
      <c r="AB19" s="1272"/>
      <c r="AC19" s="670"/>
      <c r="AD19" s="671"/>
      <c r="AE19" s="671"/>
      <c r="AF19" s="671"/>
      <c r="AG19" s="672"/>
      <c r="AH19" s="555"/>
      <c r="AI19" s="556"/>
      <c r="AJ19" s="557"/>
    </row>
    <row r="20" spans="2:36" ht="13.5" customHeight="1" x14ac:dyDescent="0.15">
      <c r="B20" s="452"/>
      <c r="C20" s="453"/>
      <c r="D20" s="432" t="s">
        <v>58</v>
      </c>
      <c r="E20" s="433"/>
      <c r="F20" s="433"/>
      <c r="G20" s="708"/>
      <c r="H20" s="566" t="str">
        <f>IF('（別紙１）原油換算シート【1年目報告用】'!H17="","",'（別紙１）原油換算シート【1年目報告用】'!H17)</f>
        <v/>
      </c>
      <c r="I20" s="567"/>
      <c r="J20" s="567"/>
      <c r="K20" s="568"/>
      <c r="L20" s="558" t="s">
        <v>232</v>
      </c>
      <c r="M20" s="559"/>
      <c r="N20" s="559"/>
      <c r="O20" s="701">
        <f>'（別紙２）二酸化炭素排出量計算シート【計画用】'!O20</f>
        <v>39.1</v>
      </c>
      <c r="P20" s="702"/>
      <c r="Q20" s="702"/>
      <c r="R20" s="703" t="s">
        <v>234</v>
      </c>
      <c r="S20" s="573"/>
      <c r="T20" s="704"/>
      <c r="U20" s="660">
        <f>'（別紙２）二酸化炭素排出量計算シート【計画用】'!U20</f>
        <v>1.89E-2</v>
      </c>
      <c r="V20" s="661"/>
      <c r="W20" s="661"/>
      <c r="X20" s="662"/>
      <c r="Y20" s="645" t="s">
        <v>489</v>
      </c>
      <c r="Z20" s="646"/>
      <c r="AA20" s="646"/>
      <c r="AB20" s="1271"/>
      <c r="AC20" s="560" t="str">
        <f>IF(H20="","",H20*O20*U20*44/12)</f>
        <v/>
      </c>
      <c r="AD20" s="561"/>
      <c r="AE20" s="561"/>
      <c r="AF20" s="561"/>
      <c r="AG20" s="562"/>
      <c r="AH20" s="541" t="s">
        <v>484</v>
      </c>
      <c r="AI20" s="542"/>
      <c r="AJ20" s="543"/>
    </row>
    <row r="21" spans="2:36" ht="13.5" customHeight="1" x14ac:dyDescent="0.15">
      <c r="B21" s="452"/>
      <c r="C21" s="453"/>
      <c r="D21" s="432"/>
      <c r="E21" s="433"/>
      <c r="F21" s="433"/>
      <c r="G21" s="708"/>
      <c r="H21" s="566"/>
      <c r="I21" s="567"/>
      <c r="J21" s="567"/>
      <c r="K21" s="568"/>
      <c r="L21" s="558"/>
      <c r="M21" s="559"/>
      <c r="N21" s="559"/>
      <c r="O21" s="582"/>
      <c r="P21" s="583"/>
      <c r="Q21" s="583"/>
      <c r="R21" s="703"/>
      <c r="S21" s="573"/>
      <c r="T21" s="704"/>
      <c r="U21" s="579" t="s">
        <v>421</v>
      </c>
      <c r="V21" s="580"/>
      <c r="W21" s="580"/>
      <c r="X21" s="581"/>
      <c r="Y21" s="648"/>
      <c r="Z21" s="649"/>
      <c r="AA21" s="649"/>
      <c r="AB21" s="1272"/>
      <c r="AC21" s="560"/>
      <c r="AD21" s="561"/>
      <c r="AE21" s="561"/>
      <c r="AF21" s="561"/>
      <c r="AG21" s="562"/>
      <c r="AH21" s="555"/>
      <c r="AI21" s="556"/>
      <c r="AJ21" s="557"/>
    </row>
    <row r="22" spans="2:36" ht="13.5" customHeight="1" x14ac:dyDescent="0.15">
      <c r="B22" s="452"/>
      <c r="C22" s="453"/>
      <c r="D22" s="432" t="s">
        <v>59</v>
      </c>
      <c r="E22" s="433"/>
      <c r="F22" s="433"/>
      <c r="G22" s="708"/>
      <c r="H22" s="566" t="str">
        <f>IF('（別紙１）原油換算シート【1年目報告用】'!H19="","",'（別紙１）原油換算シート【1年目報告用】'!H19)</f>
        <v/>
      </c>
      <c r="I22" s="567"/>
      <c r="J22" s="567"/>
      <c r="K22" s="568"/>
      <c r="L22" s="558" t="s">
        <v>232</v>
      </c>
      <c r="M22" s="559"/>
      <c r="N22" s="559"/>
      <c r="O22" s="701">
        <f>'（別紙２）二酸化炭素排出量計算シート【計画用】'!O22</f>
        <v>41.9</v>
      </c>
      <c r="P22" s="702"/>
      <c r="Q22" s="702"/>
      <c r="R22" s="703" t="s">
        <v>234</v>
      </c>
      <c r="S22" s="573"/>
      <c r="T22" s="704"/>
      <c r="U22" s="660">
        <f>'（別紙２）二酸化炭素排出量計算シート【計画用】'!U22</f>
        <v>1.95E-2</v>
      </c>
      <c r="V22" s="661"/>
      <c r="W22" s="661"/>
      <c r="X22" s="662"/>
      <c r="Y22" s="645" t="s">
        <v>489</v>
      </c>
      <c r="Z22" s="646"/>
      <c r="AA22" s="646"/>
      <c r="AB22" s="1271"/>
      <c r="AC22" s="560" t="str">
        <f>IF(H22="","",H22*O22*U22*44/12)</f>
        <v/>
      </c>
      <c r="AD22" s="561"/>
      <c r="AE22" s="561"/>
      <c r="AF22" s="561"/>
      <c r="AG22" s="562"/>
      <c r="AH22" s="541" t="s">
        <v>499</v>
      </c>
      <c r="AI22" s="542"/>
      <c r="AJ22" s="543"/>
    </row>
    <row r="23" spans="2:36" ht="13.5" customHeight="1" x14ac:dyDescent="0.15">
      <c r="B23" s="452"/>
      <c r="C23" s="453"/>
      <c r="D23" s="432"/>
      <c r="E23" s="433"/>
      <c r="F23" s="433"/>
      <c r="G23" s="708"/>
      <c r="H23" s="566"/>
      <c r="I23" s="567"/>
      <c r="J23" s="567"/>
      <c r="K23" s="568"/>
      <c r="L23" s="558"/>
      <c r="M23" s="559"/>
      <c r="N23" s="559"/>
      <c r="O23" s="582"/>
      <c r="P23" s="583"/>
      <c r="Q23" s="583"/>
      <c r="R23" s="703"/>
      <c r="S23" s="573"/>
      <c r="T23" s="704"/>
      <c r="U23" s="579" t="s">
        <v>421</v>
      </c>
      <c r="V23" s="580"/>
      <c r="W23" s="580"/>
      <c r="X23" s="581"/>
      <c r="Y23" s="648"/>
      <c r="Z23" s="649"/>
      <c r="AA23" s="649"/>
      <c r="AB23" s="1272"/>
      <c r="AC23" s="560"/>
      <c r="AD23" s="561"/>
      <c r="AE23" s="561"/>
      <c r="AF23" s="561"/>
      <c r="AG23" s="562"/>
      <c r="AH23" s="555"/>
      <c r="AI23" s="556"/>
      <c r="AJ23" s="557"/>
    </row>
    <row r="24" spans="2:36" ht="13.5" customHeight="1" x14ac:dyDescent="0.15">
      <c r="B24" s="452"/>
      <c r="C24" s="453"/>
      <c r="D24" s="432" t="s">
        <v>60</v>
      </c>
      <c r="E24" s="433"/>
      <c r="F24" s="433"/>
      <c r="G24" s="708"/>
      <c r="H24" s="566" t="str">
        <f>IF('（別紙１）原油換算シート【1年目報告用】'!H21="","",'（別紙１）原油換算シート【1年目報告用】'!H21)</f>
        <v/>
      </c>
      <c r="I24" s="567"/>
      <c r="J24" s="567"/>
      <c r="K24" s="568"/>
      <c r="L24" s="558" t="s">
        <v>232</v>
      </c>
      <c r="M24" s="559"/>
      <c r="N24" s="559"/>
      <c r="O24" s="701">
        <f>'（別紙２）二酸化炭素排出量計算シート【計画用】'!O24</f>
        <v>41.9</v>
      </c>
      <c r="P24" s="702"/>
      <c r="Q24" s="702"/>
      <c r="R24" s="703" t="s">
        <v>234</v>
      </c>
      <c r="S24" s="573"/>
      <c r="T24" s="704"/>
      <c r="U24" s="660">
        <f>'（別紙２）二酸化炭素排出量計算シート【計画用】'!U24</f>
        <v>1.95E-2</v>
      </c>
      <c r="V24" s="661"/>
      <c r="W24" s="661"/>
      <c r="X24" s="662"/>
      <c r="Y24" s="645" t="s">
        <v>489</v>
      </c>
      <c r="Z24" s="646"/>
      <c r="AA24" s="646"/>
      <c r="AB24" s="1271"/>
      <c r="AC24" s="560" t="str">
        <f>IF(H24="","",H24*O24*U24*44/12)</f>
        <v/>
      </c>
      <c r="AD24" s="561"/>
      <c r="AE24" s="561"/>
      <c r="AF24" s="561"/>
      <c r="AG24" s="562"/>
      <c r="AH24" s="541" t="s">
        <v>499</v>
      </c>
      <c r="AI24" s="542"/>
      <c r="AJ24" s="543"/>
    </row>
    <row r="25" spans="2:36" ht="13.5" customHeight="1" x14ac:dyDescent="0.15">
      <c r="B25" s="452"/>
      <c r="C25" s="453"/>
      <c r="D25" s="432"/>
      <c r="E25" s="433"/>
      <c r="F25" s="433"/>
      <c r="G25" s="708"/>
      <c r="H25" s="566"/>
      <c r="I25" s="567"/>
      <c r="J25" s="567"/>
      <c r="K25" s="568"/>
      <c r="L25" s="558"/>
      <c r="M25" s="559"/>
      <c r="N25" s="559"/>
      <c r="O25" s="582"/>
      <c r="P25" s="583"/>
      <c r="Q25" s="583"/>
      <c r="R25" s="703"/>
      <c r="S25" s="573"/>
      <c r="T25" s="704"/>
      <c r="U25" s="579" t="s">
        <v>421</v>
      </c>
      <c r="V25" s="580"/>
      <c r="W25" s="580"/>
      <c r="X25" s="581"/>
      <c r="Y25" s="648"/>
      <c r="Z25" s="649"/>
      <c r="AA25" s="649"/>
      <c r="AB25" s="1272"/>
      <c r="AC25" s="560"/>
      <c r="AD25" s="561"/>
      <c r="AE25" s="561"/>
      <c r="AF25" s="561"/>
      <c r="AG25" s="562"/>
      <c r="AH25" s="555"/>
      <c r="AI25" s="556"/>
      <c r="AJ25" s="557"/>
    </row>
    <row r="26" spans="2:36" ht="13.5" customHeight="1" x14ac:dyDescent="0.15">
      <c r="B26" s="452"/>
      <c r="C26" s="453"/>
      <c r="D26" s="474" t="s">
        <v>392</v>
      </c>
      <c r="E26" s="475"/>
      <c r="F26" s="475"/>
      <c r="G26" s="718"/>
      <c r="H26" s="566" t="str">
        <f>IF('（別紙１）原油換算シート【1年目報告用】'!H23="","",'（別紙１）原油換算シート【1年目報告用】'!H23)</f>
        <v/>
      </c>
      <c r="I26" s="567"/>
      <c r="J26" s="567"/>
      <c r="K26" s="568"/>
      <c r="L26" s="558" t="s">
        <v>233</v>
      </c>
      <c r="M26" s="559"/>
      <c r="N26" s="559"/>
      <c r="O26" s="701">
        <f>'（別紙２）二酸化炭素排出量計算シート【計画用】'!O26</f>
        <v>50.8</v>
      </c>
      <c r="P26" s="702"/>
      <c r="Q26" s="702"/>
      <c r="R26" s="703" t="s">
        <v>235</v>
      </c>
      <c r="S26" s="573"/>
      <c r="T26" s="704"/>
      <c r="U26" s="660">
        <f>'（別紙２）二酸化炭素排出量計算シート【計画用】'!U26</f>
        <v>1.61E-2</v>
      </c>
      <c r="V26" s="661"/>
      <c r="W26" s="661"/>
      <c r="X26" s="662"/>
      <c r="Y26" s="645" t="s">
        <v>489</v>
      </c>
      <c r="Z26" s="646"/>
      <c r="AA26" s="646"/>
      <c r="AB26" s="1271"/>
      <c r="AC26" s="560" t="str">
        <f>IF(H26="","",H26*O26*U26*44/12)</f>
        <v/>
      </c>
      <c r="AD26" s="561"/>
      <c r="AE26" s="561"/>
      <c r="AF26" s="561"/>
      <c r="AG26" s="562"/>
      <c r="AH26" s="541" t="s">
        <v>499</v>
      </c>
      <c r="AI26" s="542"/>
      <c r="AJ26" s="543"/>
    </row>
    <row r="27" spans="2:36" ht="13.5" customHeight="1" x14ac:dyDescent="0.15">
      <c r="B27" s="452"/>
      <c r="C27" s="453"/>
      <c r="D27" s="474"/>
      <c r="E27" s="475"/>
      <c r="F27" s="475"/>
      <c r="G27" s="718"/>
      <c r="H27" s="566"/>
      <c r="I27" s="567"/>
      <c r="J27" s="567"/>
      <c r="K27" s="568"/>
      <c r="L27" s="558"/>
      <c r="M27" s="559"/>
      <c r="N27" s="559"/>
      <c r="O27" s="582"/>
      <c r="P27" s="583"/>
      <c r="Q27" s="583"/>
      <c r="R27" s="703"/>
      <c r="S27" s="573"/>
      <c r="T27" s="704"/>
      <c r="U27" s="579" t="s">
        <v>421</v>
      </c>
      <c r="V27" s="580"/>
      <c r="W27" s="580"/>
      <c r="X27" s="581"/>
      <c r="Y27" s="648"/>
      <c r="Z27" s="649"/>
      <c r="AA27" s="649"/>
      <c r="AB27" s="1272"/>
      <c r="AC27" s="560"/>
      <c r="AD27" s="561"/>
      <c r="AE27" s="561"/>
      <c r="AF27" s="561"/>
      <c r="AG27" s="562"/>
      <c r="AH27" s="555"/>
      <c r="AI27" s="556"/>
      <c r="AJ27" s="557"/>
    </row>
    <row r="28" spans="2:36" ht="13.5" customHeight="1" x14ac:dyDescent="0.15">
      <c r="B28" s="452"/>
      <c r="C28" s="453"/>
      <c r="D28" s="464" t="s">
        <v>397</v>
      </c>
      <c r="E28" s="465"/>
      <c r="F28" s="465"/>
      <c r="G28" s="633"/>
      <c r="H28" s="566" t="str">
        <f>IF('（別紙１）原油換算シート【1年目報告用】'!H25="","",'（別紙１）原油換算シート【1年目報告用】'!H25)</f>
        <v/>
      </c>
      <c r="I28" s="567"/>
      <c r="J28" s="567"/>
      <c r="K28" s="568"/>
      <c r="L28" s="558" t="s">
        <v>354</v>
      </c>
      <c r="M28" s="559"/>
      <c r="N28" s="559"/>
      <c r="O28" s="701">
        <f>'（別紙２）二酸化炭素排出量計算シート【計画用】'!O28</f>
        <v>45</v>
      </c>
      <c r="P28" s="702"/>
      <c r="Q28" s="702"/>
      <c r="R28" s="703" t="s">
        <v>396</v>
      </c>
      <c r="S28" s="573"/>
      <c r="T28" s="704"/>
      <c r="U28" s="660">
        <f>'（別紙２）二酸化炭素排出量計算シート【計画用】'!U28</f>
        <v>1.3599999999999999E-2</v>
      </c>
      <c r="V28" s="661"/>
      <c r="W28" s="661"/>
      <c r="X28" s="662"/>
      <c r="Y28" s="645" t="s">
        <v>489</v>
      </c>
      <c r="Z28" s="646"/>
      <c r="AA28" s="646"/>
      <c r="AB28" s="1271"/>
      <c r="AC28" s="560" t="str">
        <f>IF(H28="","",H28*O28*U28*44/12)</f>
        <v/>
      </c>
      <c r="AD28" s="561"/>
      <c r="AE28" s="561"/>
      <c r="AF28" s="561"/>
      <c r="AG28" s="562"/>
      <c r="AH28" s="541" t="s">
        <v>499</v>
      </c>
      <c r="AI28" s="542"/>
      <c r="AJ28" s="543"/>
    </row>
    <row r="29" spans="2:36" ht="13.5" customHeight="1" x14ac:dyDescent="0.15">
      <c r="B29" s="452"/>
      <c r="C29" s="453"/>
      <c r="D29" s="464"/>
      <c r="E29" s="465"/>
      <c r="F29" s="465"/>
      <c r="G29" s="633"/>
      <c r="H29" s="566"/>
      <c r="I29" s="567"/>
      <c r="J29" s="567"/>
      <c r="K29" s="568"/>
      <c r="L29" s="558"/>
      <c r="M29" s="559"/>
      <c r="N29" s="559"/>
      <c r="O29" s="582"/>
      <c r="P29" s="583"/>
      <c r="Q29" s="583"/>
      <c r="R29" s="703"/>
      <c r="S29" s="573"/>
      <c r="T29" s="704"/>
      <c r="U29" s="579" t="s">
        <v>421</v>
      </c>
      <c r="V29" s="580"/>
      <c r="W29" s="580"/>
      <c r="X29" s="581"/>
      <c r="Y29" s="648"/>
      <c r="Z29" s="649"/>
      <c r="AA29" s="649"/>
      <c r="AB29" s="1272"/>
      <c r="AC29" s="560"/>
      <c r="AD29" s="561"/>
      <c r="AE29" s="561"/>
      <c r="AF29" s="561"/>
      <c r="AG29" s="562"/>
      <c r="AH29" s="555"/>
      <c r="AI29" s="556"/>
      <c r="AJ29" s="557"/>
    </row>
    <row r="30" spans="2:36" ht="13.5" customHeight="1" x14ac:dyDescent="0.15">
      <c r="B30" s="452"/>
      <c r="C30" s="453"/>
      <c r="D30" s="312" t="s">
        <v>61</v>
      </c>
      <c r="E30" s="314"/>
      <c r="F30" s="313" t="s">
        <v>342</v>
      </c>
      <c r="G30" s="314"/>
      <c r="H30" s="566" t="str">
        <f>IF('（別紙１）原油換算シート【1年目報告用】'!H27="","",'（別紙１）原油換算シート【1年目報告用】'!H27)</f>
        <v/>
      </c>
      <c r="I30" s="567"/>
      <c r="J30" s="567"/>
      <c r="K30" s="568"/>
      <c r="L30" s="558" t="s">
        <v>373</v>
      </c>
      <c r="M30" s="559"/>
      <c r="N30" s="559"/>
      <c r="O30" s="505" t="s">
        <v>72</v>
      </c>
      <c r="P30" s="640"/>
      <c r="Q30" s="640"/>
      <c r="R30" s="640"/>
      <c r="S30" s="640"/>
      <c r="T30" s="640"/>
      <c r="U30" s="681">
        <f>'（別紙２）二酸化炭素排出量計算シート【計画用】'!U30</f>
        <v>0.54900000000000004</v>
      </c>
      <c r="V30" s="1276"/>
      <c r="W30" s="1276"/>
      <c r="X30" s="1277"/>
      <c r="Y30" s="645" t="s">
        <v>490</v>
      </c>
      <c r="Z30" s="646"/>
      <c r="AA30" s="646"/>
      <c r="AB30" s="1271"/>
      <c r="AC30" s="560" t="str">
        <f>IF(H30="","",H30*U30)</f>
        <v/>
      </c>
      <c r="AD30" s="561"/>
      <c r="AE30" s="561"/>
      <c r="AF30" s="561"/>
      <c r="AG30" s="562"/>
      <c r="AH30" s="541" t="s">
        <v>499</v>
      </c>
      <c r="AI30" s="542"/>
      <c r="AJ30" s="543"/>
    </row>
    <row r="31" spans="2:36" ht="13.5" customHeight="1" x14ac:dyDescent="0.15">
      <c r="B31" s="452"/>
      <c r="C31" s="453"/>
      <c r="D31" s="315"/>
      <c r="E31" s="317"/>
      <c r="F31" s="319"/>
      <c r="G31" s="320"/>
      <c r="H31" s="566"/>
      <c r="I31" s="567"/>
      <c r="J31" s="567"/>
      <c r="K31" s="568"/>
      <c r="L31" s="558"/>
      <c r="M31" s="559"/>
      <c r="N31" s="559"/>
      <c r="O31" s="709"/>
      <c r="P31" s="710"/>
      <c r="Q31" s="710"/>
      <c r="R31" s="710"/>
      <c r="S31" s="710"/>
      <c r="T31" s="710"/>
      <c r="U31" s="1278"/>
      <c r="V31" s="1279"/>
      <c r="W31" s="1279"/>
      <c r="X31" s="1280"/>
      <c r="Y31" s="648"/>
      <c r="Z31" s="649"/>
      <c r="AA31" s="649"/>
      <c r="AB31" s="1272"/>
      <c r="AC31" s="560"/>
      <c r="AD31" s="561"/>
      <c r="AE31" s="561"/>
      <c r="AF31" s="561"/>
      <c r="AG31" s="562"/>
      <c r="AH31" s="555"/>
      <c r="AI31" s="556"/>
      <c r="AJ31" s="557"/>
    </row>
    <row r="32" spans="2:36" ht="13.5" customHeight="1" x14ac:dyDescent="0.15">
      <c r="B32" s="452"/>
      <c r="C32" s="453"/>
      <c r="D32" s="315"/>
      <c r="E32" s="317"/>
      <c r="F32" s="313" t="s">
        <v>343</v>
      </c>
      <c r="G32" s="314"/>
      <c r="H32" s="566" t="str">
        <f>IF('（別紙１）原油換算シート【1年目報告用】'!H29="","",'（別紙１）原油換算シート【1年目報告用】'!H29)</f>
        <v/>
      </c>
      <c r="I32" s="567"/>
      <c r="J32" s="567"/>
      <c r="K32" s="568"/>
      <c r="L32" s="558" t="s">
        <v>373</v>
      </c>
      <c r="M32" s="559"/>
      <c r="N32" s="559"/>
      <c r="O32" s="505" t="s">
        <v>72</v>
      </c>
      <c r="P32" s="640"/>
      <c r="Q32" s="640"/>
      <c r="R32" s="640"/>
      <c r="S32" s="640"/>
      <c r="T32" s="640"/>
      <c r="U32" s="681">
        <f>'（別紙２）二酸化炭素排出量計算シート【計画用】'!U32</f>
        <v>0.54900000000000004</v>
      </c>
      <c r="V32" s="1276"/>
      <c r="W32" s="1276"/>
      <c r="X32" s="1277"/>
      <c r="Y32" s="645" t="s">
        <v>490</v>
      </c>
      <c r="Z32" s="646"/>
      <c r="AA32" s="646"/>
      <c r="AB32" s="1271"/>
      <c r="AC32" s="560" t="str">
        <f>IF(H32="","",H32*U32)</f>
        <v/>
      </c>
      <c r="AD32" s="561"/>
      <c r="AE32" s="561"/>
      <c r="AF32" s="561"/>
      <c r="AG32" s="562"/>
      <c r="AH32" s="541" t="s">
        <v>499</v>
      </c>
      <c r="AI32" s="542"/>
      <c r="AJ32" s="543"/>
    </row>
    <row r="33" spans="2:36" ht="13.5" customHeight="1" x14ac:dyDescent="0.15">
      <c r="B33" s="452"/>
      <c r="C33" s="453"/>
      <c r="D33" s="318"/>
      <c r="E33" s="320"/>
      <c r="F33" s="319"/>
      <c r="G33" s="320"/>
      <c r="H33" s="566"/>
      <c r="I33" s="567"/>
      <c r="J33" s="567"/>
      <c r="K33" s="568"/>
      <c r="L33" s="558"/>
      <c r="M33" s="559"/>
      <c r="N33" s="559"/>
      <c r="O33" s="709"/>
      <c r="P33" s="710"/>
      <c r="Q33" s="710"/>
      <c r="R33" s="710"/>
      <c r="S33" s="710"/>
      <c r="T33" s="710"/>
      <c r="U33" s="1278"/>
      <c r="V33" s="1279"/>
      <c r="W33" s="1279"/>
      <c r="X33" s="1280"/>
      <c r="Y33" s="648"/>
      <c r="Z33" s="649"/>
      <c r="AA33" s="649"/>
      <c r="AB33" s="1272"/>
      <c r="AC33" s="560"/>
      <c r="AD33" s="561"/>
      <c r="AE33" s="561"/>
      <c r="AF33" s="561"/>
      <c r="AG33" s="562"/>
      <c r="AH33" s="555"/>
      <c r="AI33" s="556"/>
      <c r="AJ33" s="557"/>
    </row>
    <row r="34" spans="2:36" ht="13.5" customHeight="1" x14ac:dyDescent="0.15">
      <c r="B34" s="452"/>
      <c r="C34" s="453"/>
      <c r="D34" s="466" t="s">
        <v>419</v>
      </c>
      <c r="E34" s="467"/>
      <c r="F34" s="467"/>
      <c r="G34" s="651"/>
      <c r="H34" s="566" t="str">
        <f>IF('（別紙１）原油換算シート【1年目報告用】'!H31="","",'（別紙１）原油換算シート【1年目報告用】'!H31)</f>
        <v/>
      </c>
      <c r="I34" s="567"/>
      <c r="J34" s="567"/>
      <c r="K34" s="568"/>
      <c r="L34" s="577" t="s">
        <v>388</v>
      </c>
      <c r="M34" s="578"/>
      <c r="N34" s="578"/>
      <c r="O34" s="505" t="s">
        <v>72</v>
      </c>
      <c r="P34" s="640"/>
      <c r="Q34" s="640"/>
      <c r="R34" s="640"/>
      <c r="S34" s="640"/>
      <c r="T34" s="640"/>
      <c r="U34" s="681">
        <f>'（別紙２）二酸化炭素排出量計算シート【計画用】'!U34</f>
        <v>5.7000000000000002E-2</v>
      </c>
      <c r="V34" s="1276"/>
      <c r="W34" s="1276"/>
      <c r="X34" s="1277"/>
      <c r="Y34" s="645" t="s">
        <v>489</v>
      </c>
      <c r="Z34" s="646"/>
      <c r="AA34" s="646"/>
      <c r="AB34" s="1271"/>
      <c r="AC34" s="560" t="str">
        <f>IF(H34="","",H34*U34)</f>
        <v/>
      </c>
      <c r="AD34" s="561"/>
      <c r="AE34" s="561"/>
      <c r="AF34" s="561"/>
      <c r="AG34" s="562"/>
      <c r="AH34" s="541" t="s">
        <v>499</v>
      </c>
      <c r="AI34" s="542"/>
      <c r="AJ34" s="543"/>
    </row>
    <row r="35" spans="2:36" ht="13.5" customHeight="1" x14ac:dyDescent="0.15">
      <c r="B35" s="452"/>
      <c r="C35" s="453"/>
      <c r="D35" s="458"/>
      <c r="E35" s="459"/>
      <c r="F35" s="459"/>
      <c r="G35" s="652"/>
      <c r="H35" s="566"/>
      <c r="I35" s="567"/>
      <c r="J35" s="567"/>
      <c r="K35" s="568"/>
      <c r="L35" s="577"/>
      <c r="M35" s="578"/>
      <c r="N35" s="578"/>
      <c r="O35" s="641"/>
      <c r="P35" s="642"/>
      <c r="Q35" s="642"/>
      <c r="R35" s="642"/>
      <c r="S35" s="642"/>
      <c r="T35" s="642"/>
      <c r="U35" s="1278"/>
      <c r="V35" s="1279"/>
      <c r="W35" s="1279"/>
      <c r="X35" s="1280"/>
      <c r="Y35" s="648"/>
      <c r="Z35" s="649"/>
      <c r="AA35" s="649"/>
      <c r="AB35" s="1272"/>
      <c r="AC35" s="560"/>
      <c r="AD35" s="561"/>
      <c r="AE35" s="561"/>
      <c r="AF35" s="561"/>
      <c r="AG35" s="562"/>
      <c r="AH35" s="555"/>
      <c r="AI35" s="556"/>
      <c r="AJ35" s="557"/>
    </row>
    <row r="36" spans="2:36" ht="13.5" customHeight="1" x14ac:dyDescent="0.15">
      <c r="B36" s="452"/>
      <c r="C36" s="453"/>
      <c r="D36" s="721" t="s">
        <v>67</v>
      </c>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826" t="str">
        <f>IF(SUM(AC18:AG35)=0,"",ROUND(SUM(AC18:AG35),-INT(LOG(ABS(SUM(AC18:AG35))))-1+3))</f>
        <v/>
      </c>
      <c r="AD36" s="827"/>
      <c r="AE36" s="827"/>
      <c r="AF36" s="827"/>
      <c r="AG36" s="828"/>
      <c r="AH36" s="736" t="s">
        <v>496</v>
      </c>
      <c r="AI36" s="737"/>
      <c r="AJ36" s="738"/>
    </row>
    <row r="37" spans="2:36" ht="13.5" customHeight="1" thickBot="1" x14ac:dyDescent="0.2">
      <c r="B37" s="452"/>
      <c r="C37" s="453"/>
      <c r="D37" s="723"/>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829"/>
      <c r="AD37" s="830"/>
      <c r="AE37" s="830"/>
      <c r="AF37" s="830"/>
      <c r="AG37" s="831"/>
      <c r="AH37" s="739"/>
      <c r="AI37" s="740"/>
      <c r="AJ37" s="741"/>
    </row>
    <row r="38" spans="2:36" ht="13.5" customHeight="1" x14ac:dyDescent="0.15">
      <c r="B38" s="476" t="s">
        <v>64</v>
      </c>
      <c r="C38" s="477"/>
      <c r="D38" s="480" t="s">
        <v>239</v>
      </c>
      <c r="E38" s="480"/>
      <c r="F38" s="480"/>
      <c r="G38" s="480"/>
      <c r="H38" s="563" t="str">
        <f>IF('（別紙１）原油換算シート【1年目報告用】'!H33="","",'（別紙１）原油換算シート【1年目報告用】'!H33)</f>
        <v/>
      </c>
      <c r="I38" s="564"/>
      <c r="J38" s="564"/>
      <c r="K38" s="564"/>
      <c r="L38" s="719" t="s">
        <v>232</v>
      </c>
      <c r="M38" s="720"/>
      <c r="N38" s="720"/>
      <c r="O38" s="634">
        <f>'（別紙２）二酸化炭素排出量計算シート【計画用】'!O38</f>
        <v>34.6</v>
      </c>
      <c r="P38" s="635"/>
      <c r="Q38" s="635"/>
      <c r="R38" s="552" t="s">
        <v>386</v>
      </c>
      <c r="S38" s="553"/>
      <c r="T38" s="730"/>
      <c r="U38" s="843">
        <f>'（別紙２）二酸化炭素排出量計算シート【計画用】'!U38</f>
        <v>1.83E-2</v>
      </c>
      <c r="V38" s="1281"/>
      <c r="W38" s="1281"/>
      <c r="X38" s="1282"/>
      <c r="Y38" s="552" t="s">
        <v>384</v>
      </c>
      <c r="Z38" s="553"/>
      <c r="AA38" s="553"/>
      <c r="AB38" s="730"/>
      <c r="AC38" s="667" t="str">
        <f>IF(H38="","",H38*O38*U38*44/12)</f>
        <v/>
      </c>
      <c r="AD38" s="668"/>
      <c r="AE38" s="668"/>
      <c r="AF38" s="668"/>
      <c r="AG38" s="668"/>
      <c r="AH38" s="552" t="s">
        <v>499</v>
      </c>
      <c r="AI38" s="553"/>
      <c r="AJ38" s="554"/>
    </row>
    <row r="39" spans="2:36" ht="13.5" customHeight="1" x14ac:dyDescent="0.15">
      <c r="B39" s="478"/>
      <c r="C39" s="479"/>
      <c r="D39" s="481"/>
      <c r="E39" s="481"/>
      <c r="F39" s="481"/>
      <c r="G39" s="481"/>
      <c r="H39" s="566"/>
      <c r="I39" s="567"/>
      <c r="J39" s="567"/>
      <c r="K39" s="567"/>
      <c r="L39" s="558"/>
      <c r="M39" s="559"/>
      <c r="N39" s="559"/>
      <c r="O39" s="636"/>
      <c r="P39" s="637"/>
      <c r="Q39" s="637"/>
      <c r="R39" s="731"/>
      <c r="S39" s="732"/>
      <c r="T39" s="733"/>
      <c r="U39" s="1054"/>
      <c r="V39" s="1055"/>
      <c r="W39" s="1055"/>
      <c r="X39" s="1283"/>
      <c r="Y39" s="731"/>
      <c r="Z39" s="732"/>
      <c r="AA39" s="732"/>
      <c r="AB39" s="733"/>
      <c r="AC39" s="560"/>
      <c r="AD39" s="561"/>
      <c r="AE39" s="561"/>
      <c r="AF39" s="561"/>
      <c r="AG39" s="561"/>
      <c r="AH39" s="731"/>
      <c r="AI39" s="732"/>
      <c r="AJ39" s="735"/>
    </row>
    <row r="40" spans="2:36" x14ac:dyDescent="0.15">
      <c r="B40" s="478"/>
      <c r="C40" s="479"/>
      <c r="D40" s="481"/>
      <c r="E40" s="481"/>
      <c r="F40" s="481"/>
      <c r="G40" s="481"/>
      <c r="H40" s="566"/>
      <c r="I40" s="567"/>
      <c r="J40" s="567"/>
      <c r="K40" s="567"/>
      <c r="L40" s="558"/>
      <c r="M40" s="559"/>
      <c r="N40" s="559"/>
      <c r="O40" s="638"/>
      <c r="P40" s="639"/>
      <c r="Q40" s="639"/>
      <c r="R40" s="555"/>
      <c r="S40" s="556"/>
      <c r="T40" s="734"/>
      <c r="U40" s="832" t="s">
        <v>421</v>
      </c>
      <c r="V40" s="833"/>
      <c r="W40" s="833"/>
      <c r="X40" s="834"/>
      <c r="Y40" s="555"/>
      <c r="Z40" s="556"/>
      <c r="AA40" s="556"/>
      <c r="AB40" s="734"/>
      <c r="AC40" s="560"/>
      <c r="AD40" s="561"/>
      <c r="AE40" s="561"/>
      <c r="AF40" s="561"/>
      <c r="AG40" s="561"/>
      <c r="AH40" s="555"/>
      <c r="AI40" s="556"/>
      <c r="AJ40" s="557"/>
    </row>
    <row r="41" spans="2:36" ht="13.5" customHeight="1" x14ac:dyDescent="0.15">
      <c r="B41" s="478"/>
      <c r="C41" s="479"/>
      <c r="D41" s="481" t="s">
        <v>62</v>
      </c>
      <c r="E41" s="481"/>
      <c r="F41" s="481"/>
      <c r="G41" s="481"/>
      <c r="H41" s="712" t="str">
        <f>IF('（別紙１）原油換算シート【1年目報告用】'!H36="","",'（別紙１）原油換算シート【1年目報告用】'!H36)</f>
        <v/>
      </c>
      <c r="I41" s="713"/>
      <c r="J41" s="713"/>
      <c r="K41" s="714"/>
      <c r="L41" s="558" t="s">
        <v>232</v>
      </c>
      <c r="M41" s="559"/>
      <c r="N41" s="559"/>
      <c r="O41" s="725">
        <f>'（別紙２）二酸化炭素排出量計算シート【計画用】'!O41</f>
        <v>37.700000000000003</v>
      </c>
      <c r="P41" s="726"/>
      <c r="Q41" s="726"/>
      <c r="R41" s="645" t="s">
        <v>387</v>
      </c>
      <c r="S41" s="646"/>
      <c r="T41" s="647"/>
      <c r="U41" s="849">
        <f>'（別紙２）二酸化炭素排出量計算シート【計画用】'!U41</f>
        <v>1.8700000000000001E-2</v>
      </c>
      <c r="V41" s="850"/>
      <c r="W41" s="850"/>
      <c r="X41" s="851"/>
      <c r="Y41" s="645" t="s">
        <v>384</v>
      </c>
      <c r="Z41" s="646"/>
      <c r="AA41" s="646"/>
      <c r="AB41" s="647"/>
      <c r="AC41" s="560" t="str">
        <f>IF(H41="","",H41*O41*U41*44/12)</f>
        <v/>
      </c>
      <c r="AD41" s="561"/>
      <c r="AE41" s="561"/>
      <c r="AF41" s="561"/>
      <c r="AG41" s="561"/>
      <c r="AH41" s="541" t="s">
        <v>499</v>
      </c>
      <c r="AI41" s="542"/>
      <c r="AJ41" s="543"/>
    </row>
    <row r="42" spans="2:36" ht="13.5" customHeight="1" x14ac:dyDescent="0.15">
      <c r="B42" s="478"/>
      <c r="C42" s="479"/>
      <c r="D42" s="481"/>
      <c r="E42" s="481"/>
      <c r="F42" s="481"/>
      <c r="G42" s="481"/>
      <c r="H42" s="715"/>
      <c r="I42" s="716"/>
      <c r="J42" s="716"/>
      <c r="K42" s="717"/>
      <c r="L42" s="558"/>
      <c r="M42" s="559"/>
      <c r="N42" s="559"/>
      <c r="O42" s="638"/>
      <c r="P42" s="639"/>
      <c r="Q42" s="639"/>
      <c r="R42" s="648"/>
      <c r="S42" s="649"/>
      <c r="T42" s="650"/>
      <c r="U42" s="832" t="s">
        <v>421</v>
      </c>
      <c r="V42" s="833"/>
      <c r="W42" s="833"/>
      <c r="X42" s="834"/>
      <c r="Y42" s="648"/>
      <c r="Z42" s="649"/>
      <c r="AA42" s="649"/>
      <c r="AB42" s="650"/>
      <c r="AC42" s="560"/>
      <c r="AD42" s="561"/>
      <c r="AE42" s="561"/>
      <c r="AF42" s="561"/>
      <c r="AG42" s="561"/>
      <c r="AH42" s="555"/>
      <c r="AI42" s="556"/>
      <c r="AJ42" s="557"/>
    </row>
    <row r="43" spans="2:36" ht="13.5" customHeight="1" x14ac:dyDescent="0.15">
      <c r="B43" s="478"/>
      <c r="C43" s="479"/>
      <c r="D43" s="518" t="s">
        <v>63</v>
      </c>
      <c r="E43" s="518"/>
      <c r="F43" s="518"/>
      <c r="G43" s="518"/>
      <c r="H43" s="712" t="str">
        <f>IF('（別紙１）原油換算シート【1年目報告用】'!H38="","",'（別紙１）原油換算シート【1年目報告用】'!H38)</f>
        <v/>
      </c>
      <c r="I43" s="713"/>
      <c r="J43" s="713"/>
      <c r="K43" s="714"/>
      <c r="L43" s="558" t="s">
        <v>354</v>
      </c>
      <c r="M43" s="559"/>
      <c r="N43" s="559"/>
      <c r="O43" s="725">
        <f>'（別紙２）二酸化炭素排出量計算シート【計画用】'!O43</f>
        <v>43.5</v>
      </c>
      <c r="P43" s="726"/>
      <c r="Q43" s="726"/>
      <c r="R43" s="645" t="s">
        <v>396</v>
      </c>
      <c r="S43" s="646"/>
      <c r="T43" s="647"/>
      <c r="U43" s="849">
        <f>'（別紙２）二酸化炭素排出量計算シート【計画用】'!U43</f>
        <v>1.3899999999999999E-2</v>
      </c>
      <c r="V43" s="850"/>
      <c r="W43" s="850"/>
      <c r="X43" s="851"/>
      <c r="Y43" s="645" t="s">
        <v>398</v>
      </c>
      <c r="Z43" s="646"/>
      <c r="AA43" s="646"/>
      <c r="AB43" s="647"/>
      <c r="AC43" s="560" t="str">
        <f>IF(H43="","",H43*O43*U43*44/12)</f>
        <v/>
      </c>
      <c r="AD43" s="561"/>
      <c r="AE43" s="561"/>
      <c r="AF43" s="561"/>
      <c r="AG43" s="561"/>
      <c r="AH43" s="541" t="s">
        <v>499</v>
      </c>
      <c r="AI43" s="542"/>
      <c r="AJ43" s="543"/>
    </row>
    <row r="44" spans="2:36" ht="13.5" customHeight="1" x14ac:dyDescent="0.15">
      <c r="B44" s="478"/>
      <c r="C44" s="479"/>
      <c r="D44" s="518"/>
      <c r="E44" s="518"/>
      <c r="F44" s="518"/>
      <c r="G44" s="518"/>
      <c r="H44" s="715"/>
      <c r="I44" s="716"/>
      <c r="J44" s="716"/>
      <c r="K44" s="717"/>
      <c r="L44" s="558"/>
      <c r="M44" s="559"/>
      <c r="N44" s="559"/>
      <c r="O44" s="638"/>
      <c r="P44" s="639"/>
      <c r="Q44" s="639"/>
      <c r="R44" s="648"/>
      <c r="S44" s="649"/>
      <c r="T44" s="650"/>
      <c r="U44" s="832" t="s">
        <v>421</v>
      </c>
      <c r="V44" s="833"/>
      <c r="W44" s="833"/>
      <c r="X44" s="834"/>
      <c r="Y44" s="648"/>
      <c r="Z44" s="649"/>
      <c r="AA44" s="649"/>
      <c r="AB44" s="650"/>
      <c r="AC44" s="560"/>
      <c r="AD44" s="561"/>
      <c r="AE44" s="561"/>
      <c r="AF44" s="561"/>
      <c r="AG44" s="561"/>
      <c r="AH44" s="555"/>
      <c r="AI44" s="556"/>
      <c r="AJ44" s="557"/>
    </row>
    <row r="45" spans="2:36" ht="13.5" customHeight="1" x14ac:dyDescent="0.15">
      <c r="B45" s="478"/>
      <c r="C45" s="479"/>
      <c r="D45" s="518" t="s">
        <v>390</v>
      </c>
      <c r="E45" s="518"/>
      <c r="F45" s="518"/>
      <c r="G45" s="518"/>
      <c r="H45" s="712" t="str">
        <f>IF('（別紙１）原油換算シート【1年目報告用】'!H40="","",'（別紙１）原油換算シート【1年目報告用】'!H40)</f>
        <v/>
      </c>
      <c r="I45" s="713"/>
      <c r="J45" s="713"/>
      <c r="K45" s="714"/>
      <c r="L45" s="558" t="s">
        <v>233</v>
      </c>
      <c r="M45" s="559"/>
      <c r="N45" s="559"/>
      <c r="O45" s="725">
        <f>'（別紙２）二酸化炭素排出量計算シート【計画用】'!O45</f>
        <v>50.8</v>
      </c>
      <c r="P45" s="726"/>
      <c r="Q45" s="726"/>
      <c r="R45" s="645" t="s">
        <v>389</v>
      </c>
      <c r="S45" s="646"/>
      <c r="T45" s="647"/>
      <c r="U45" s="849">
        <f>'（別紙２）二酸化炭素排出量計算シート【計画用】'!U45</f>
        <v>1.61E-2</v>
      </c>
      <c r="V45" s="850"/>
      <c r="W45" s="850"/>
      <c r="X45" s="851"/>
      <c r="Y45" s="645" t="s">
        <v>384</v>
      </c>
      <c r="Z45" s="646"/>
      <c r="AA45" s="646"/>
      <c r="AB45" s="647"/>
      <c r="AC45" s="560" t="str">
        <f>IF(H45="","",H45*O45*U45*44/12)</f>
        <v/>
      </c>
      <c r="AD45" s="561"/>
      <c r="AE45" s="561"/>
      <c r="AF45" s="561"/>
      <c r="AG45" s="561"/>
      <c r="AH45" s="541" t="s">
        <v>499</v>
      </c>
      <c r="AI45" s="542"/>
      <c r="AJ45" s="543"/>
    </row>
    <row r="46" spans="2:36" ht="13.5" customHeight="1" x14ac:dyDescent="0.15">
      <c r="B46" s="478"/>
      <c r="C46" s="479"/>
      <c r="D46" s="519"/>
      <c r="E46" s="519"/>
      <c r="F46" s="519"/>
      <c r="G46" s="519"/>
      <c r="H46" s="715"/>
      <c r="I46" s="716"/>
      <c r="J46" s="716"/>
      <c r="K46" s="717"/>
      <c r="L46" s="841"/>
      <c r="M46" s="842"/>
      <c r="N46" s="842"/>
      <c r="O46" s="638"/>
      <c r="P46" s="639"/>
      <c r="Q46" s="639"/>
      <c r="R46" s="648"/>
      <c r="S46" s="649"/>
      <c r="T46" s="650"/>
      <c r="U46" s="832" t="s">
        <v>421</v>
      </c>
      <c r="V46" s="833"/>
      <c r="W46" s="833"/>
      <c r="X46" s="834"/>
      <c r="Y46" s="648"/>
      <c r="Z46" s="649"/>
      <c r="AA46" s="649"/>
      <c r="AB46" s="650"/>
      <c r="AC46" s="560"/>
      <c r="AD46" s="561"/>
      <c r="AE46" s="561"/>
      <c r="AF46" s="561"/>
      <c r="AG46" s="561"/>
      <c r="AH46" s="555"/>
      <c r="AI46" s="556"/>
      <c r="AJ46" s="557"/>
    </row>
    <row r="47" spans="2:36" ht="13.5" customHeight="1" x14ac:dyDescent="0.15">
      <c r="B47" s="478"/>
      <c r="C47" s="479"/>
      <c r="D47" s="721" t="s">
        <v>67</v>
      </c>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826" t="str">
        <f>IF(SUM(AC38:AG46)=0,"",ROUND(SUM(AC38:AG46),-INT(LOG(ABS(SUM(AC38:AG46))))-1+3))</f>
        <v/>
      </c>
      <c r="AD47" s="827"/>
      <c r="AE47" s="827"/>
      <c r="AF47" s="827"/>
      <c r="AG47" s="828"/>
      <c r="AH47" s="736" t="s">
        <v>496</v>
      </c>
      <c r="AI47" s="737"/>
      <c r="AJ47" s="738"/>
    </row>
    <row r="48" spans="2:36" ht="13.5" customHeight="1" thickBot="1" x14ac:dyDescent="0.2">
      <c r="B48" s="478"/>
      <c r="C48" s="479"/>
      <c r="D48" s="723"/>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829"/>
      <c r="AD48" s="830"/>
      <c r="AE48" s="830"/>
      <c r="AF48" s="830"/>
      <c r="AG48" s="831"/>
      <c r="AH48" s="739"/>
      <c r="AI48" s="740"/>
      <c r="AJ48" s="741"/>
    </row>
    <row r="49" spans="1:36" ht="13.5" customHeight="1" x14ac:dyDescent="0.15">
      <c r="B49" s="529" t="s">
        <v>68</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835" t="str">
        <f>IF(SUM(AC18:AG35,AC38:AG46)=0,"",ROUND(SUM(AC18:AG35,AC38:AG46),-INT(LOG(ABS(SUM(AC18:AG35,AC38:AG46))))-1+3))</f>
        <v/>
      </c>
      <c r="AD49" s="836"/>
      <c r="AE49" s="836"/>
      <c r="AF49" s="836"/>
      <c r="AG49" s="837"/>
      <c r="AH49" s="1226" t="s">
        <v>508</v>
      </c>
      <c r="AI49" s="1227"/>
      <c r="AJ49" s="1228"/>
    </row>
    <row r="50" spans="1:36" ht="13.5" customHeight="1" thickBot="1" x14ac:dyDescent="0.2">
      <c r="B50" s="531"/>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838"/>
      <c r="AD50" s="839"/>
      <c r="AE50" s="839"/>
      <c r="AF50" s="839"/>
      <c r="AG50" s="840"/>
      <c r="AH50" s="745"/>
      <c r="AI50" s="746"/>
      <c r="AJ50" s="747"/>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224</v>
      </c>
      <c r="C52" s="1">
        <v>1</v>
      </c>
      <c r="D52" s="378" t="s">
        <v>280</v>
      </c>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row>
    <row r="53" spans="1:36" ht="13.5" customHeight="1" x14ac:dyDescent="0.15">
      <c r="A53" s="9"/>
      <c r="C53" s="1">
        <v>2</v>
      </c>
      <c r="D53" s="431" t="s">
        <v>226</v>
      </c>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99" t="s">
        <v>487</v>
      </c>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17"/>
      <c r="AB64" s="18"/>
      <c r="AC64" s="18"/>
    </row>
    <row r="65" spans="1:36" ht="13.5" customHeight="1" x14ac:dyDescent="0.15">
      <c r="A65" s="1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0"/>
      <c r="AB65" s="21"/>
      <c r="AC65" s="21"/>
    </row>
    <row r="66" spans="1:36" ht="13.5" customHeight="1" x14ac:dyDescent="0.15">
      <c r="B66" s="299" t="s">
        <v>228</v>
      </c>
      <c r="C66" s="299"/>
      <c r="D66" s="299"/>
      <c r="E66" s="299"/>
      <c r="F66" s="299"/>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81"/>
      <c r="C67" s="381"/>
      <c r="D67" s="402">
        <f>IF(計画提出書!N47="","",計画提出書!N47)</f>
        <v>2023</v>
      </c>
      <c r="E67" s="402"/>
      <c r="F67" s="22" t="s">
        <v>4</v>
      </c>
      <c r="G67" s="402">
        <f>IF(計画提出書!N47="","",4)</f>
        <v>4</v>
      </c>
      <c r="H67" s="402"/>
      <c r="I67" s="22" t="s">
        <v>5</v>
      </c>
      <c r="J67" s="402">
        <f>IF(計画提出書!N47="","",1)</f>
        <v>1</v>
      </c>
      <c r="K67" s="402"/>
      <c r="L67" s="22" t="s">
        <v>6</v>
      </c>
      <c r="M67" s="22" t="s">
        <v>39</v>
      </c>
      <c r="N67" s="381"/>
      <c r="O67" s="381"/>
      <c r="P67" s="402">
        <f>IF(計画提出書!N47="","",計画提出書!N47+1)</f>
        <v>2024</v>
      </c>
      <c r="Q67" s="402"/>
      <c r="R67" s="22" t="s">
        <v>4</v>
      </c>
      <c r="S67" s="402">
        <f>IF(計画提出書!N47="","",3)</f>
        <v>3</v>
      </c>
      <c r="T67" s="402"/>
      <c r="U67" s="22" t="s">
        <v>5</v>
      </c>
      <c r="V67" s="402">
        <f>IF(計画提出書!N47="","",31)</f>
        <v>31</v>
      </c>
      <c r="W67" s="402"/>
      <c r="X67" s="22" t="s">
        <v>6</v>
      </c>
    </row>
    <row r="68" spans="1:36" ht="13.5" customHeight="1" x14ac:dyDescent="0.15">
      <c r="A68" s="9"/>
      <c r="B68" s="1247" t="s">
        <v>243</v>
      </c>
      <c r="C68" s="1248"/>
      <c r="D68" s="1248"/>
      <c r="E68" s="1248"/>
      <c r="F68" s="1248"/>
      <c r="G68" s="1248"/>
      <c r="H68" s="1248"/>
      <c r="I68" s="1249"/>
      <c r="J68" s="1253" t="str">
        <f>IF(D14="","",D14&amp;"年度の排出量")</f>
        <v>2023年度の排出量</v>
      </c>
      <c r="K68" s="1254"/>
      <c r="L68" s="1254"/>
      <c r="M68" s="1254"/>
      <c r="N68" s="1254"/>
      <c r="O68" s="1254"/>
      <c r="P68" s="1254"/>
      <c r="Q68" s="1254"/>
      <c r="R68" s="1254"/>
      <c r="S68" s="1257" t="s">
        <v>402</v>
      </c>
      <c r="T68" s="1258"/>
      <c r="U68" s="1258"/>
      <c r="V68" s="1258"/>
      <c r="W68" s="1258"/>
      <c r="X68" s="1258"/>
      <c r="Y68" s="1258"/>
      <c r="Z68" s="1259"/>
      <c r="AA68" s="1235" t="s">
        <v>99</v>
      </c>
      <c r="AB68" s="1236"/>
      <c r="AC68" s="1236"/>
      <c r="AD68" s="1236"/>
      <c r="AE68" s="1236"/>
      <c r="AF68" s="1236"/>
      <c r="AG68" s="1236"/>
      <c r="AH68" s="1236"/>
      <c r="AI68" s="1236"/>
      <c r="AJ68" s="1237"/>
    </row>
    <row r="69" spans="1:36" ht="13.5" customHeight="1" x14ac:dyDescent="0.15">
      <c r="A69" s="9"/>
      <c r="B69" s="880"/>
      <c r="C69" s="316"/>
      <c r="D69" s="316"/>
      <c r="E69" s="316"/>
      <c r="F69" s="316"/>
      <c r="G69" s="316"/>
      <c r="H69" s="316"/>
      <c r="I69" s="317"/>
      <c r="J69" s="1255"/>
      <c r="K69" s="1256"/>
      <c r="L69" s="1256"/>
      <c r="M69" s="1256"/>
      <c r="N69" s="1256"/>
      <c r="O69" s="1256"/>
      <c r="P69" s="1256"/>
      <c r="Q69" s="1256"/>
      <c r="R69" s="1256"/>
      <c r="S69" s="1260"/>
      <c r="T69" s="1261"/>
      <c r="U69" s="1261"/>
      <c r="V69" s="1261"/>
      <c r="W69" s="1261"/>
      <c r="X69" s="1261"/>
      <c r="Y69" s="1261"/>
      <c r="Z69" s="1262"/>
      <c r="AA69" s="1238"/>
      <c r="AB69" s="1239"/>
      <c r="AC69" s="1239"/>
      <c r="AD69" s="1239"/>
      <c r="AE69" s="1239"/>
      <c r="AF69" s="1239"/>
      <c r="AG69" s="1239"/>
      <c r="AH69" s="1239"/>
      <c r="AI69" s="1239"/>
      <c r="AJ69" s="1240"/>
    </row>
    <row r="70" spans="1:36" ht="13.5" customHeight="1" thickBot="1" x14ac:dyDescent="0.2">
      <c r="A70" s="9"/>
      <c r="B70" s="1250"/>
      <c r="C70" s="1251"/>
      <c r="D70" s="1251"/>
      <c r="E70" s="1251"/>
      <c r="F70" s="1251"/>
      <c r="G70" s="1251"/>
      <c r="H70" s="1251"/>
      <c r="I70" s="1252"/>
      <c r="J70" s="1241" t="s">
        <v>248</v>
      </c>
      <c r="K70" s="1242"/>
      <c r="L70" s="1242"/>
      <c r="M70" s="1242"/>
      <c r="N70" s="1242"/>
      <c r="O70" s="1242"/>
      <c r="P70" s="1242"/>
      <c r="Q70" s="1242"/>
      <c r="R70" s="1243"/>
      <c r="S70" s="427" t="s">
        <v>249</v>
      </c>
      <c r="T70" s="428"/>
      <c r="U70" s="428"/>
      <c r="V70" s="428"/>
      <c r="W70" s="428"/>
      <c r="X70" s="428"/>
      <c r="Y70" s="428"/>
      <c r="Z70" s="1244"/>
      <c r="AA70" s="1245" t="s">
        <v>252</v>
      </c>
      <c r="AB70" s="1242"/>
      <c r="AC70" s="1242"/>
      <c r="AD70" s="1242"/>
      <c r="AE70" s="1242"/>
      <c r="AF70" s="1242"/>
      <c r="AG70" s="1242"/>
      <c r="AH70" s="1242"/>
      <c r="AI70" s="1242"/>
      <c r="AJ70" s="1246"/>
    </row>
    <row r="71" spans="1:36" ht="13.5" customHeight="1" x14ac:dyDescent="0.15">
      <c r="B71" s="1263" t="s">
        <v>77</v>
      </c>
      <c r="C71" s="1264"/>
      <c r="D71" s="1264"/>
      <c r="E71" s="1264"/>
      <c r="F71" s="1264"/>
      <c r="G71" s="1264"/>
      <c r="H71" s="1264"/>
      <c r="I71" s="1265"/>
      <c r="J71" s="792"/>
      <c r="K71" s="793"/>
      <c r="L71" s="793"/>
      <c r="M71" s="793"/>
      <c r="N71" s="793"/>
      <c r="O71" s="793"/>
      <c r="P71" s="794"/>
      <c r="Q71" s="767" t="s">
        <v>236</v>
      </c>
      <c r="R71" s="768"/>
      <c r="S71" s="795">
        <f>'（別紙２）二酸化炭素排出量計算シート【計画用】'!S71</f>
        <v>1</v>
      </c>
      <c r="T71" s="796"/>
      <c r="U71" s="796"/>
      <c r="V71" s="796"/>
      <c r="W71" s="796"/>
      <c r="X71" s="796"/>
      <c r="Y71" s="796"/>
      <c r="Z71" s="796"/>
      <c r="AA71" s="601" t="str">
        <f>IF(SUM(J71)=0,"",ROUND(J71*S71,-INT(LOG(ABS(J71*S71)))-1+3))</f>
        <v/>
      </c>
      <c r="AB71" s="602"/>
      <c r="AC71" s="602"/>
      <c r="AD71" s="602"/>
      <c r="AE71" s="602"/>
      <c r="AF71" s="602"/>
      <c r="AG71" s="603"/>
      <c r="AH71" s="1226" t="s">
        <v>508</v>
      </c>
      <c r="AI71" s="1227"/>
      <c r="AJ71" s="1228"/>
    </row>
    <row r="72" spans="1:36" ht="13.5" customHeight="1" thickBot="1" x14ac:dyDescent="0.2">
      <c r="B72" s="1266"/>
      <c r="C72" s="1267"/>
      <c r="D72" s="1267"/>
      <c r="E72" s="1267"/>
      <c r="F72" s="1267"/>
      <c r="G72" s="1267"/>
      <c r="H72" s="1267"/>
      <c r="I72" s="1268"/>
      <c r="J72" s="247"/>
      <c r="K72" s="248"/>
      <c r="L72" s="248"/>
      <c r="M72" s="248"/>
      <c r="N72" s="248"/>
      <c r="O72" s="248"/>
      <c r="P72" s="349"/>
      <c r="Q72" s="813"/>
      <c r="R72" s="814"/>
      <c r="S72" s="535"/>
      <c r="T72" s="536"/>
      <c r="U72" s="536"/>
      <c r="V72" s="536"/>
      <c r="W72" s="536"/>
      <c r="X72" s="536"/>
      <c r="Y72" s="536"/>
      <c r="Z72" s="536"/>
      <c r="AA72" s="549"/>
      <c r="AB72" s="550"/>
      <c r="AC72" s="550"/>
      <c r="AD72" s="550"/>
      <c r="AE72" s="550"/>
      <c r="AF72" s="550"/>
      <c r="AG72" s="551"/>
      <c r="AH72" s="745"/>
      <c r="AI72" s="746"/>
      <c r="AJ72" s="747"/>
    </row>
    <row r="73" spans="1:36" ht="13.5" customHeight="1" x14ac:dyDescent="0.15">
      <c r="B73" s="1263" t="s">
        <v>76</v>
      </c>
      <c r="C73" s="1264"/>
      <c r="D73" s="1264"/>
      <c r="E73" s="1264"/>
      <c r="F73" s="1264"/>
      <c r="G73" s="1264"/>
      <c r="H73" s="1264"/>
      <c r="I73" s="1265"/>
      <c r="J73" s="792"/>
      <c r="K73" s="793"/>
      <c r="L73" s="793"/>
      <c r="M73" s="793"/>
      <c r="N73" s="793"/>
      <c r="O73" s="793"/>
      <c r="P73" s="794"/>
      <c r="Q73" s="767" t="s">
        <v>236</v>
      </c>
      <c r="R73" s="768"/>
      <c r="S73" s="795">
        <f>'（別紙２）二酸化炭素排出量計算シート【計画用】'!S73</f>
        <v>25</v>
      </c>
      <c r="T73" s="796"/>
      <c r="U73" s="796"/>
      <c r="V73" s="796"/>
      <c r="W73" s="796"/>
      <c r="X73" s="796"/>
      <c r="Y73" s="796"/>
      <c r="Z73" s="796"/>
      <c r="AA73" s="601" t="str">
        <f>IF(SUM(J73)=0,"",ROUND(J73*S73,-INT(LOG(ABS(J73*S73)))-1+3))</f>
        <v/>
      </c>
      <c r="AB73" s="602"/>
      <c r="AC73" s="602"/>
      <c r="AD73" s="602"/>
      <c r="AE73" s="602"/>
      <c r="AF73" s="602"/>
      <c r="AG73" s="603"/>
      <c r="AH73" s="1226" t="s">
        <v>508</v>
      </c>
      <c r="AI73" s="1227"/>
      <c r="AJ73" s="1228"/>
    </row>
    <row r="74" spans="1:36" ht="13.5" customHeight="1" thickBot="1" x14ac:dyDescent="0.2">
      <c r="B74" s="1223"/>
      <c r="C74" s="1224"/>
      <c r="D74" s="1224"/>
      <c r="E74" s="1224"/>
      <c r="F74" s="1224"/>
      <c r="G74" s="1224"/>
      <c r="H74" s="1224"/>
      <c r="I74" s="1225"/>
      <c r="J74" s="590"/>
      <c r="K74" s="591"/>
      <c r="L74" s="591"/>
      <c r="M74" s="591"/>
      <c r="N74" s="591"/>
      <c r="O74" s="591"/>
      <c r="P74" s="592"/>
      <c r="Q74" s="811"/>
      <c r="R74" s="812"/>
      <c r="S74" s="535"/>
      <c r="T74" s="536"/>
      <c r="U74" s="536"/>
      <c r="V74" s="536"/>
      <c r="W74" s="536"/>
      <c r="X74" s="536"/>
      <c r="Y74" s="536"/>
      <c r="Z74" s="536"/>
      <c r="AA74" s="549"/>
      <c r="AB74" s="550"/>
      <c r="AC74" s="550"/>
      <c r="AD74" s="550"/>
      <c r="AE74" s="550"/>
      <c r="AF74" s="550"/>
      <c r="AG74" s="551"/>
      <c r="AH74" s="745"/>
      <c r="AI74" s="746"/>
      <c r="AJ74" s="747"/>
    </row>
    <row r="75" spans="1:36" ht="13.5" customHeight="1" x14ac:dyDescent="0.15">
      <c r="B75" s="1263" t="s">
        <v>78</v>
      </c>
      <c r="C75" s="1264"/>
      <c r="D75" s="1264"/>
      <c r="E75" s="1264"/>
      <c r="F75" s="1264"/>
      <c r="G75" s="1264"/>
      <c r="H75" s="1264"/>
      <c r="I75" s="1265"/>
      <c r="J75" s="792"/>
      <c r="K75" s="793"/>
      <c r="L75" s="793"/>
      <c r="M75" s="793"/>
      <c r="N75" s="793"/>
      <c r="O75" s="793"/>
      <c r="P75" s="794"/>
      <c r="Q75" s="767" t="s">
        <v>236</v>
      </c>
      <c r="R75" s="768"/>
      <c r="S75" s="795">
        <f>'（別紙２）二酸化炭素排出量計算シート【計画用】'!S75</f>
        <v>298</v>
      </c>
      <c r="T75" s="796"/>
      <c r="U75" s="796"/>
      <c r="V75" s="796"/>
      <c r="W75" s="796"/>
      <c r="X75" s="796"/>
      <c r="Y75" s="796"/>
      <c r="Z75" s="1269"/>
      <c r="AA75" s="601" t="str">
        <f>IF(SUM(J75)=0,"",ROUND(J75*S75,-INT(LOG(ABS(J75*S75)))-1+3))</f>
        <v/>
      </c>
      <c r="AB75" s="602"/>
      <c r="AC75" s="602"/>
      <c r="AD75" s="602"/>
      <c r="AE75" s="602"/>
      <c r="AF75" s="602"/>
      <c r="AG75" s="603"/>
      <c r="AH75" s="1226" t="s">
        <v>508</v>
      </c>
      <c r="AI75" s="1227"/>
      <c r="AJ75" s="1228"/>
    </row>
    <row r="76" spans="1:36" ht="13.5" customHeight="1" thickBot="1" x14ac:dyDescent="0.2">
      <c r="B76" s="1223"/>
      <c r="C76" s="1224"/>
      <c r="D76" s="1224"/>
      <c r="E76" s="1224"/>
      <c r="F76" s="1224"/>
      <c r="G76" s="1224"/>
      <c r="H76" s="1224"/>
      <c r="I76" s="1225"/>
      <c r="J76" s="590"/>
      <c r="K76" s="591"/>
      <c r="L76" s="591"/>
      <c r="M76" s="591"/>
      <c r="N76" s="591"/>
      <c r="O76" s="591"/>
      <c r="P76" s="592"/>
      <c r="Q76" s="811"/>
      <c r="R76" s="812"/>
      <c r="S76" s="599"/>
      <c r="T76" s="600"/>
      <c r="U76" s="600"/>
      <c r="V76" s="600"/>
      <c r="W76" s="600"/>
      <c r="X76" s="600"/>
      <c r="Y76" s="600"/>
      <c r="Z76" s="1270"/>
      <c r="AA76" s="549"/>
      <c r="AB76" s="550"/>
      <c r="AC76" s="550"/>
      <c r="AD76" s="550"/>
      <c r="AE76" s="550"/>
      <c r="AF76" s="550"/>
      <c r="AG76" s="551"/>
      <c r="AH76" s="745"/>
      <c r="AI76" s="746"/>
      <c r="AJ76" s="747"/>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99" t="s">
        <v>228</v>
      </c>
      <c r="C78" s="299"/>
      <c r="D78" s="299"/>
      <c r="E78" s="299"/>
      <c r="F78" s="299"/>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81"/>
      <c r="C79" s="381"/>
      <c r="D79" s="402">
        <f>IF(計画提出書!N47="","",計画提出書!N47)</f>
        <v>2023</v>
      </c>
      <c r="E79" s="402"/>
      <c r="F79" s="22" t="s">
        <v>4</v>
      </c>
      <c r="G79" s="402">
        <f>IF(計画提出書!N47="","",1)</f>
        <v>1</v>
      </c>
      <c r="H79" s="402"/>
      <c r="I79" s="22" t="s">
        <v>5</v>
      </c>
      <c r="J79" s="402">
        <f>IF(計画提出書!N47="","",1)</f>
        <v>1</v>
      </c>
      <c r="K79" s="402"/>
      <c r="L79" s="22" t="s">
        <v>6</v>
      </c>
      <c r="M79" s="22" t="s">
        <v>39</v>
      </c>
      <c r="N79" s="381"/>
      <c r="O79" s="381"/>
      <c r="P79" s="402">
        <f>IF(計画提出書!N47="","",計画提出書!N47)</f>
        <v>2023</v>
      </c>
      <c r="Q79" s="402"/>
      <c r="R79" s="22" t="s">
        <v>4</v>
      </c>
      <c r="S79" s="402">
        <f>IF(計画提出書!N47="","",12)</f>
        <v>12</v>
      </c>
      <c r="T79" s="402"/>
      <c r="U79" s="22" t="s">
        <v>5</v>
      </c>
      <c r="V79" s="402">
        <f>IF(計画提出書!N47="","",31)</f>
        <v>31</v>
      </c>
      <c r="W79" s="402"/>
      <c r="X79" s="22" t="s">
        <v>6</v>
      </c>
      <c r="Y79" s="23"/>
      <c r="Z79" s="23"/>
      <c r="AA79" s="27"/>
      <c r="AB79" s="27"/>
      <c r="AC79" s="27"/>
      <c r="AD79" s="27"/>
      <c r="AE79" s="27"/>
      <c r="AF79" s="27"/>
      <c r="AG79" s="27"/>
      <c r="AH79" s="16"/>
      <c r="AI79" s="16"/>
      <c r="AJ79" s="16"/>
    </row>
    <row r="80" spans="1:36" ht="13.5" customHeight="1" x14ac:dyDescent="0.15">
      <c r="B80" s="1247" t="s">
        <v>243</v>
      </c>
      <c r="C80" s="1248"/>
      <c r="D80" s="1248"/>
      <c r="E80" s="1248"/>
      <c r="F80" s="1248"/>
      <c r="G80" s="1248"/>
      <c r="H80" s="1248"/>
      <c r="I80" s="1249"/>
      <c r="J80" s="1253" t="str">
        <f>IF(D14="","",D14&amp;"年の排出量")</f>
        <v>2023年の排出量</v>
      </c>
      <c r="K80" s="1254"/>
      <c r="L80" s="1254"/>
      <c r="M80" s="1254"/>
      <c r="N80" s="1254"/>
      <c r="O80" s="1254"/>
      <c r="P80" s="1254"/>
      <c r="Q80" s="1254"/>
      <c r="R80" s="1254"/>
      <c r="S80" s="1257" t="s">
        <v>402</v>
      </c>
      <c r="T80" s="1258"/>
      <c r="U80" s="1258"/>
      <c r="V80" s="1258"/>
      <c r="W80" s="1258"/>
      <c r="X80" s="1258"/>
      <c r="Y80" s="1258"/>
      <c r="Z80" s="1259"/>
      <c r="AA80" s="1235" t="s">
        <v>99</v>
      </c>
      <c r="AB80" s="1236"/>
      <c r="AC80" s="1236"/>
      <c r="AD80" s="1236"/>
      <c r="AE80" s="1236"/>
      <c r="AF80" s="1236"/>
      <c r="AG80" s="1236"/>
      <c r="AH80" s="1236"/>
      <c r="AI80" s="1236"/>
      <c r="AJ80" s="1237"/>
    </row>
    <row r="81" spans="2:36" ht="13.5" customHeight="1" x14ac:dyDescent="0.15">
      <c r="B81" s="880"/>
      <c r="C81" s="316"/>
      <c r="D81" s="316"/>
      <c r="E81" s="316"/>
      <c r="F81" s="316"/>
      <c r="G81" s="316"/>
      <c r="H81" s="316"/>
      <c r="I81" s="317"/>
      <c r="J81" s="1255"/>
      <c r="K81" s="1256"/>
      <c r="L81" s="1256"/>
      <c r="M81" s="1256"/>
      <c r="N81" s="1256"/>
      <c r="O81" s="1256"/>
      <c r="P81" s="1256"/>
      <c r="Q81" s="1256"/>
      <c r="R81" s="1256"/>
      <c r="S81" s="1260"/>
      <c r="T81" s="1261"/>
      <c r="U81" s="1261"/>
      <c r="V81" s="1261"/>
      <c r="W81" s="1261"/>
      <c r="X81" s="1261"/>
      <c r="Y81" s="1261"/>
      <c r="Z81" s="1262"/>
      <c r="AA81" s="1238"/>
      <c r="AB81" s="1239"/>
      <c r="AC81" s="1239"/>
      <c r="AD81" s="1239"/>
      <c r="AE81" s="1239"/>
      <c r="AF81" s="1239"/>
      <c r="AG81" s="1239"/>
      <c r="AH81" s="1239"/>
      <c r="AI81" s="1239"/>
      <c r="AJ81" s="1240"/>
    </row>
    <row r="82" spans="2:36" ht="13.5" customHeight="1" thickBot="1" x14ac:dyDescent="0.2">
      <c r="B82" s="1250"/>
      <c r="C82" s="1251"/>
      <c r="D82" s="1251"/>
      <c r="E82" s="1251"/>
      <c r="F82" s="1251"/>
      <c r="G82" s="1251"/>
      <c r="H82" s="1251"/>
      <c r="I82" s="1252"/>
      <c r="J82" s="1241" t="s">
        <v>248</v>
      </c>
      <c r="K82" s="1242"/>
      <c r="L82" s="1242"/>
      <c r="M82" s="1242"/>
      <c r="N82" s="1242"/>
      <c r="O82" s="1242"/>
      <c r="P82" s="1242"/>
      <c r="Q82" s="1242"/>
      <c r="R82" s="1243"/>
      <c r="S82" s="427" t="s">
        <v>249</v>
      </c>
      <c r="T82" s="428"/>
      <c r="U82" s="428"/>
      <c r="V82" s="428"/>
      <c r="W82" s="428"/>
      <c r="X82" s="428"/>
      <c r="Y82" s="428"/>
      <c r="Z82" s="1244"/>
      <c r="AA82" s="1245" t="s">
        <v>252</v>
      </c>
      <c r="AB82" s="1242"/>
      <c r="AC82" s="1242"/>
      <c r="AD82" s="1242"/>
      <c r="AE82" s="1242"/>
      <c r="AF82" s="1242"/>
      <c r="AG82" s="1242"/>
      <c r="AH82" s="1242"/>
      <c r="AI82" s="1242"/>
      <c r="AJ82" s="1246"/>
    </row>
    <row r="83" spans="2:36" ht="13.5" customHeight="1" x14ac:dyDescent="0.15">
      <c r="B83" s="613" t="s">
        <v>350</v>
      </c>
      <c r="C83" s="614"/>
      <c r="D83" s="761" t="s">
        <v>80</v>
      </c>
      <c r="E83" s="762"/>
      <c r="F83" s="762"/>
      <c r="G83" s="762"/>
      <c r="H83" s="762"/>
      <c r="I83" s="763"/>
      <c r="J83" s="764"/>
      <c r="K83" s="765"/>
      <c r="L83" s="765"/>
      <c r="M83" s="765"/>
      <c r="N83" s="765"/>
      <c r="O83" s="765"/>
      <c r="P83" s="766"/>
      <c r="Q83" s="767" t="s">
        <v>236</v>
      </c>
      <c r="R83" s="768"/>
      <c r="S83" s="795">
        <f>'（別紙２）二酸化炭素排出量計算シート【計画用】'!S83</f>
        <v>14800</v>
      </c>
      <c r="T83" s="796"/>
      <c r="U83" s="796"/>
      <c r="V83" s="796"/>
      <c r="W83" s="796"/>
      <c r="X83" s="796"/>
      <c r="Y83" s="796"/>
      <c r="Z83" s="1269"/>
      <c r="AA83" s="751" t="str">
        <f t="shared" ref="AA83:AA88" si="0">IF(J83="","",J83*S83)</f>
        <v/>
      </c>
      <c r="AB83" s="752"/>
      <c r="AC83" s="752"/>
      <c r="AD83" s="752"/>
      <c r="AE83" s="752"/>
      <c r="AF83" s="752"/>
      <c r="AG83" s="753"/>
      <c r="AH83" s="731" t="s">
        <v>484</v>
      </c>
      <c r="AI83" s="732"/>
      <c r="AJ83" s="735"/>
    </row>
    <row r="84" spans="2:36" ht="13.5" customHeight="1" x14ac:dyDescent="0.15">
      <c r="B84" s="615"/>
      <c r="C84" s="616"/>
      <c r="D84" s="619" t="s">
        <v>81</v>
      </c>
      <c r="E84" s="620"/>
      <c r="F84" s="620"/>
      <c r="G84" s="620"/>
      <c r="H84" s="620"/>
      <c r="I84" s="621"/>
      <c r="J84" s="247"/>
      <c r="K84" s="248"/>
      <c r="L84" s="248"/>
      <c r="M84" s="248"/>
      <c r="N84" s="248"/>
      <c r="O84" s="248"/>
      <c r="P84" s="349"/>
      <c r="Q84" s="544" t="s">
        <v>236</v>
      </c>
      <c r="R84" s="545"/>
      <c r="S84" s="1229">
        <f>'（別紙２）二酸化炭素排出量計算シート【計画用】'!S84</f>
        <v>675</v>
      </c>
      <c r="T84" s="1230"/>
      <c r="U84" s="1230"/>
      <c r="V84" s="1230"/>
      <c r="W84" s="1230"/>
      <c r="X84" s="1230"/>
      <c r="Y84" s="1230"/>
      <c r="Z84" s="1231"/>
      <c r="AA84" s="538" t="str">
        <f t="shared" si="0"/>
        <v/>
      </c>
      <c r="AB84" s="539"/>
      <c r="AC84" s="539"/>
      <c r="AD84" s="539"/>
      <c r="AE84" s="539"/>
      <c r="AF84" s="539"/>
      <c r="AG84" s="540"/>
      <c r="AH84" s="541" t="s">
        <v>484</v>
      </c>
      <c r="AI84" s="542"/>
      <c r="AJ84" s="543"/>
    </row>
    <row r="85" spans="2:36" ht="13.5" customHeight="1" x14ac:dyDescent="0.15">
      <c r="B85" s="615"/>
      <c r="C85" s="616"/>
      <c r="D85" s="619" t="s">
        <v>82</v>
      </c>
      <c r="E85" s="620"/>
      <c r="F85" s="620"/>
      <c r="G85" s="620"/>
      <c r="H85" s="620"/>
      <c r="I85" s="621"/>
      <c r="J85" s="247"/>
      <c r="K85" s="248"/>
      <c r="L85" s="248"/>
      <c r="M85" s="248"/>
      <c r="N85" s="248"/>
      <c r="O85" s="248"/>
      <c r="P85" s="349"/>
      <c r="Q85" s="544" t="s">
        <v>236</v>
      </c>
      <c r="R85" s="545"/>
      <c r="S85" s="1229">
        <f>'（別紙２）二酸化炭素排出量計算シート【計画用】'!S85</f>
        <v>92</v>
      </c>
      <c r="T85" s="1230"/>
      <c r="U85" s="1230"/>
      <c r="V85" s="1230"/>
      <c r="W85" s="1230"/>
      <c r="X85" s="1230"/>
      <c r="Y85" s="1230"/>
      <c r="Z85" s="1231"/>
      <c r="AA85" s="538" t="str">
        <f t="shared" si="0"/>
        <v/>
      </c>
      <c r="AB85" s="539"/>
      <c r="AC85" s="539"/>
      <c r="AD85" s="539"/>
      <c r="AE85" s="539"/>
      <c r="AF85" s="539"/>
      <c r="AG85" s="540"/>
      <c r="AH85" s="541" t="s">
        <v>484</v>
      </c>
      <c r="AI85" s="542"/>
      <c r="AJ85" s="543"/>
    </row>
    <row r="86" spans="2:36" ht="13.5" customHeight="1" x14ac:dyDescent="0.15">
      <c r="B86" s="615"/>
      <c r="C86" s="616"/>
      <c r="D86" s="619" t="s">
        <v>83</v>
      </c>
      <c r="E86" s="620"/>
      <c r="F86" s="620"/>
      <c r="G86" s="620"/>
      <c r="H86" s="620"/>
      <c r="I86" s="621"/>
      <c r="J86" s="247"/>
      <c r="K86" s="248"/>
      <c r="L86" s="248"/>
      <c r="M86" s="248"/>
      <c r="N86" s="248"/>
      <c r="O86" s="248"/>
      <c r="P86" s="349"/>
      <c r="Q86" s="544" t="s">
        <v>236</v>
      </c>
      <c r="R86" s="545"/>
      <c r="S86" s="1229">
        <f>'（別紙２）二酸化炭素排出量計算シート【計画用】'!S86</f>
        <v>3500</v>
      </c>
      <c r="T86" s="1230"/>
      <c r="U86" s="1230"/>
      <c r="V86" s="1230"/>
      <c r="W86" s="1230"/>
      <c r="X86" s="1230"/>
      <c r="Y86" s="1230"/>
      <c r="Z86" s="1231"/>
      <c r="AA86" s="538" t="str">
        <f t="shared" si="0"/>
        <v/>
      </c>
      <c r="AB86" s="539"/>
      <c r="AC86" s="539"/>
      <c r="AD86" s="539"/>
      <c r="AE86" s="539"/>
      <c r="AF86" s="539"/>
      <c r="AG86" s="540"/>
      <c r="AH86" s="541" t="s">
        <v>484</v>
      </c>
      <c r="AI86" s="542"/>
      <c r="AJ86" s="543"/>
    </row>
    <row r="87" spans="2:36" ht="13.5" customHeight="1" x14ac:dyDescent="0.15">
      <c r="B87" s="615"/>
      <c r="C87" s="616"/>
      <c r="D87" s="619" t="s">
        <v>84</v>
      </c>
      <c r="E87" s="620"/>
      <c r="F87" s="620"/>
      <c r="G87" s="620"/>
      <c r="H87" s="620"/>
      <c r="I87" s="621"/>
      <c r="J87" s="247"/>
      <c r="K87" s="248"/>
      <c r="L87" s="248"/>
      <c r="M87" s="248"/>
      <c r="N87" s="248"/>
      <c r="O87" s="248"/>
      <c r="P87" s="349"/>
      <c r="Q87" s="544" t="s">
        <v>236</v>
      </c>
      <c r="R87" s="545"/>
      <c r="S87" s="1229">
        <f>'（別紙２）二酸化炭素排出量計算シート【計画用】'!S87</f>
        <v>1000</v>
      </c>
      <c r="T87" s="1230"/>
      <c r="U87" s="1230"/>
      <c r="V87" s="1230"/>
      <c r="W87" s="1230"/>
      <c r="X87" s="1230"/>
      <c r="Y87" s="1230"/>
      <c r="Z87" s="1231"/>
      <c r="AA87" s="538" t="str">
        <f t="shared" si="0"/>
        <v/>
      </c>
      <c r="AB87" s="539"/>
      <c r="AC87" s="539"/>
      <c r="AD87" s="539"/>
      <c r="AE87" s="539"/>
      <c r="AF87" s="539"/>
      <c r="AG87" s="540"/>
      <c r="AH87" s="541" t="s">
        <v>484</v>
      </c>
      <c r="AI87" s="542"/>
      <c r="AJ87" s="543"/>
    </row>
    <row r="88" spans="2:36" ht="13.5" customHeight="1" x14ac:dyDescent="0.15">
      <c r="B88" s="615"/>
      <c r="C88" s="616"/>
      <c r="D88" s="619" t="s">
        <v>85</v>
      </c>
      <c r="E88" s="620"/>
      <c r="F88" s="620"/>
      <c r="G88" s="620"/>
      <c r="H88" s="620"/>
      <c r="I88" s="621"/>
      <c r="J88" s="247"/>
      <c r="K88" s="248"/>
      <c r="L88" s="248"/>
      <c r="M88" s="248"/>
      <c r="N88" s="248"/>
      <c r="O88" s="248"/>
      <c r="P88" s="349"/>
      <c r="Q88" s="544" t="s">
        <v>236</v>
      </c>
      <c r="R88" s="545"/>
      <c r="S88" s="1229">
        <f>'（別紙２）二酸化炭素排出量計算シート【計画用】'!S88</f>
        <v>1430</v>
      </c>
      <c r="T88" s="1230"/>
      <c r="U88" s="1230"/>
      <c r="V88" s="1230"/>
      <c r="W88" s="1230"/>
      <c r="X88" s="1230"/>
      <c r="Y88" s="1230"/>
      <c r="Z88" s="1231"/>
      <c r="AA88" s="538" t="str">
        <f t="shared" si="0"/>
        <v/>
      </c>
      <c r="AB88" s="539"/>
      <c r="AC88" s="539"/>
      <c r="AD88" s="539"/>
      <c r="AE88" s="539"/>
      <c r="AF88" s="539"/>
      <c r="AG88" s="540"/>
      <c r="AH88" s="541" t="s">
        <v>484</v>
      </c>
      <c r="AI88" s="542"/>
      <c r="AJ88" s="543"/>
    </row>
    <row r="89" spans="2:36" ht="13.5" customHeight="1" x14ac:dyDescent="0.15">
      <c r="B89" s="615"/>
      <c r="C89" s="616"/>
      <c r="D89" s="619" t="s">
        <v>86</v>
      </c>
      <c r="E89" s="620"/>
      <c r="F89" s="620"/>
      <c r="G89" s="620"/>
      <c r="H89" s="620"/>
      <c r="I89" s="621"/>
      <c r="J89" s="247"/>
      <c r="K89" s="248"/>
      <c r="L89" s="248"/>
      <c r="M89" s="248"/>
      <c r="N89" s="248"/>
      <c r="O89" s="248"/>
      <c r="P89" s="349"/>
      <c r="Q89" s="544" t="s">
        <v>236</v>
      </c>
      <c r="R89" s="545"/>
      <c r="S89" s="1229">
        <f>'（別紙２）二酸化炭素排出量計算シート【計画用】'!S89</f>
        <v>353</v>
      </c>
      <c r="T89" s="1230"/>
      <c r="U89" s="1230"/>
      <c r="V89" s="1230"/>
      <c r="W89" s="1230"/>
      <c r="X89" s="1230"/>
      <c r="Y89" s="1230"/>
      <c r="Z89" s="1231"/>
      <c r="AA89" s="538" t="str">
        <f t="shared" ref="AA89:AA100" si="1">IF(J89="","",J89*S89)</f>
        <v/>
      </c>
      <c r="AB89" s="539"/>
      <c r="AC89" s="539"/>
      <c r="AD89" s="539"/>
      <c r="AE89" s="539"/>
      <c r="AF89" s="539"/>
      <c r="AG89" s="540"/>
      <c r="AH89" s="541" t="s">
        <v>484</v>
      </c>
      <c r="AI89" s="542"/>
      <c r="AJ89" s="543"/>
    </row>
    <row r="90" spans="2:36" ht="13.5" customHeight="1" x14ac:dyDescent="0.15">
      <c r="B90" s="615"/>
      <c r="C90" s="616"/>
      <c r="D90" s="619" t="s">
        <v>87</v>
      </c>
      <c r="E90" s="620"/>
      <c r="F90" s="620"/>
      <c r="G90" s="620"/>
      <c r="H90" s="620"/>
      <c r="I90" s="621"/>
      <c r="J90" s="247"/>
      <c r="K90" s="248"/>
      <c r="L90" s="248"/>
      <c r="M90" s="248"/>
      <c r="N90" s="248"/>
      <c r="O90" s="248"/>
      <c r="P90" s="349"/>
      <c r="Q90" s="544" t="s">
        <v>236</v>
      </c>
      <c r="R90" s="545"/>
      <c r="S90" s="1229">
        <f>'（別紙２）二酸化炭素排出量計算シート【計画用】'!S90</f>
        <v>4470</v>
      </c>
      <c r="T90" s="1230"/>
      <c r="U90" s="1230"/>
      <c r="V90" s="1230"/>
      <c r="W90" s="1230"/>
      <c r="X90" s="1230"/>
      <c r="Y90" s="1230"/>
      <c r="Z90" s="1231"/>
      <c r="AA90" s="538" t="str">
        <f t="shared" si="1"/>
        <v/>
      </c>
      <c r="AB90" s="539"/>
      <c r="AC90" s="539"/>
      <c r="AD90" s="539"/>
      <c r="AE90" s="539"/>
      <c r="AF90" s="539"/>
      <c r="AG90" s="540"/>
      <c r="AH90" s="541" t="s">
        <v>484</v>
      </c>
      <c r="AI90" s="542"/>
      <c r="AJ90" s="543"/>
    </row>
    <row r="91" spans="2:36" ht="13.5" customHeight="1" x14ac:dyDescent="0.15">
      <c r="B91" s="615"/>
      <c r="C91" s="616"/>
      <c r="D91" s="610" t="s">
        <v>446</v>
      </c>
      <c r="E91" s="611"/>
      <c r="F91" s="611"/>
      <c r="G91" s="611"/>
      <c r="H91" s="611"/>
      <c r="I91" s="612"/>
      <c r="J91" s="1232"/>
      <c r="K91" s="1233"/>
      <c r="L91" s="1233"/>
      <c r="M91" s="1233"/>
      <c r="N91" s="1233"/>
      <c r="O91" s="1233"/>
      <c r="P91" s="1234"/>
      <c r="Q91" s="544" t="s">
        <v>236</v>
      </c>
      <c r="R91" s="545"/>
      <c r="S91" s="1229">
        <f>'（別紙２）二酸化炭素排出量計算シート【計画用】'!S91</f>
        <v>53</v>
      </c>
      <c r="T91" s="1230"/>
      <c r="U91" s="1230"/>
      <c r="V91" s="1230"/>
      <c r="W91" s="1230"/>
      <c r="X91" s="1230"/>
      <c r="Y91" s="1230"/>
      <c r="Z91" s="1231"/>
      <c r="AA91" s="538" t="str">
        <f t="shared" si="1"/>
        <v/>
      </c>
      <c r="AB91" s="539"/>
      <c r="AC91" s="539"/>
      <c r="AD91" s="539"/>
      <c r="AE91" s="539"/>
      <c r="AF91" s="539"/>
      <c r="AG91" s="540"/>
      <c r="AH91" s="541" t="s">
        <v>484</v>
      </c>
      <c r="AI91" s="542"/>
      <c r="AJ91" s="543"/>
    </row>
    <row r="92" spans="2:36" ht="13.5" customHeight="1" x14ac:dyDescent="0.15">
      <c r="B92" s="615"/>
      <c r="C92" s="616"/>
      <c r="D92" s="619" t="s">
        <v>88</v>
      </c>
      <c r="E92" s="620"/>
      <c r="F92" s="620"/>
      <c r="G92" s="620"/>
      <c r="H92" s="620"/>
      <c r="I92" s="621"/>
      <c r="J92" s="247"/>
      <c r="K92" s="248"/>
      <c r="L92" s="248"/>
      <c r="M92" s="248"/>
      <c r="N92" s="248"/>
      <c r="O92" s="248"/>
      <c r="P92" s="349"/>
      <c r="Q92" s="544" t="s">
        <v>236</v>
      </c>
      <c r="R92" s="545"/>
      <c r="S92" s="1229">
        <f>'（別紙２）二酸化炭素排出量計算シート【計画用】'!S92</f>
        <v>124</v>
      </c>
      <c r="T92" s="1230"/>
      <c r="U92" s="1230"/>
      <c r="V92" s="1230"/>
      <c r="W92" s="1230"/>
      <c r="X92" s="1230"/>
      <c r="Y92" s="1230"/>
      <c r="Z92" s="1231"/>
      <c r="AA92" s="538" t="str">
        <f t="shared" si="1"/>
        <v/>
      </c>
      <c r="AB92" s="539"/>
      <c r="AC92" s="539"/>
      <c r="AD92" s="539"/>
      <c r="AE92" s="539"/>
      <c r="AF92" s="539"/>
      <c r="AG92" s="540"/>
      <c r="AH92" s="541" t="s">
        <v>484</v>
      </c>
      <c r="AI92" s="542"/>
      <c r="AJ92" s="543"/>
    </row>
    <row r="93" spans="2:36" ht="13.5" customHeight="1" x14ac:dyDescent="0.15">
      <c r="B93" s="615"/>
      <c r="C93" s="616"/>
      <c r="D93" s="610" t="s">
        <v>451</v>
      </c>
      <c r="E93" s="611"/>
      <c r="F93" s="611"/>
      <c r="G93" s="611"/>
      <c r="H93" s="611"/>
      <c r="I93" s="612"/>
      <c r="J93" s="1232"/>
      <c r="K93" s="1233"/>
      <c r="L93" s="1233"/>
      <c r="M93" s="1233"/>
      <c r="N93" s="1233"/>
      <c r="O93" s="1233"/>
      <c r="P93" s="1234"/>
      <c r="Q93" s="544" t="s">
        <v>236</v>
      </c>
      <c r="R93" s="545"/>
      <c r="S93" s="1229">
        <f>'（別紙２）二酸化炭素排出量計算シート【計画用】'!S93</f>
        <v>12</v>
      </c>
      <c r="T93" s="1230"/>
      <c r="U93" s="1230"/>
      <c r="V93" s="1230"/>
      <c r="W93" s="1230"/>
      <c r="X93" s="1230"/>
      <c r="Y93" s="1230"/>
      <c r="Z93" s="1231"/>
      <c r="AA93" s="538" t="str">
        <f t="shared" si="1"/>
        <v/>
      </c>
      <c r="AB93" s="539"/>
      <c r="AC93" s="539"/>
      <c r="AD93" s="539"/>
      <c r="AE93" s="539"/>
      <c r="AF93" s="539"/>
      <c r="AG93" s="540"/>
      <c r="AH93" s="541" t="s">
        <v>484</v>
      </c>
      <c r="AI93" s="542"/>
      <c r="AJ93" s="543"/>
    </row>
    <row r="94" spans="2:36" ht="13.5" customHeight="1" x14ac:dyDescent="0.15">
      <c r="B94" s="615"/>
      <c r="C94" s="616"/>
      <c r="D94" s="619" t="s">
        <v>89</v>
      </c>
      <c r="E94" s="620"/>
      <c r="F94" s="620"/>
      <c r="G94" s="620"/>
      <c r="H94" s="620"/>
      <c r="I94" s="621"/>
      <c r="J94" s="247"/>
      <c r="K94" s="248"/>
      <c r="L94" s="248"/>
      <c r="M94" s="248"/>
      <c r="N94" s="248"/>
      <c r="O94" s="248"/>
      <c r="P94" s="349"/>
      <c r="Q94" s="544" t="s">
        <v>236</v>
      </c>
      <c r="R94" s="545"/>
      <c r="S94" s="1229">
        <f>'（別紙２）二酸化炭素排出量計算シート【計画用】'!S94</f>
        <v>3220</v>
      </c>
      <c r="T94" s="1230"/>
      <c r="U94" s="1230"/>
      <c r="V94" s="1230"/>
      <c r="W94" s="1230"/>
      <c r="X94" s="1230"/>
      <c r="Y94" s="1230"/>
      <c r="Z94" s="1231"/>
      <c r="AA94" s="538" t="str">
        <f t="shared" si="1"/>
        <v/>
      </c>
      <c r="AB94" s="539"/>
      <c r="AC94" s="539"/>
      <c r="AD94" s="539"/>
      <c r="AE94" s="539"/>
      <c r="AF94" s="539"/>
      <c r="AG94" s="540"/>
      <c r="AH94" s="541" t="s">
        <v>484</v>
      </c>
      <c r="AI94" s="542"/>
      <c r="AJ94" s="543"/>
    </row>
    <row r="95" spans="2:36" ht="13.5" customHeight="1" x14ac:dyDescent="0.15">
      <c r="B95" s="615"/>
      <c r="C95" s="616"/>
      <c r="D95" s="619" t="s">
        <v>101</v>
      </c>
      <c r="E95" s="620"/>
      <c r="F95" s="620"/>
      <c r="G95" s="620"/>
      <c r="H95" s="620"/>
      <c r="I95" s="621"/>
      <c r="J95" s="1232"/>
      <c r="K95" s="1233"/>
      <c r="L95" s="1233"/>
      <c r="M95" s="1233"/>
      <c r="N95" s="1233"/>
      <c r="O95" s="1233"/>
      <c r="P95" s="1234"/>
      <c r="Q95" s="544" t="s">
        <v>236</v>
      </c>
      <c r="R95" s="545"/>
      <c r="S95" s="1229">
        <f>'（別紙２）二酸化炭素排出量計算シート【計画用】'!S95</f>
        <v>9810</v>
      </c>
      <c r="T95" s="1230"/>
      <c r="U95" s="1230"/>
      <c r="V95" s="1230"/>
      <c r="W95" s="1230"/>
      <c r="X95" s="1230"/>
      <c r="Y95" s="1230"/>
      <c r="Z95" s="1231"/>
      <c r="AA95" s="538" t="str">
        <f t="shared" si="1"/>
        <v/>
      </c>
      <c r="AB95" s="539"/>
      <c r="AC95" s="539"/>
      <c r="AD95" s="539"/>
      <c r="AE95" s="539"/>
      <c r="AF95" s="539"/>
      <c r="AG95" s="540"/>
      <c r="AH95" s="541" t="s">
        <v>484</v>
      </c>
      <c r="AI95" s="542"/>
      <c r="AJ95" s="543"/>
    </row>
    <row r="96" spans="2:36" ht="13.5" customHeight="1" x14ac:dyDescent="0.15">
      <c r="B96" s="615"/>
      <c r="C96" s="616"/>
      <c r="D96" s="610" t="s">
        <v>447</v>
      </c>
      <c r="E96" s="611"/>
      <c r="F96" s="611"/>
      <c r="G96" s="611"/>
      <c r="H96" s="611"/>
      <c r="I96" s="612"/>
      <c r="J96" s="1232"/>
      <c r="K96" s="1233"/>
      <c r="L96" s="1233"/>
      <c r="M96" s="1233"/>
      <c r="N96" s="1233"/>
      <c r="O96" s="1233"/>
      <c r="P96" s="1234"/>
      <c r="Q96" s="544" t="s">
        <v>236</v>
      </c>
      <c r="R96" s="545"/>
      <c r="S96" s="1229">
        <f>'（別紙２）二酸化炭素排出量計算シート【計画用】'!S96</f>
        <v>1370</v>
      </c>
      <c r="T96" s="1230"/>
      <c r="U96" s="1230"/>
      <c r="V96" s="1230"/>
      <c r="W96" s="1230"/>
      <c r="X96" s="1230"/>
      <c r="Y96" s="1230"/>
      <c r="Z96" s="1231"/>
      <c r="AA96" s="538" t="str">
        <f t="shared" si="1"/>
        <v/>
      </c>
      <c r="AB96" s="539"/>
      <c r="AC96" s="539"/>
      <c r="AD96" s="539"/>
      <c r="AE96" s="539"/>
      <c r="AF96" s="539"/>
      <c r="AG96" s="540"/>
      <c r="AH96" s="541" t="s">
        <v>484</v>
      </c>
      <c r="AI96" s="542"/>
      <c r="AJ96" s="543"/>
    </row>
    <row r="97" spans="2:36" ht="13.5" customHeight="1" x14ac:dyDescent="0.15">
      <c r="B97" s="615"/>
      <c r="C97" s="616"/>
      <c r="D97" s="610" t="s">
        <v>448</v>
      </c>
      <c r="E97" s="611"/>
      <c r="F97" s="611"/>
      <c r="G97" s="611"/>
      <c r="H97" s="611"/>
      <c r="I97" s="612"/>
      <c r="J97" s="1232"/>
      <c r="K97" s="1233"/>
      <c r="L97" s="1233"/>
      <c r="M97" s="1233"/>
      <c r="N97" s="1233"/>
      <c r="O97" s="1233"/>
      <c r="P97" s="1234"/>
      <c r="Q97" s="544" t="s">
        <v>236</v>
      </c>
      <c r="R97" s="545"/>
      <c r="S97" s="1229">
        <f>'（別紙２）二酸化炭素排出量計算シート【計画用】'!S97</f>
        <v>1340</v>
      </c>
      <c r="T97" s="1230"/>
      <c r="U97" s="1230"/>
      <c r="V97" s="1230"/>
      <c r="W97" s="1230"/>
      <c r="X97" s="1230"/>
      <c r="Y97" s="1230"/>
      <c r="Z97" s="1231"/>
      <c r="AA97" s="538" t="str">
        <f t="shared" si="1"/>
        <v/>
      </c>
      <c r="AB97" s="539"/>
      <c r="AC97" s="539"/>
      <c r="AD97" s="539"/>
      <c r="AE97" s="539"/>
      <c r="AF97" s="539"/>
      <c r="AG97" s="540"/>
      <c r="AH97" s="541" t="s">
        <v>484</v>
      </c>
      <c r="AI97" s="542"/>
      <c r="AJ97" s="543"/>
    </row>
    <row r="98" spans="2:36" ht="13.5" customHeight="1" x14ac:dyDescent="0.15">
      <c r="B98" s="615"/>
      <c r="C98" s="616"/>
      <c r="D98" s="619" t="s">
        <v>90</v>
      </c>
      <c r="E98" s="620"/>
      <c r="F98" s="620"/>
      <c r="G98" s="620"/>
      <c r="H98" s="620"/>
      <c r="I98" s="621"/>
      <c r="J98" s="247"/>
      <c r="K98" s="248"/>
      <c r="L98" s="248"/>
      <c r="M98" s="248"/>
      <c r="N98" s="248"/>
      <c r="O98" s="248"/>
      <c r="P98" s="349"/>
      <c r="Q98" s="544" t="s">
        <v>236</v>
      </c>
      <c r="R98" s="545"/>
      <c r="S98" s="1229">
        <f>'（別紙２）二酸化炭素排出量計算シート【計画用】'!S98</f>
        <v>693</v>
      </c>
      <c r="T98" s="1230"/>
      <c r="U98" s="1230"/>
      <c r="V98" s="1230"/>
      <c r="W98" s="1230"/>
      <c r="X98" s="1230"/>
      <c r="Y98" s="1230"/>
      <c r="Z98" s="1231"/>
      <c r="AA98" s="538" t="str">
        <f t="shared" si="1"/>
        <v/>
      </c>
      <c r="AB98" s="539"/>
      <c r="AC98" s="539"/>
      <c r="AD98" s="539"/>
      <c r="AE98" s="539"/>
      <c r="AF98" s="539"/>
      <c r="AG98" s="540"/>
      <c r="AH98" s="541" t="s">
        <v>484</v>
      </c>
      <c r="AI98" s="542"/>
      <c r="AJ98" s="543"/>
    </row>
    <row r="99" spans="2:36" ht="13.5" customHeight="1" x14ac:dyDescent="0.15">
      <c r="B99" s="615"/>
      <c r="C99" s="616"/>
      <c r="D99" s="610" t="s">
        <v>449</v>
      </c>
      <c r="E99" s="611"/>
      <c r="F99" s="611"/>
      <c r="G99" s="611"/>
      <c r="H99" s="611"/>
      <c r="I99" s="612"/>
      <c r="J99" s="1232"/>
      <c r="K99" s="1233"/>
      <c r="L99" s="1233"/>
      <c r="M99" s="1233"/>
      <c r="N99" s="1233"/>
      <c r="O99" s="1233"/>
      <c r="P99" s="1234"/>
      <c r="Q99" s="544" t="s">
        <v>236</v>
      </c>
      <c r="R99" s="545"/>
      <c r="S99" s="1229">
        <f>'（別紙２）二酸化炭素排出量計算シート【計画用】'!S99</f>
        <v>1300</v>
      </c>
      <c r="T99" s="1230"/>
      <c r="U99" s="1230"/>
      <c r="V99" s="1230"/>
      <c r="W99" s="1230"/>
      <c r="X99" s="1230"/>
      <c r="Y99" s="1230"/>
      <c r="Z99" s="1231"/>
      <c r="AA99" s="538" t="str">
        <f t="shared" si="1"/>
        <v/>
      </c>
      <c r="AB99" s="539"/>
      <c r="AC99" s="539"/>
      <c r="AD99" s="539"/>
      <c r="AE99" s="539"/>
      <c r="AF99" s="539"/>
      <c r="AG99" s="540"/>
      <c r="AH99" s="541" t="s">
        <v>484</v>
      </c>
      <c r="AI99" s="542"/>
      <c r="AJ99" s="543"/>
    </row>
    <row r="100" spans="2:36" ht="13.5" customHeight="1" x14ac:dyDescent="0.15">
      <c r="B100" s="615"/>
      <c r="C100" s="616"/>
      <c r="D100" s="610" t="s">
        <v>450</v>
      </c>
      <c r="E100" s="611"/>
      <c r="F100" s="611"/>
      <c r="G100" s="611"/>
      <c r="H100" s="611"/>
      <c r="I100" s="612"/>
      <c r="J100" s="1232"/>
      <c r="K100" s="1233"/>
      <c r="L100" s="1233"/>
      <c r="M100" s="1233"/>
      <c r="N100" s="1233"/>
      <c r="O100" s="1233"/>
      <c r="P100" s="1234"/>
      <c r="Q100" s="544" t="s">
        <v>236</v>
      </c>
      <c r="R100" s="545"/>
      <c r="S100" s="1229">
        <f>'（別紙２）二酸化炭素排出量計算シート【計画用】'!S100</f>
        <v>794</v>
      </c>
      <c r="T100" s="1230"/>
      <c r="U100" s="1230"/>
      <c r="V100" s="1230"/>
      <c r="W100" s="1230"/>
      <c r="X100" s="1230"/>
      <c r="Y100" s="1230"/>
      <c r="Z100" s="1231"/>
      <c r="AA100" s="538" t="str">
        <f t="shared" si="1"/>
        <v/>
      </c>
      <c r="AB100" s="539"/>
      <c r="AC100" s="539"/>
      <c r="AD100" s="539"/>
      <c r="AE100" s="539"/>
      <c r="AF100" s="539"/>
      <c r="AG100" s="540"/>
      <c r="AH100" s="541" t="s">
        <v>484</v>
      </c>
      <c r="AI100" s="542"/>
      <c r="AJ100" s="543"/>
    </row>
    <row r="101" spans="2:36" ht="13.5" customHeight="1" x14ac:dyDescent="0.15">
      <c r="B101" s="615"/>
      <c r="C101" s="616"/>
      <c r="D101" s="780" t="s">
        <v>221</v>
      </c>
      <c r="E101" s="781"/>
      <c r="F101" s="781"/>
      <c r="G101" s="781"/>
      <c r="H101" s="781"/>
      <c r="I101" s="782"/>
      <c r="J101" s="247"/>
      <c r="K101" s="248"/>
      <c r="L101" s="248"/>
      <c r="M101" s="248"/>
      <c r="N101" s="248"/>
      <c r="O101" s="248"/>
      <c r="P101" s="349"/>
      <c r="Q101" s="544" t="s">
        <v>236</v>
      </c>
      <c r="R101" s="545"/>
      <c r="S101" s="1229">
        <f>'（別紙２）二酸化炭素排出量計算シート【計画用】'!S101</f>
        <v>1640</v>
      </c>
      <c r="T101" s="1230"/>
      <c r="U101" s="1230"/>
      <c r="V101" s="1230"/>
      <c r="W101" s="1230"/>
      <c r="X101" s="1230"/>
      <c r="Y101" s="1230"/>
      <c r="Z101" s="1231"/>
      <c r="AA101" s="538" t="str">
        <f>IF(J101="","",J101*S101)</f>
        <v/>
      </c>
      <c r="AB101" s="539"/>
      <c r="AC101" s="539"/>
      <c r="AD101" s="539"/>
      <c r="AE101" s="539"/>
      <c r="AF101" s="539"/>
      <c r="AG101" s="540"/>
      <c r="AH101" s="541" t="s">
        <v>484</v>
      </c>
      <c r="AI101" s="542"/>
      <c r="AJ101" s="543"/>
    </row>
    <row r="102" spans="2:36" ht="13.5" customHeight="1" x14ac:dyDescent="0.15">
      <c r="B102" s="615"/>
      <c r="C102" s="616"/>
      <c r="D102" s="757" t="s">
        <v>67</v>
      </c>
      <c r="E102" s="758"/>
      <c r="F102" s="758"/>
      <c r="G102" s="758"/>
      <c r="H102" s="758"/>
      <c r="I102" s="758"/>
      <c r="J102" s="758"/>
      <c r="K102" s="758"/>
      <c r="L102" s="758"/>
      <c r="M102" s="758"/>
      <c r="N102" s="758"/>
      <c r="O102" s="758"/>
      <c r="P102" s="758"/>
      <c r="Q102" s="758"/>
      <c r="R102" s="758"/>
      <c r="S102" s="758"/>
      <c r="T102" s="758"/>
      <c r="U102" s="758"/>
      <c r="V102" s="758"/>
      <c r="W102" s="758"/>
      <c r="X102" s="758"/>
      <c r="Y102" s="758"/>
      <c r="Z102" s="758"/>
      <c r="AA102" s="546" t="str">
        <f>IF(SUM(AA83:AG101)=0,"",ROUND(SUM(AA83:AG101),-INT(LOG(ABS(SUM(AA83:AG101))))-1+3))</f>
        <v/>
      </c>
      <c r="AB102" s="547"/>
      <c r="AC102" s="547"/>
      <c r="AD102" s="547"/>
      <c r="AE102" s="547"/>
      <c r="AF102" s="547"/>
      <c r="AG102" s="548"/>
      <c r="AH102" s="772" t="s">
        <v>483</v>
      </c>
      <c r="AI102" s="773"/>
      <c r="AJ102" s="774"/>
    </row>
    <row r="103" spans="2:36" ht="13.5" customHeight="1" thickBot="1" x14ac:dyDescent="0.2">
      <c r="B103" s="617"/>
      <c r="C103" s="618"/>
      <c r="D103" s="759"/>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549"/>
      <c r="AB103" s="550"/>
      <c r="AC103" s="550"/>
      <c r="AD103" s="550"/>
      <c r="AE103" s="550"/>
      <c r="AF103" s="550"/>
      <c r="AG103" s="551"/>
      <c r="AH103" s="745"/>
      <c r="AI103" s="746"/>
      <c r="AJ103" s="747"/>
    </row>
    <row r="104" spans="2:36" ht="13.5" customHeight="1" x14ac:dyDescent="0.15">
      <c r="B104" s="613" t="s">
        <v>351</v>
      </c>
      <c r="C104" s="614"/>
      <c r="D104" s="761" t="s">
        <v>91</v>
      </c>
      <c r="E104" s="762"/>
      <c r="F104" s="762"/>
      <c r="G104" s="762"/>
      <c r="H104" s="762"/>
      <c r="I104" s="763"/>
      <c r="J104" s="764"/>
      <c r="K104" s="765"/>
      <c r="L104" s="765"/>
      <c r="M104" s="765"/>
      <c r="N104" s="765"/>
      <c r="O104" s="765"/>
      <c r="P104" s="766"/>
      <c r="Q104" s="778" t="s">
        <v>236</v>
      </c>
      <c r="R104" s="779"/>
      <c r="S104" s="795">
        <f>'（別紙２）二酸化炭素排出量計算シート【計画用】'!S104</f>
        <v>7390</v>
      </c>
      <c r="T104" s="796"/>
      <c r="U104" s="796"/>
      <c r="V104" s="796"/>
      <c r="W104" s="796"/>
      <c r="X104" s="796"/>
      <c r="Y104" s="796"/>
      <c r="Z104" s="1269"/>
      <c r="AA104" s="751" t="str">
        <f t="shared" ref="AA104:AA112" si="2">IF(J104="","",J104*S104)</f>
        <v/>
      </c>
      <c r="AB104" s="752"/>
      <c r="AC104" s="752"/>
      <c r="AD104" s="752"/>
      <c r="AE104" s="752"/>
      <c r="AF104" s="752"/>
      <c r="AG104" s="753"/>
      <c r="AH104" s="731" t="s">
        <v>484</v>
      </c>
      <c r="AI104" s="732"/>
      <c r="AJ104" s="735"/>
    </row>
    <row r="105" spans="2:36" ht="13.5" customHeight="1" x14ac:dyDescent="0.15">
      <c r="B105" s="615"/>
      <c r="C105" s="616"/>
      <c r="D105" s="619" t="s">
        <v>92</v>
      </c>
      <c r="E105" s="620"/>
      <c r="F105" s="620"/>
      <c r="G105" s="620"/>
      <c r="H105" s="620"/>
      <c r="I105" s="621"/>
      <c r="J105" s="247"/>
      <c r="K105" s="248"/>
      <c r="L105" s="248"/>
      <c r="M105" s="248"/>
      <c r="N105" s="248"/>
      <c r="O105" s="248"/>
      <c r="P105" s="349"/>
      <c r="Q105" s="533" t="s">
        <v>236</v>
      </c>
      <c r="R105" s="534"/>
      <c r="S105" s="1229">
        <f>'（別紙２）二酸化炭素排出量計算シート【計画用】'!S105</f>
        <v>12200</v>
      </c>
      <c r="T105" s="1230"/>
      <c r="U105" s="1230"/>
      <c r="V105" s="1230"/>
      <c r="W105" s="1230"/>
      <c r="X105" s="1230"/>
      <c r="Y105" s="1230"/>
      <c r="Z105" s="1231"/>
      <c r="AA105" s="538" t="str">
        <f t="shared" si="2"/>
        <v/>
      </c>
      <c r="AB105" s="539"/>
      <c r="AC105" s="539"/>
      <c r="AD105" s="539"/>
      <c r="AE105" s="539"/>
      <c r="AF105" s="539"/>
      <c r="AG105" s="540"/>
      <c r="AH105" s="541" t="s">
        <v>484</v>
      </c>
      <c r="AI105" s="542"/>
      <c r="AJ105" s="543"/>
    </row>
    <row r="106" spans="2:36" ht="13.5" customHeight="1" x14ac:dyDescent="0.15">
      <c r="B106" s="615"/>
      <c r="C106" s="616"/>
      <c r="D106" s="619" t="s">
        <v>93</v>
      </c>
      <c r="E106" s="620"/>
      <c r="F106" s="620"/>
      <c r="G106" s="620"/>
      <c r="H106" s="620"/>
      <c r="I106" s="621"/>
      <c r="J106" s="247"/>
      <c r="K106" s="248"/>
      <c r="L106" s="248"/>
      <c r="M106" s="248"/>
      <c r="N106" s="248"/>
      <c r="O106" s="248"/>
      <c r="P106" s="349"/>
      <c r="Q106" s="533" t="s">
        <v>236</v>
      </c>
      <c r="R106" s="534"/>
      <c r="S106" s="1229">
        <f>'（別紙２）二酸化炭素排出量計算シート【計画用】'!S106</f>
        <v>8830</v>
      </c>
      <c r="T106" s="1230"/>
      <c r="U106" s="1230"/>
      <c r="V106" s="1230"/>
      <c r="W106" s="1230"/>
      <c r="X106" s="1230"/>
      <c r="Y106" s="1230"/>
      <c r="Z106" s="1231"/>
      <c r="AA106" s="538" t="str">
        <f t="shared" si="2"/>
        <v/>
      </c>
      <c r="AB106" s="539"/>
      <c r="AC106" s="539"/>
      <c r="AD106" s="539"/>
      <c r="AE106" s="539"/>
      <c r="AF106" s="539"/>
      <c r="AG106" s="540"/>
      <c r="AH106" s="541" t="s">
        <v>484</v>
      </c>
      <c r="AI106" s="542"/>
      <c r="AJ106" s="543"/>
    </row>
    <row r="107" spans="2:36" ht="13.5" customHeight="1" x14ac:dyDescent="0.15">
      <c r="B107" s="615"/>
      <c r="C107" s="616"/>
      <c r="D107" s="775" t="s">
        <v>452</v>
      </c>
      <c r="E107" s="776"/>
      <c r="F107" s="776"/>
      <c r="G107" s="776"/>
      <c r="H107" s="776"/>
      <c r="I107" s="777"/>
      <c r="J107" s="247"/>
      <c r="K107" s="248"/>
      <c r="L107" s="248"/>
      <c r="M107" s="248"/>
      <c r="N107" s="248"/>
      <c r="O107" s="248"/>
      <c r="P107" s="349"/>
      <c r="Q107" s="533" t="s">
        <v>236</v>
      </c>
      <c r="R107" s="534"/>
      <c r="S107" s="1229">
        <f>'（別紙２）二酸化炭素排出量計算シート【計画用】'!S107</f>
        <v>17340</v>
      </c>
      <c r="T107" s="1230"/>
      <c r="U107" s="1230"/>
      <c r="V107" s="1230"/>
      <c r="W107" s="1230"/>
      <c r="X107" s="1230"/>
      <c r="Y107" s="1230"/>
      <c r="Z107" s="1231"/>
      <c r="AA107" s="538" t="str">
        <f>IF(J107="","",J107*S107)</f>
        <v/>
      </c>
      <c r="AB107" s="539"/>
      <c r="AC107" s="539"/>
      <c r="AD107" s="539"/>
      <c r="AE107" s="539"/>
      <c r="AF107" s="539"/>
      <c r="AG107" s="540"/>
      <c r="AH107" s="541" t="s">
        <v>484</v>
      </c>
      <c r="AI107" s="542"/>
      <c r="AJ107" s="543"/>
    </row>
    <row r="108" spans="2:36" ht="13.5" customHeight="1" x14ac:dyDescent="0.15">
      <c r="B108" s="615"/>
      <c r="C108" s="616"/>
      <c r="D108" s="619" t="s">
        <v>94</v>
      </c>
      <c r="E108" s="620"/>
      <c r="F108" s="620"/>
      <c r="G108" s="620"/>
      <c r="H108" s="620"/>
      <c r="I108" s="621"/>
      <c r="J108" s="247"/>
      <c r="K108" s="248"/>
      <c r="L108" s="248"/>
      <c r="M108" s="248"/>
      <c r="N108" s="248"/>
      <c r="O108" s="248"/>
      <c r="P108" s="349"/>
      <c r="Q108" s="533" t="s">
        <v>236</v>
      </c>
      <c r="R108" s="534"/>
      <c r="S108" s="1229">
        <f>'（別紙２）二酸化炭素排出量計算シート【計画用】'!S108</f>
        <v>8860</v>
      </c>
      <c r="T108" s="1230"/>
      <c r="U108" s="1230"/>
      <c r="V108" s="1230"/>
      <c r="W108" s="1230"/>
      <c r="X108" s="1230"/>
      <c r="Y108" s="1230"/>
      <c r="Z108" s="1231"/>
      <c r="AA108" s="538" t="str">
        <f t="shared" si="2"/>
        <v/>
      </c>
      <c r="AB108" s="539"/>
      <c r="AC108" s="539"/>
      <c r="AD108" s="539"/>
      <c r="AE108" s="539"/>
      <c r="AF108" s="539"/>
      <c r="AG108" s="540"/>
      <c r="AH108" s="541" t="s">
        <v>484</v>
      </c>
      <c r="AI108" s="542"/>
      <c r="AJ108" s="543"/>
    </row>
    <row r="109" spans="2:36" ht="13.5" customHeight="1" x14ac:dyDescent="0.15">
      <c r="B109" s="615"/>
      <c r="C109" s="616"/>
      <c r="D109" s="619" t="s">
        <v>95</v>
      </c>
      <c r="E109" s="620"/>
      <c r="F109" s="620"/>
      <c r="G109" s="620"/>
      <c r="H109" s="620"/>
      <c r="I109" s="621"/>
      <c r="J109" s="247"/>
      <c r="K109" s="248"/>
      <c r="L109" s="248"/>
      <c r="M109" s="248"/>
      <c r="N109" s="248"/>
      <c r="O109" s="248"/>
      <c r="P109" s="349"/>
      <c r="Q109" s="533" t="s">
        <v>236</v>
      </c>
      <c r="R109" s="534"/>
      <c r="S109" s="1229">
        <f>'（別紙２）二酸化炭素排出量計算シート【計画用】'!S109</f>
        <v>10300</v>
      </c>
      <c r="T109" s="1230"/>
      <c r="U109" s="1230"/>
      <c r="V109" s="1230"/>
      <c r="W109" s="1230"/>
      <c r="X109" s="1230"/>
      <c r="Y109" s="1230"/>
      <c r="Z109" s="1231"/>
      <c r="AA109" s="538" t="str">
        <f t="shared" si="2"/>
        <v/>
      </c>
      <c r="AB109" s="539"/>
      <c r="AC109" s="539"/>
      <c r="AD109" s="539"/>
      <c r="AE109" s="539"/>
      <c r="AF109" s="539"/>
      <c r="AG109" s="540"/>
      <c r="AH109" s="541" t="s">
        <v>484</v>
      </c>
      <c r="AI109" s="542"/>
      <c r="AJ109" s="543"/>
    </row>
    <row r="110" spans="2:36" ht="13.5" customHeight="1" x14ac:dyDescent="0.15">
      <c r="B110" s="615"/>
      <c r="C110" s="616"/>
      <c r="D110" s="619" t="s">
        <v>96</v>
      </c>
      <c r="E110" s="620"/>
      <c r="F110" s="620"/>
      <c r="G110" s="620"/>
      <c r="H110" s="620"/>
      <c r="I110" s="621"/>
      <c r="J110" s="247"/>
      <c r="K110" s="248"/>
      <c r="L110" s="248"/>
      <c r="M110" s="248"/>
      <c r="N110" s="248"/>
      <c r="O110" s="248"/>
      <c r="P110" s="349"/>
      <c r="Q110" s="533" t="s">
        <v>236</v>
      </c>
      <c r="R110" s="534"/>
      <c r="S110" s="1229">
        <f>'（別紙２）二酸化炭素排出量計算シート【計画用】'!S110</f>
        <v>9160</v>
      </c>
      <c r="T110" s="1230"/>
      <c r="U110" s="1230"/>
      <c r="V110" s="1230"/>
      <c r="W110" s="1230"/>
      <c r="X110" s="1230"/>
      <c r="Y110" s="1230"/>
      <c r="Z110" s="1231"/>
      <c r="AA110" s="538" t="str">
        <f t="shared" si="2"/>
        <v/>
      </c>
      <c r="AB110" s="539"/>
      <c r="AC110" s="539"/>
      <c r="AD110" s="539"/>
      <c r="AE110" s="539"/>
      <c r="AF110" s="539"/>
      <c r="AG110" s="540"/>
      <c r="AH110" s="541" t="s">
        <v>484</v>
      </c>
      <c r="AI110" s="542"/>
      <c r="AJ110" s="543"/>
    </row>
    <row r="111" spans="2:36" ht="13.5" customHeight="1" x14ac:dyDescent="0.15">
      <c r="B111" s="615"/>
      <c r="C111" s="616"/>
      <c r="D111" s="619" t="s">
        <v>97</v>
      </c>
      <c r="E111" s="620"/>
      <c r="F111" s="620"/>
      <c r="G111" s="620"/>
      <c r="H111" s="620"/>
      <c r="I111" s="621"/>
      <c r="J111" s="247"/>
      <c r="K111" s="248"/>
      <c r="L111" s="248"/>
      <c r="M111" s="248"/>
      <c r="N111" s="248"/>
      <c r="O111" s="248"/>
      <c r="P111" s="349"/>
      <c r="Q111" s="533" t="s">
        <v>236</v>
      </c>
      <c r="R111" s="534"/>
      <c r="S111" s="1229">
        <f>'（別紙２）二酸化炭素排出量計算シート【計画用】'!S111</f>
        <v>9300</v>
      </c>
      <c r="T111" s="1230"/>
      <c r="U111" s="1230"/>
      <c r="V111" s="1230"/>
      <c r="W111" s="1230"/>
      <c r="X111" s="1230"/>
      <c r="Y111" s="1230"/>
      <c r="Z111" s="1231"/>
      <c r="AA111" s="538" t="str">
        <f>IF(J111="","",J111*S111)</f>
        <v/>
      </c>
      <c r="AB111" s="539"/>
      <c r="AC111" s="539"/>
      <c r="AD111" s="539"/>
      <c r="AE111" s="539"/>
      <c r="AF111" s="539"/>
      <c r="AG111" s="540"/>
      <c r="AH111" s="541" t="s">
        <v>484</v>
      </c>
      <c r="AI111" s="542"/>
      <c r="AJ111" s="543"/>
    </row>
    <row r="112" spans="2:36" ht="13.5" customHeight="1" x14ac:dyDescent="0.15">
      <c r="B112" s="615"/>
      <c r="C112" s="616"/>
      <c r="D112" s="619" t="s">
        <v>453</v>
      </c>
      <c r="E112" s="620"/>
      <c r="F112" s="620"/>
      <c r="G112" s="620"/>
      <c r="H112" s="620"/>
      <c r="I112" s="621"/>
      <c r="J112" s="247"/>
      <c r="K112" s="248"/>
      <c r="L112" s="248"/>
      <c r="M112" s="248"/>
      <c r="N112" s="248"/>
      <c r="O112" s="248"/>
      <c r="P112" s="349"/>
      <c r="Q112" s="533" t="s">
        <v>236</v>
      </c>
      <c r="R112" s="534"/>
      <c r="S112" s="1229">
        <f>'（別紙２）二酸化炭素排出量計算シート【計画用】'!S112</f>
        <v>7500</v>
      </c>
      <c r="T112" s="1230"/>
      <c r="U112" s="1230"/>
      <c r="V112" s="1230"/>
      <c r="W112" s="1230"/>
      <c r="X112" s="1230"/>
      <c r="Y112" s="1230"/>
      <c r="Z112" s="1231"/>
      <c r="AA112" s="538" t="str">
        <f t="shared" si="2"/>
        <v/>
      </c>
      <c r="AB112" s="539"/>
      <c r="AC112" s="539"/>
      <c r="AD112" s="539"/>
      <c r="AE112" s="539"/>
      <c r="AF112" s="539"/>
      <c r="AG112" s="540"/>
      <c r="AH112" s="541" t="s">
        <v>484</v>
      </c>
      <c r="AI112" s="542"/>
      <c r="AJ112" s="543"/>
    </row>
    <row r="113" spans="1:36" ht="13.5" customHeight="1" x14ac:dyDescent="0.15">
      <c r="B113" s="615"/>
      <c r="C113" s="616"/>
      <c r="D113" s="757" t="s">
        <v>67</v>
      </c>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8"/>
      <c r="AA113" s="769" t="str">
        <f>IF(SUM(AA104:AG112)=0,"",ROUND(SUM(AA104:AG112),-INT(LOG(ABS(SUM(AA104:AG112))))-1+3))</f>
        <v/>
      </c>
      <c r="AB113" s="770"/>
      <c r="AC113" s="770"/>
      <c r="AD113" s="770"/>
      <c r="AE113" s="770"/>
      <c r="AF113" s="770"/>
      <c r="AG113" s="771"/>
      <c r="AH113" s="772" t="s">
        <v>483</v>
      </c>
      <c r="AI113" s="773"/>
      <c r="AJ113" s="774"/>
    </row>
    <row r="114" spans="1:36" ht="13.5" customHeight="1" thickBot="1" x14ac:dyDescent="0.2">
      <c r="B114" s="617"/>
      <c r="C114" s="618"/>
      <c r="D114" s="759"/>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0"/>
      <c r="AA114" s="549"/>
      <c r="AB114" s="550"/>
      <c r="AC114" s="550"/>
      <c r="AD114" s="550"/>
      <c r="AE114" s="550"/>
      <c r="AF114" s="550"/>
      <c r="AG114" s="551"/>
      <c r="AH114" s="745"/>
      <c r="AI114" s="746"/>
      <c r="AJ114" s="747"/>
    </row>
    <row r="115" spans="1:36" ht="13.5" customHeight="1" x14ac:dyDescent="0.15">
      <c r="B115" s="1220" t="s">
        <v>79</v>
      </c>
      <c r="C115" s="1221"/>
      <c r="D115" s="1221"/>
      <c r="E115" s="1221"/>
      <c r="F115" s="1221"/>
      <c r="G115" s="1221"/>
      <c r="H115" s="1221"/>
      <c r="I115" s="1222"/>
      <c r="J115" s="251"/>
      <c r="K115" s="252"/>
      <c r="L115" s="252"/>
      <c r="M115" s="252"/>
      <c r="N115" s="252"/>
      <c r="O115" s="252"/>
      <c r="P115" s="351"/>
      <c r="Q115" s="593" t="s">
        <v>236</v>
      </c>
      <c r="R115" s="594"/>
      <c r="S115" s="597">
        <f>'（別紙２）二酸化炭素排出量計算シート【計画用】'!S115</f>
        <v>22800</v>
      </c>
      <c r="T115" s="598"/>
      <c r="U115" s="598"/>
      <c r="V115" s="598"/>
      <c r="W115" s="598"/>
      <c r="X115" s="598"/>
      <c r="Y115" s="598"/>
      <c r="Z115" s="598"/>
      <c r="AA115" s="601" t="str">
        <f>IF(SUM(J115)=0,"",ROUND(J115*S115,-INT(LOG(ABS(J115*S115)))-1+3))</f>
        <v/>
      </c>
      <c r="AB115" s="602"/>
      <c r="AC115" s="602"/>
      <c r="AD115" s="602"/>
      <c r="AE115" s="602"/>
      <c r="AF115" s="602"/>
      <c r="AG115" s="603"/>
      <c r="AH115" s="1226" t="s">
        <v>508</v>
      </c>
      <c r="AI115" s="1227"/>
      <c r="AJ115" s="1228"/>
    </row>
    <row r="116" spans="1:36" ht="13.5" customHeight="1" thickBot="1" x14ac:dyDescent="0.2">
      <c r="B116" s="1223"/>
      <c r="C116" s="1224"/>
      <c r="D116" s="1224"/>
      <c r="E116" s="1224"/>
      <c r="F116" s="1224"/>
      <c r="G116" s="1224"/>
      <c r="H116" s="1224"/>
      <c r="I116" s="1225"/>
      <c r="J116" s="590"/>
      <c r="K116" s="591"/>
      <c r="L116" s="591"/>
      <c r="M116" s="591"/>
      <c r="N116" s="591"/>
      <c r="O116" s="591"/>
      <c r="P116" s="592"/>
      <c r="Q116" s="595"/>
      <c r="R116" s="596"/>
      <c r="S116" s="599"/>
      <c r="T116" s="600"/>
      <c r="U116" s="600"/>
      <c r="V116" s="600"/>
      <c r="W116" s="600"/>
      <c r="X116" s="600"/>
      <c r="Y116" s="600"/>
      <c r="Z116" s="600"/>
      <c r="AA116" s="549"/>
      <c r="AB116" s="550"/>
      <c r="AC116" s="550"/>
      <c r="AD116" s="550"/>
      <c r="AE116" s="550"/>
      <c r="AF116" s="550"/>
      <c r="AG116" s="551"/>
      <c r="AH116" s="745"/>
      <c r="AI116" s="746"/>
      <c r="AJ116" s="747"/>
    </row>
    <row r="117" spans="1:36" ht="13.5" customHeight="1" x14ac:dyDescent="0.15">
      <c r="B117" s="1220" t="s">
        <v>436</v>
      </c>
      <c r="C117" s="1221"/>
      <c r="D117" s="1221"/>
      <c r="E117" s="1221"/>
      <c r="F117" s="1221"/>
      <c r="G117" s="1221"/>
      <c r="H117" s="1221"/>
      <c r="I117" s="1222"/>
      <c r="J117" s="251"/>
      <c r="K117" s="252"/>
      <c r="L117" s="252"/>
      <c r="M117" s="252"/>
      <c r="N117" s="252"/>
      <c r="O117" s="252"/>
      <c r="P117" s="351"/>
      <c r="Q117" s="593" t="s">
        <v>236</v>
      </c>
      <c r="R117" s="594"/>
      <c r="S117" s="597">
        <f>'（別紙２）二酸化炭素排出量計算シート【計画用】'!S117</f>
        <v>17200</v>
      </c>
      <c r="T117" s="598"/>
      <c r="U117" s="598"/>
      <c r="V117" s="598"/>
      <c r="W117" s="598"/>
      <c r="X117" s="598"/>
      <c r="Y117" s="598"/>
      <c r="Z117" s="598"/>
      <c r="AA117" s="601" t="str">
        <f>IF(SUM(J117)=0,"",ROUND(J117*S117,-INT(LOG(ABS(J117*S117)))-1+3))</f>
        <v/>
      </c>
      <c r="AB117" s="602"/>
      <c r="AC117" s="602"/>
      <c r="AD117" s="602"/>
      <c r="AE117" s="602"/>
      <c r="AF117" s="602"/>
      <c r="AG117" s="603"/>
      <c r="AH117" s="1226" t="s">
        <v>508</v>
      </c>
      <c r="AI117" s="1227"/>
      <c r="AJ117" s="1228"/>
    </row>
    <row r="118" spans="1:36" ht="13.5" customHeight="1" thickBot="1" x14ac:dyDescent="0.2">
      <c r="B118" s="1223"/>
      <c r="C118" s="1224"/>
      <c r="D118" s="1224"/>
      <c r="E118" s="1224"/>
      <c r="F118" s="1224"/>
      <c r="G118" s="1224"/>
      <c r="H118" s="1224"/>
      <c r="I118" s="1225"/>
      <c r="J118" s="590"/>
      <c r="K118" s="591"/>
      <c r="L118" s="591"/>
      <c r="M118" s="591"/>
      <c r="N118" s="591"/>
      <c r="O118" s="591"/>
      <c r="P118" s="592"/>
      <c r="Q118" s="595"/>
      <c r="R118" s="596"/>
      <c r="S118" s="599"/>
      <c r="T118" s="600"/>
      <c r="U118" s="600"/>
      <c r="V118" s="600"/>
      <c r="W118" s="600"/>
      <c r="X118" s="600"/>
      <c r="Y118" s="600"/>
      <c r="Z118" s="600"/>
      <c r="AA118" s="549"/>
      <c r="AB118" s="550"/>
      <c r="AC118" s="550"/>
      <c r="AD118" s="550"/>
      <c r="AE118" s="550"/>
      <c r="AF118" s="550"/>
      <c r="AG118" s="551"/>
      <c r="AH118" s="745"/>
      <c r="AI118" s="746"/>
      <c r="AJ118" s="747"/>
    </row>
    <row r="119" spans="1:36" ht="13.5" customHeight="1" x14ac:dyDescent="0.15"/>
    <row r="120" spans="1:36" ht="13.5" customHeight="1" x14ac:dyDescent="0.15">
      <c r="B120" s="1" t="s">
        <v>224</v>
      </c>
      <c r="C120" s="1">
        <v>1</v>
      </c>
      <c r="D120" s="378" t="s">
        <v>507</v>
      </c>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row>
    <row r="121" spans="1:36" ht="13.5" customHeight="1" x14ac:dyDescent="0.15">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row>
    <row r="122" spans="1:36" ht="13.5" customHeight="1" x14ac:dyDescent="0.15">
      <c r="A122" s="11"/>
      <c r="C122" s="1">
        <v>2</v>
      </c>
      <c r="D122" s="378" t="s">
        <v>472</v>
      </c>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row>
    <row r="123" spans="1:36" ht="13.5" customHeight="1" x14ac:dyDescent="0.15">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row>
    <row r="124" spans="1:36" ht="13.5" customHeight="1" x14ac:dyDescent="0.15">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row>
    <row r="125" spans="1:36" ht="13.5" customHeight="1" x14ac:dyDescent="0.15">
      <c r="C125" s="1">
        <v>3</v>
      </c>
      <c r="D125" s="378" t="s">
        <v>403</v>
      </c>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row>
    <row r="126" spans="1:36" ht="13.5" customHeight="1" x14ac:dyDescent="0.15">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row>
    <row r="127" spans="1:36" ht="13.5" customHeight="1" x14ac:dyDescent="0.15"/>
    <row r="128" spans="1:36" ht="13.5" customHeight="1" x14ac:dyDescent="0.15"/>
    <row r="129" spans="37:49" ht="13.5" customHeight="1" x14ac:dyDescent="0.15"/>
    <row r="130" spans="37:49" ht="13.5" customHeight="1" x14ac:dyDescent="0.15"/>
    <row r="131" spans="37:49" ht="13.5" customHeight="1" x14ac:dyDescent="0.15"/>
    <row r="132" spans="37:49" ht="13.5" customHeight="1" x14ac:dyDescent="0.15"/>
    <row r="133" spans="37:49" ht="13.5" customHeight="1" x14ac:dyDescent="0.15"/>
    <row r="134" spans="37:49" ht="13.5" customHeight="1" x14ac:dyDescent="0.15"/>
    <row r="135" spans="37:49" ht="13.5" customHeight="1" x14ac:dyDescent="0.15"/>
    <row r="136" spans="37:49" ht="13.5" customHeight="1" x14ac:dyDescent="0.15">
      <c r="AK136" s="11"/>
      <c r="AL136" s="11"/>
      <c r="AM136" s="11"/>
      <c r="AN136" s="11"/>
      <c r="AO136" s="11"/>
      <c r="AP136" s="11"/>
      <c r="AQ136" s="11"/>
      <c r="AR136" s="11"/>
      <c r="AS136" s="11"/>
      <c r="AT136" s="11"/>
      <c r="AU136" s="11"/>
      <c r="AV136" s="11"/>
      <c r="AW136" s="11"/>
    </row>
    <row r="137" spans="37:49" ht="13.5" customHeight="1" x14ac:dyDescent="0.15">
      <c r="AK137" s="11"/>
      <c r="AL137" s="11"/>
      <c r="AM137" s="11"/>
      <c r="AN137" s="11"/>
      <c r="AO137" s="11"/>
      <c r="AP137" s="11"/>
      <c r="AQ137" s="11"/>
      <c r="AR137" s="11"/>
      <c r="AS137" s="11"/>
      <c r="AT137" s="11"/>
      <c r="AU137" s="11"/>
      <c r="AV137" s="11"/>
      <c r="AW137" s="11"/>
    </row>
    <row r="138" spans="37:49" ht="13.5" customHeight="1" x14ac:dyDescent="0.15">
      <c r="AK138" s="11"/>
      <c r="AL138" s="11"/>
      <c r="AM138" s="11"/>
      <c r="AN138" s="11"/>
      <c r="AO138" s="11"/>
      <c r="AP138" s="11"/>
      <c r="AQ138" s="11"/>
      <c r="AR138" s="11"/>
      <c r="AS138" s="11"/>
      <c r="AT138" s="11"/>
      <c r="AU138" s="11"/>
      <c r="AV138" s="11"/>
      <c r="AW138" s="11"/>
    </row>
  </sheetData>
  <sheetProtection algorithmName="SHA-512" hashValue="2PGmhKKYP+ftwRJwTYIwDHD8j1tWIVdNajcSlcZ4Xl7Qj3lYLPO3h8Y+5g2xdlhzxVPkjcMvo7NtnieL0AdVDQ==" saltValue="9cugoD00HwERrgShAyiEdg==" spinCount="100000" sheet="1" formatCells="0" formatColumns="0" formatRows="0" insertHyperlinks="0"/>
  <mergeCells count="410">
    <mergeCell ref="B64:Z65"/>
    <mergeCell ref="AC47:AG48"/>
    <mergeCell ref="R45:T46"/>
    <mergeCell ref="U46:X46"/>
    <mergeCell ref="D41:G42"/>
    <mergeCell ref="H41:K42"/>
    <mergeCell ref="Y41:AB42"/>
    <mergeCell ref="D43:G44"/>
    <mergeCell ref="H43:K44"/>
    <mergeCell ref="L43:N44"/>
    <mergeCell ref="B49:AB50"/>
    <mergeCell ref="AC49:AG50"/>
    <mergeCell ref="Y45:AB46"/>
    <mergeCell ref="AC45:AG46"/>
    <mergeCell ref="B38:C48"/>
    <mergeCell ref="D38:G40"/>
    <mergeCell ref="H38:K40"/>
    <mergeCell ref="L45:N46"/>
    <mergeCell ref="O45:Q46"/>
    <mergeCell ref="U45:X45"/>
    <mergeCell ref="AC41:AG42"/>
    <mergeCell ref="AH41:AJ42"/>
    <mergeCell ref="U42:X42"/>
    <mergeCell ref="U38:X39"/>
    <mergeCell ref="U18:X18"/>
    <mergeCell ref="U19:X19"/>
    <mergeCell ref="U20:X20"/>
    <mergeCell ref="U21:X21"/>
    <mergeCell ref="U22:X22"/>
    <mergeCell ref="U34:X35"/>
    <mergeCell ref="AC34:AG35"/>
    <mergeCell ref="AH34:AJ35"/>
    <mergeCell ref="D36:AB37"/>
    <mergeCell ref="AC36:AG37"/>
    <mergeCell ref="AH36:AJ37"/>
    <mergeCell ref="Y34:AB35"/>
    <mergeCell ref="AH32:AJ33"/>
    <mergeCell ref="D34:G35"/>
    <mergeCell ref="H34:K35"/>
    <mergeCell ref="L34:N35"/>
    <mergeCell ref="O34:T35"/>
    <mergeCell ref="H32:K33"/>
    <mergeCell ref="L32:N33"/>
    <mergeCell ref="O32:T33"/>
    <mergeCell ref="U32:X33"/>
    <mergeCell ref="AH47:AJ48"/>
    <mergeCell ref="U41:X41"/>
    <mergeCell ref="R43:T44"/>
    <mergeCell ref="U43:X43"/>
    <mergeCell ref="L41:N42"/>
    <mergeCell ref="AC38:AG40"/>
    <mergeCell ref="AH38:AJ40"/>
    <mergeCell ref="AH49:AJ50"/>
    <mergeCell ref="U44:X44"/>
    <mergeCell ref="AH43:AJ44"/>
    <mergeCell ref="O41:Q42"/>
    <mergeCell ref="R41:T42"/>
    <mergeCell ref="AC43:AG44"/>
    <mergeCell ref="O43:Q44"/>
    <mergeCell ref="L38:N40"/>
    <mergeCell ref="O38:Q40"/>
    <mergeCell ref="R38:T40"/>
    <mergeCell ref="D47:AB48"/>
    <mergeCell ref="Y38:AB40"/>
    <mergeCell ref="U40:X40"/>
    <mergeCell ref="Y43:AB44"/>
    <mergeCell ref="AH45:AJ46"/>
    <mergeCell ref="D45:G46"/>
    <mergeCell ref="H45:K46"/>
    <mergeCell ref="R26:T27"/>
    <mergeCell ref="Y32:AB33"/>
    <mergeCell ref="AC32:AG33"/>
    <mergeCell ref="D30:E33"/>
    <mergeCell ref="F30:G31"/>
    <mergeCell ref="H30:K31"/>
    <mergeCell ref="L30:N31"/>
    <mergeCell ref="O30:T31"/>
    <mergeCell ref="U30:X31"/>
    <mergeCell ref="Y30:AB31"/>
    <mergeCell ref="AC30:AG31"/>
    <mergeCell ref="F32:G33"/>
    <mergeCell ref="U23:X23"/>
    <mergeCell ref="AH20:AJ21"/>
    <mergeCell ref="AH22:AJ23"/>
    <mergeCell ref="Y20:AB21"/>
    <mergeCell ref="Y24:AB25"/>
    <mergeCell ref="U24:X24"/>
    <mergeCell ref="U25:X25"/>
    <mergeCell ref="AH30:AJ31"/>
    <mergeCell ref="D28:G29"/>
    <mergeCell ref="H28:K29"/>
    <mergeCell ref="L28:N29"/>
    <mergeCell ref="Y28:AB29"/>
    <mergeCell ref="AC28:AG29"/>
    <mergeCell ref="AH28:AJ29"/>
    <mergeCell ref="Y26:AB27"/>
    <mergeCell ref="AC26:AG27"/>
    <mergeCell ref="AH26:AJ27"/>
    <mergeCell ref="O28:Q29"/>
    <mergeCell ref="R28:T29"/>
    <mergeCell ref="U28:X28"/>
    <mergeCell ref="U29:X29"/>
    <mergeCell ref="U26:X26"/>
    <mergeCell ref="U27:X27"/>
    <mergeCell ref="O26:Q27"/>
    <mergeCell ref="B18:C37"/>
    <mergeCell ref="D18:G19"/>
    <mergeCell ref="AH18:AJ19"/>
    <mergeCell ref="D22:G23"/>
    <mergeCell ref="H22:K23"/>
    <mergeCell ref="L22:N23"/>
    <mergeCell ref="O22:Q23"/>
    <mergeCell ref="R22:T23"/>
    <mergeCell ref="Y22:AB23"/>
    <mergeCell ref="Y18:AB19"/>
    <mergeCell ref="H20:K21"/>
    <mergeCell ref="L20:N21"/>
    <mergeCell ref="O20:Q21"/>
    <mergeCell ref="R20:T21"/>
    <mergeCell ref="AC20:AG21"/>
    <mergeCell ref="D20:G21"/>
    <mergeCell ref="L26:N27"/>
    <mergeCell ref="D24:G25"/>
    <mergeCell ref="H24:K25"/>
    <mergeCell ref="L24:N25"/>
    <mergeCell ref="D26:G27"/>
    <mergeCell ref="H26:K27"/>
    <mergeCell ref="H18:K19"/>
    <mergeCell ref="L18:N19"/>
    <mergeCell ref="O16:T16"/>
    <mergeCell ref="U16:AB16"/>
    <mergeCell ref="D120:AJ121"/>
    <mergeCell ref="D122:AJ124"/>
    <mergeCell ref="D113:Z114"/>
    <mergeCell ref="AA113:AG114"/>
    <mergeCell ref="AH113:AJ114"/>
    <mergeCell ref="B115:I116"/>
    <mergeCell ref="J115:P116"/>
    <mergeCell ref="Q115:R116"/>
    <mergeCell ref="S115:Z116"/>
    <mergeCell ref="AA115:AG116"/>
    <mergeCell ref="S110:Z110"/>
    <mergeCell ref="AH115:AJ116"/>
    <mergeCell ref="D112:I112"/>
    <mergeCell ref="J112:P112"/>
    <mergeCell ref="Q112:R112"/>
    <mergeCell ref="S112:Z112"/>
    <mergeCell ref="AA112:AG112"/>
    <mergeCell ref="AH112:AJ112"/>
    <mergeCell ref="S108:Z108"/>
    <mergeCell ref="AA110:AG110"/>
    <mergeCell ref="AH110:AJ110"/>
    <mergeCell ref="AH24:AJ25"/>
    <mergeCell ref="D109:I109"/>
    <mergeCell ref="J109:P109"/>
    <mergeCell ref="Q109:R109"/>
    <mergeCell ref="S109:Z109"/>
    <mergeCell ref="AA109:AG109"/>
    <mergeCell ref="AH109:AJ109"/>
    <mergeCell ref="AA108:AG108"/>
    <mergeCell ref="AH108:AJ108"/>
    <mergeCell ref="D106:I106"/>
    <mergeCell ref="J106:P106"/>
    <mergeCell ref="Q106:R106"/>
    <mergeCell ref="S106:Z106"/>
    <mergeCell ref="AA106:AG106"/>
    <mergeCell ref="AH106:AJ106"/>
    <mergeCell ref="J108:P108"/>
    <mergeCell ref="Q108:R108"/>
    <mergeCell ref="D108:I108"/>
    <mergeCell ref="AA107:AG107"/>
    <mergeCell ref="AH107:AJ107"/>
    <mergeCell ref="S107:Z107"/>
    <mergeCell ref="AA105:AG105"/>
    <mergeCell ref="AH105:AJ105"/>
    <mergeCell ref="D102:Z103"/>
    <mergeCell ref="AA102:AG103"/>
    <mergeCell ref="AH102:AJ103"/>
    <mergeCell ref="S104:Z104"/>
    <mergeCell ref="AA104:AG104"/>
    <mergeCell ref="AH104:AJ104"/>
    <mergeCell ref="D105:I105"/>
    <mergeCell ref="S105:Z105"/>
    <mergeCell ref="J104:P104"/>
    <mergeCell ref="Q104:R104"/>
    <mergeCell ref="Q105:R105"/>
    <mergeCell ref="D101:I101"/>
    <mergeCell ref="J101:P101"/>
    <mergeCell ref="Q101:R101"/>
    <mergeCell ref="S101:Z101"/>
    <mergeCell ref="D98:I98"/>
    <mergeCell ref="J98:P98"/>
    <mergeCell ref="Q98:R98"/>
    <mergeCell ref="S98:Z98"/>
    <mergeCell ref="J100:P100"/>
    <mergeCell ref="J99:P99"/>
    <mergeCell ref="AA101:AG101"/>
    <mergeCell ref="AH101:AJ101"/>
    <mergeCell ref="AA98:AG98"/>
    <mergeCell ref="AH98:AJ98"/>
    <mergeCell ref="AA95:AG95"/>
    <mergeCell ref="AH95:AJ95"/>
    <mergeCell ref="AH100:AJ100"/>
    <mergeCell ref="AH99:AJ99"/>
    <mergeCell ref="AH97:AJ97"/>
    <mergeCell ref="AH96:AJ96"/>
    <mergeCell ref="AA99:AG99"/>
    <mergeCell ref="AA97:AG97"/>
    <mergeCell ref="AA96:AG96"/>
    <mergeCell ref="J92:P92"/>
    <mergeCell ref="Q92:R92"/>
    <mergeCell ref="S92:Z92"/>
    <mergeCell ref="D94:I94"/>
    <mergeCell ref="J94:P94"/>
    <mergeCell ref="AH94:AJ94"/>
    <mergeCell ref="J89:P89"/>
    <mergeCell ref="D90:I90"/>
    <mergeCell ref="J90:P90"/>
    <mergeCell ref="Q90:R90"/>
    <mergeCell ref="S90:Z90"/>
    <mergeCell ref="Q89:R89"/>
    <mergeCell ref="S89:Z89"/>
    <mergeCell ref="D89:I89"/>
    <mergeCell ref="AA94:AG94"/>
    <mergeCell ref="AH93:AJ93"/>
    <mergeCell ref="AH91:AJ91"/>
    <mergeCell ref="AA93:AG93"/>
    <mergeCell ref="AA91:AG91"/>
    <mergeCell ref="AA92:AG92"/>
    <mergeCell ref="AH92:AJ92"/>
    <mergeCell ref="AA90:AG90"/>
    <mergeCell ref="AH90:AJ90"/>
    <mergeCell ref="AA89:AG89"/>
    <mergeCell ref="AH89:AJ89"/>
    <mergeCell ref="AA87:AG87"/>
    <mergeCell ref="AH87:AJ87"/>
    <mergeCell ref="D88:I88"/>
    <mergeCell ref="J88:P88"/>
    <mergeCell ref="Q88:R88"/>
    <mergeCell ref="S88:Z88"/>
    <mergeCell ref="AA88:AG88"/>
    <mergeCell ref="AH88:AJ88"/>
    <mergeCell ref="D86:I86"/>
    <mergeCell ref="J86:P86"/>
    <mergeCell ref="Q86:R86"/>
    <mergeCell ref="S86:Z86"/>
    <mergeCell ref="AA86:AG86"/>
    <mergeCell ref="AH86:AJ86"/>
    <mergeCell ref="D87:I87"/>
    <mergeCell ref="J87:P87"/>
    <mergeCell ref="AA85:AG85"/>
    <mergeCell ref="AH85:AJ85"/>
    <mergeCell ref="Q87:R87"/>
    <mergeCell ref="S87:Z87"/>
    <mergeCell ref="J84:P84"/>
    <mergeCell ref="Q84:R84"/>
    <mergeCell ref="S84:Z84"/>
    <mergeCell ref="AA84:AG84"/>
    <mergeCell ref="AH84:AJ84"/>
    <mergeCell ref="S83:Z83"/>
    <mergeCell ref="S85:Z85"/>
    <mergeCell ref="D83:I83"/>
    <mergeCell ref="J83:P83"/>
    <mergeCell ref="Q83:R83"/>
    <mergeCell ref="D85:I85"/>
    <mergeCell ref="J85:P85"/>
    <mergeCell ref="Q85:R85"/>
    <mergeCell ref="D84:I84"/>
    <mergeCell ref="AA83:AG83"/>
    <mergeCell ref="P79:Q79"/>
    <mergeCell ref="S79:T79"/>
    <mergeCell ref="V79:W79"/>
    <mergeCell ref="AA80:AJ81"/>
    <mergeCell ref="J82:R82"/>
    <mergeCell ref="S82:Z82"/>
    <mergeCell ref="AA82:AJ82"/>
    <mergeCell ref="AH83:AJ83"/>
    <mergeCell ref="B80:I82"/>
    <mergeCell ref="J80:R81"/>
    <mergeCell ref="S80:Z81"/>
    <mergeCell ref="B78:F78"/>
    <mergeCell ref="B79:C79"/>
    <mergeCell ref="D79:E79"/>
    <mergeCell ref="G79:H79"/>
    <mergeCell ref="J79:K79"/>
    <mergeCell ref="N79:O79"/>
    <mergeCell ref="AH71:AJ72"/>
    <mergeCell ref="AA75:AG76"/>
    <mergeCell ref="AH75:AJ76"/>
    <mergeCell ref="B73:I74"/>
    <mergeCell ref="J73:P74"/>
    <mergeCell ref="Q73:R74"/>
    <mergeCell ref="S73:Z74"/>
    <mergeCell ref="AA73:AG74"/>
    <mergeCell ref="AH73:AJ74"/>
    <mergeCell ref="B75:I76"/>
    <mergeCell ref="B71:I72"/>
    <mergeCell ref="J71:P72"/>
    <mergeCell ref="Q71:R72"/>
    <mergeCell ref="S71:Z72"/>
    <mergeCell ref="AA71:AG72"/>
    <mergeCell ref="J75:P76"/>
    <mergeCell ref="Q75:R76"/>
    <mergeCell ref="S75:Z76"/>
    <mergeCell ref="AA68:AJ69"/>
    <mergeCell ref="J70:R70"/>
    <mergeCell ref="S70:Z70"/>
    <mergeCell ref="AA70:AJ70"/>
    <mergeCell ref="B67:C67"/>
    <mergeCell ref="U17:AB17"/>
    <mergeCell ref="O18:Q19"/>
    <mergeCell ref="R18:T19"/>
    <mergeCell ref="O24:Q25"/>
    <mergeCell ref="R24:T25"/>
    <mergeCell ref="AC17:AJ17"/>
    <mergeCell ref="AC18:AG19"/>
    <mergeCell ref="AC22:AG23"/>
    <mergeCell ref="AC24:AG25"/>
    <mergeCell ref="D67:E67"/>
    <mergeCell ref="N67:O67"/>
    <mergeCell ref="P67:Q67"/>
    <mergeCell ref="G67:H67"/>
    <mergeCell ref="J67:K67"/>
    <mergeCell ref="S67:T67"/>
    <mergeCell ref="V67:W67"/>
    <mergeCell ref="B68:I70"/>
    <mergeCell ref="J68:R69"/>
    <mergeCell ref="S68:Z69"/>
    <mergeCell ref="S9:T9"/>
    <mergeCell ref="B14:C14"/>
    <mergeCell ref="B66:F66"/>
    <mergeCell ref="J14:K14"/>
    <mergeCell ref="N14:O14"/>
    <mergeCell ref="H17:N17"/>
    <mergeCell ref="O17:T17"/>
    <mergeCell ref="H15:N16"/>
    <mergeCell ref="O15:AB15"/>
    <mergeCell ref="B15:G17"/>
    <mergeCell ref="J9:K9"/>
    <mergeCell ref="V9:W9"/>
    <mergeCell ref="S14:T14"/>
    <mergeCell ref="V14:W14"/>
    <mergeCell ref="B11:R12"/>
    <mergeCell ref="B13:F13"/>
    <mergeCell ref="P14:Q14"/>
    <mergeCell ref="N9:O9"/>
    <mergeCell ref="P9:Q9"/>
    <mergeCell ref="D14:E14"/>
    <mergeCell ref="G14:H14"/>
    <mergeCell ref="D52:AJ52"/>
    <mergeCell ref="D53:AJ53"/>
    <mergeCell ref="AC15:AJ16"/>
    <mergeCell ref="D125:AJ126"/>
    <mergeCell ref="N6:X6"/>
    <mergeCell ref="B8:F8"/>
    <mergeCell ref="B9:C9"/>
    <mergeCell ref="D9:E9"/>
    <mergeCell ref="G9:H9"/>
    <mergeCell ref="D91:I91"/>
    <mergeCell ref="D96:I96"/>
    <mergeCell ref="D97:I97"/>
    <mergeCell ref="D99:I99"/>
    <mergeCell ref="D100:I100"/>
    <mergeCell ref="D93:I93"/>
    <mergeCell ref="D95:I95"/>
    <mergeCell ref="D92:I92"/>
    <mergeCell ref="J91:P91"/>
    <mergeCell ref="S91:Z91"/>
    <mergeCell ref="S93:Z93"/>
    <mergeCell ref="S96:Z96"/>
    <mergeCell ref="S97:Z97"/>
    <mergeCell ref="Q91:R91"/>
    <mergeCell ref="Q93:R93"/>
    <mergeCell ref="Q96:R96"/>
    <mergeCell ref="Q97:R97"/>
    <mergeCell ref="Q94:R94"/>
    <mergeCell ref="J97:P97"/>
    <mergeCell ref="J96:P96"/>
    <mergeCell ref="J93:P93"/>
    <mergeCell ref="Q99:R99"/>
    <mergeCell ref="S99:Z99"/>
    <mergeCell ref="J95:P95"/>
    <mergeCell ref="Q95:R95"/>
    <mergeCell ref="S95:Z95"/>
    <mergeCell ref="Q100:R100"/>
    <mergeCell ref="S94:Z94"/>
    <mergeCell ref="J110:P110"/>
    <mergeCell ref="B117:I118"/>
    <mergeCell ref="J117:P118"/>
    <mergeCell ref="Q117:R118"/>
    <mergeCell ref="S117:Z118"/>
    <mergeCell ref="AA117:AG118"/>
    <mergeCell ref="AH117:AJ118"/>
    <mergeCell ref="B83:C103"/>
    <mergeCell ref="D111:I111"/>
    <mergeCell ref="J111:P111"/>
    <mergeCell ref="Q111:R111"/>
    <mergeCell ref="S111:Z111"/>
    <mergeCell ref="AA111:AG111"/>
    <mergeCell ref="B104:C114"/>
    <mergeCell ref="Q110:R110"/>
    <mergeCell ref="D110:I110"/>
    <mergeCell ref="J105:P105"/>
    <mergeCell ref="D104:I104"/>
    <mergeCell ref="S100:Z100"/>
    <mergeCell ref="AA100:AG100"/>
    <mergeCell ref="AH111:AJ111"/>
    <mergeCell ref="D107:I107"/>
    <mergeCell ref="J107:P107"/>
    <mergeCell ref="Q107:R107"/>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計画提出書</vt:lpstr>
      <vt:lpstr>（別添）計画書</vt:lpstr>
      <vt:lpstr>（別紙１）原油換算シート【計画用】</vt:lpstr>
      <vt:lpstr>（別紙２）二酸化炭素排出量計算シート【計画用】</vt:lpstr>
      <vt:lpstr>（別紙３）設備概要報告シート</vt:lpstr>
      <vt:lpstr>報告提出書【1年目】</vt:lpstr>
      <vt:lpstr>（別添）報告書【1年目報告用】</vt:lpstr>
      <vt:lpstr>（別紙１）原油換算シート【1年目報告用】</vt:lpstr>
      <vt:lpstr>（別紙２）二酸化炭素排出量計算シート【1年目報告用】</vt:lpstr>
      <vt:lpstr>報告提出書【2年目】</vt:lpstr>
      <vt:lpstr>（別添）報告書【2年目報告用】</vt:lpstr>
      <vt:lpstr>（別紙１）原油換算シート【2年目報告用】</vt:lpstr>
      <vt:lpstr>（別紙２）二酸化炭素排出量計算シート【2年目報告用】</vt:lpstr>
      <vt:lpstr>報告提出書【3年目】</vt:lpstr>
      <vt:lpstr>（別添）報告書【3年目報告用】</vt:lpstr>
      <vt:lpstr>（別紙１）原油換算シート【3年目報告用】</vt:lpstr>
      <vt:lpstr>（別紙２）二酸化炭素排出量計算シート【3年目報告用】</vt:lpstr>
      <vt:lpstr>'（別紙１）原油換算シート【1年目報告用】'!Print_Area</vt:lpstr>
      <vt:lpstr>'（別紙１）原油換算シート【2年目報告用】'!Print_Area</vt:lpstr>
      <vt:lpstr>'（別紙１）原油換算シート【3年目報告用】'!Print_Area</vt:lpstr>
      <vt:lpstr>'（別紙１）原油換算シート【計画用】'!Print_Area</vt:lpstr>
      <vt:lpstr>'（別紙２）二酸化炭素排出量計算シート【1年目報告用】'!Print_Area</vt:lpstr>
      <vt:lpstr>'（別紙２）二酸化炭素排出量計算シート【2年目報告用】'!Print_Area</vt:lpstr>
      <vt:lpstr>'（別紙２）二酸化炭素排出量計算シート【3年目報告用】'!Print_Area</vt:lpstr>
      <vt:lpstr>'（別紙２）二酸化炭素排出量計算シート【計画用】'!Print_Area</vt:lpstr>
      <vt:lpstr>'（別紙３）設備概要報告シート'!Print_Area</vt:lpstr>
      <vt:lpstr>'（別添）計画書'!Print_Area</vt:lpstr>
      <vt:lpstr>'（別添）報告書【1年目報告用】'!Print_Area</vt:lpstr>
      <vt:lpstr>'（別添）報告書【2年目報告用】'!Print_Area</vt:lpstr>
      <vt:lpstr>'（別添）報告書【3年目報告用】'!Print_Area</vt:lpstr>
      <vt:lpstr>計画提出書!Print_Area</vt:lpstr>
      <vt:lpstr>報告提出書【1年目】!Print_Area</vt:lpstr>
      <vt:lpstr>報告提出書【2年目】!Print_Area</vt:lpstr>
      <vt:lpstr>報告提出書【3年目】!Print_Area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113.中尾　幸代</cp:lastModifiedBy>
  <cp:revision>0</cp:revision>
  <cp:lastPrinted>2022-03-22T08:06:38Z</cp:lastPrinted>
  <dcterms:created xsi:type="dcterms:W3CDTF">1601-01-01T00:00:00Z</dcterms:created>
  <dcterms:modified xsi:type="dcterms:W3CDTF">2023-03-08T01:31:11Z</dcterms:modified>
  <cp:category/>
</cp:coreProperties>
</file>