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75" windowWidth="10800" windowHeight="10020" tabRatio="836" firstSheet="1" activeTab="7"/>
  </bookViews>
  <sheets>
    <sheet name="1 夜間急病ｾﾝﾀｰ受診状況" sheetId="1" r:id="rId1"/>
    <sheet name="2 急病ｾﾝﾀｰ年次別受診者" sheetId="2" r:id="rId2"/>
    <sheet name="3 口腔医療ｾﾝﾀｰ受診状況" sheetId="3" r:id="rId3"/>
    <sheet name="4 口腔医療ｾﾝﾀｰ年次別受診者" sheetId="4" r:id="rId4"/>
    <sheet name="5 口腔医療ｾﾝﾀｰ月･疾患別 " sheetId="5" r:id="rId5"/>
    <sheet name="6　口腔医療ｾﾝﾀｰ年次・疾患別 " sheetId="6" r:id="rId6"/>
    <sheet name="7　救急安心センター相談件数" sheetId="7" r:id="rId7"/>
    <sheet name="8　産婦人科救急相談電話年次別利用状況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<sst xmlns="http://schemas.openxmlformats.org/spreadsheetml/2006/main" count="202" uniqueCount="127">
  <si>
    <t>１　夜間急病センター受診状況</t>
  </si>
  <si>
    <t xml:space="preserve">月 </t>
  </si>
  <si>
    <t>(１日平均)</t>
  </si>
  <si>
    <t>総　　数</t>
  </si>
  <si>
    <t>受診者数</t>
  </si>
  <si>
    <t>総　　　　　数</t>
  </si>
  <si>
    <t>小児科</t>
  </si>
  <si>
    <t>耳鼻科</t>
  </si>
  <si>
    <t>その他</t>
  </si>
  <si>
    <t>受診者数累計</t>
  </si>
  <si>
    <t>内科</t>
  </si>
  <si>
    <t>眼科</t>
  </si>
  <si>
    <t>2　夜間急病センター年次別受診者数</t>
  </si>
  <si>
    <t>年次</t>
  </si>
  <si>
    <t>総数</t>
  </si>
  <si>
    <t>※　（　）内は1日平均の受診者数</t>
  </si>
  <si>
    <t>6　口腔医療センター年次・疾患別治療件数</t>
  </si>
  <si>
    <t>抜歯後の
出血疼痛</t>
  </si>
  <si>
    <t>外　　傷</t>
  </si>
  <si>
    <t>資料　札幌歯科医師会口腔医療センター月例経過報告書</t>
  </si>
  <si>
    <t>3　口腔医療センター受診状況</t>
  </si>
  <si>
    <t>月</t>
  </si>
  <si>
    <t>受診者数</t>
  </si>
  <si>
    <t>延受診者数</t>
  </si>
  <si>
    <t>総数</t>
  </si>
  <si>
    <t>大人</t>
  </si>
  <si>
    <t>小人（10歳以下）</t>
  </si>
  <si>
    <t>5　口腔医療センター月・疾患別治療件数</t>
  </si>
  <si>
    <t xml:space="preserve">1　月　　 </t>
  </si>
  <si>
    <t>第4章　救  急  医  療</t>
  </si>
  <si>
    <t xml:space="preserve">2　月　　 </t>
  </si>
  <si>
    <t xml:space="preserve">3　月　　 </t>
  </si>
  <si>
    <t xml:space="preserve">4　月　　 </t>
  </si>
  <si>
    <t xml:space="preserve">5　月　　 </t>
  </si>
  <si>
    <t xml:space="preserve">6　月　　 </t>
  </si>
  <si>
    <t xml:space="preserve">7　月　　 </t>
  </si>
  <si>
    <t xml:space="preserve">8　月　　 </t>
  </si>
  <si>
    <t xml:space="preserve">9　月　　 </t>
  </si>
  <si>
    <t xml:space="preserve">10　月　　 </t>
  </si>
  <si>
    <t xml:space="preserve">11　月　　 </t>
  </si>
  <si>
    <t xml:space="preserve">12　月　　 </t>
  </si>
  <si>
    <t>12　　月　　　</t>
  </si>
  <si>
    <t>12　　月　　　　　</t>
  </si>
  <si>
    <t>11　　月　　　　　</t>
  </si>
  <si>
    <t>10　　月　　　　　</t>
  </si>
  <si>
    <t>9　　月　　　　　</t>
  </si>
  <si>
    <t>8　　月　　　　　</t>
  </si>
  <si>
    <t>7　　月　　　　　</t>
  </si>
  <si>
    <t>6　　月　　　　　</t>
  </si>
  <si>
    <t>5　　月　　　　　</t>
  </si>
  <si>
    <t>4　　月　　　　　</t>
  </si>
  <si>
    <t>3　　月　　　　　</t>
  </si>
  <si>
    <t>2　　月　　　　　</t>
  </si>
  <si>
    <t>1　　月　　　　　</t>
  </si>
  <si>
    <t>10　　月　　　</t>
  </si>
  <si>
    <t>1　　月　　　</t>
  </si>
  <si>
    <t>2　　月　　　</t>
  </si>
  <si>
    <t>3　　月　　　</t>
  </si>
  <si>
    <t>4　　月　　　</t>
  </si>
  <si>
    <t>5　　月　　　</t>
  </si>
  <si>
    <t>6　　月　　　</t>
  </si>
  <si>
    <t>7　　月　　　</t>
  </si>
  <si>
    <t>8　　月　　　</t>
  </si>
  <si>
    <t>9　　月　　　</t>
  </si>
  <si>
    <t>11　　月　　　</t>
  </si>
  <si>
    <t>4　口腔医療センター年次別受診者数</t>
  </si>
  <si>
    <t>歯牙支持
組　織　炎</t>
  </si>
  <si>
    <t xml:space="preserve">    20</t>
  </si>
  <si>
    <t xml:space="preserve">    21</t>
  </si>
  <si>
    <r>
      <t>資料　札幌市</t>
    </r>
    <r>
      <rPr>
        <sz val="10"/>
        <rFont val="ＭＳ Ｐ明朝"/>
        <family val="1"/>
      </rPr>
      <t>夜間急病センター統計</t>
    </r>
  </si>
  <si>
    <t xml:space="preserve">    22</t>
  </si>
  <si>
    <t xml:space="preserve">    13</t>
  </si>
  <si>
    <t>歯　　髄　　炎
（う蝕を含む）</t>
  </si>
  <si>
    <t>7　救急安心センター相談件数</t>
  </si>
  <si>
    <t>相談件数</t>
  </si>
  <si>
    <t>救急医療相談</t>
  </si>
  <si>
    <t>医療機関案内</t>
  </si>
  <si>
    <t>その他</t>
  </si>
  <si>
    <t>資料　保健所医療政策課</t>
  </si>
  <si>
    <t>8　産婦人科救急相談電話年次別利用状況</t>
  </si>
  <si>
    <t>平 成 20 年</t>
  </si>
  <si>
    <t>※　平成20年度は、平成20年10月1日から平成21年3月31日まで</t>
  </si>
  <si>
    <t>※　（　）内は1日平均の利用者数</t>
  </si>
  <si>
    <t>歯　　髄　　炎
（う蝕を含む）</t>
  </si>
  <si>
    <t>平 成 12年</t>
  </si>
  <si>
    <t xml:space="preserve">    14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</si>
  <si>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</si>
  <si>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</si>
  <si>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</si>
  <si>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</si>
  <si>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</si>
  <si>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</si>
  <si>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</si>
  <si>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</si>
  <si>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</si>
  <si>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</si>
  <si>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</si>
  <si>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</si>
  <si>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 xml:space="preserve">    30</t>
  </si>
  <si>
    <t>平 成 12 年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</si>
  <si>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</si>
  <si>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</si>
  <si>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</si>
  <si>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</si>
  <si>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</si>
  <si>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</si>
  <si>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</si>
  <si>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</si>
  <si>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</si>
  <si>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</si>
  <si>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</si>
  <si>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</si>
  <si>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</si>
  <si>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</si>
  <si>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</si>
  <si>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　　28</t>
  </si>
  <si>
    <t>　　29</t>
  </si>
  <si>
    <t>　　30</t>
  </si>
  <si>
    <t>令和2年</t>
  </si>
  <si>
    <t>令　和　元　年</t>
  </si>
  <si>
    <t>2</t>
  </si>
  <si>
    <t>令　和　元　年</t>
  </si>
  <si>
    <t>2</t>
  </si>
  <si>
    <t>令 和 元 年</t>
  </si>
  <si>
    <t>令和2年度</t>
  </si>
  <si>
    <t>　　21</t>
  </si>
  <si>
    <t xml:space="preserve">    2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</si>
</sst>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\(0\)"/>
    <numFmt numFmtId="186" formatCode="_ * \(#,##0\);_ * \(\-#,##0\);_ * &quot;(-)&quot;;_ @_ "/>
    <numFmt numFmtId="187" formatCode="_ * \(#,##0\);_ * \(\-#,##0\);_ *(&quot;-&quot;\);_ @_ "/>
    <numFmt numFmtId="188" formatCode="#,##0.0_ "/>
    <numFmt numFmtId="189" formatCode="\(0.0\)"/>
    <numFmt numFmtId="190" formatCode="\(0.00\)"/>
    <numFmt numFmtId="191" formatCode="_ * \(#,##0\);_ * \(\-#,##0\);_ \(&quot;-&quot;\);_ @_ "/>
    <numFmt numFmtId="192" formatCode="_ * #,##0_ ;_ * \-#,##0_ ;_ * &quot;(-)&quot;_ ;_ @_ "/>
    <numFmt numFmtId="193" formatCode="_ * \(#,##0\)_ ;_ * \(\-#,##0\)_ ;_ * &quot;(-)&quot;_ ;_ @_ "/>
    <numFmt numFmtId="194" formatCode="_ * \(#,##0\);_ * \(\-#,##0\);_ \(&quot;0&quot;\);_ @_ "/>
    <numFmt numFmtId="195" formatCode="_ * \(#,##0\);_ * \(\-#,##0\);_ \(&quot;0.0&quot;\);_ @_ "/>
    <numFmt numFmtId="196" formatCode="_ * \(#,##0\);_ * \(\-#,##0\);_ \(&quot;0.00&quot;\);_ @_ "/>
    <numFmt numFmtId="197" formatCode="_ * \(#,##0.0\)_ ;_ * \(\-#,##0.0\)_ ;_ * &quot;(-)&quot;_ ;_ @_ "/>
    <numFmt numFmtId="198" formatCode="_ * \(#,##0.0\)_ ;_ * \(\-#,##0\)_ ;_ * &quot;(-)&quot;_ ;_ @_ "/>
    <numFmt numFmtId="199" formatCode="0_ "/>
    <numFmt numFmtId="200" formatCode="#,##0_);\(#,##0\)"/>
    <numFmt numFmtId="201" formatCode="0_);[Red]\(0\)"/>
  </numFmts>
  <fonts count="5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right" vertical="center"/>
    </xf>
    <xf numFmtId="185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3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wrapText="1"/>
    </xf>
    <xf numFmtId="49" fontId="4" fillId="0" borderId="21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right"/>
    </xf>
    <xf numFmtId="193" fontId="1" fillId="0" borderId="12" xfId="0" applyNumberFormat="1" applyFont="1" applyFill="1" applyBorder="1" applyAlignment="1">
      <alignment vertical="center"/>
    </xf>
    <xf numFmtId="193" fontId="1" fillId="0" borderId="13" xfId="0" applyNumberFormat="1" applyFont="1" applyFill="1" applyBorder="1" applyAlignment="1">
      <alignment vertical="center"/>
    </xf>
    <xf numFmtId="185" fontId="1" fillId="0" borderId="12" xfId="0" applyNumberFormat="1" applyFont="1" applyFill="1" applyBorder="1" applyAlignment="1">
      <alignment vertical="center"/>
    </xf>
    <xf numFmtId="185" fontId="1" fillId="0" borderId="13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41" fontId="10" fillId="0" borderId="22" xfId="0" applyNumberFormat="1" applyFont="1" applyFill="1" applyBorder="1" applyAlignment="1">
      <alignment vertical="center"/>
    </xf>
    <xf numFmtId="184" fontId="1" fillId="0" borderId="22" xfId="0" applyNumberFormat="1" applyFont="1" applyFill="1" applyBorder="1" applyAlignment="1">
      <alignment vertical="center"/>
    </xf>
    <xf numFmtId="184" fontId="1" fillId="0" borderId="2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10" fillId="0" borderId="24" xfId="0" applyNumberFormat="1" applyFont="1" applyFill="1" applyBorder="1" applyAlignment="1">
      <alignment vertical="center"/>
    </xf>
    <xf numFmtId="41" fontId="10" fillId="0" borderId="25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184" fontId="10" fillId="0" borderId="12" xfId="0" applyNumberFormat="1" applyFont="1" applyFill="1" applyBorder="1" applyAlignment="1">
      <alignment vertical="center"/>
    </xf>
    <xf numFmtId="184" fontId="10" fillId="0" borderId="13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41" fontId="1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horizontal="right" vertical="center"/>
    </xf>
    <xf numFmtId="41" fontId="0" fillId="0" borderId="25" xfId="0" applyNumberFormat="1" applyFont="1" applyFill="1" applyBorder="1" applyAlignment="1">
      <alignment horizontal="right" vertical="center"/>
    </xf>
    <xf numFmtId="41" fontId="0" fillId="0" borderId="27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/>
    </xf>
    <xf numFmtId="41" fontId="0" fillId="0" borderId="25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4" fontId="4" fillId="0" borderId="13" xfId="0" applyNumberFormat="1" applyFont="1" applyFill="1" applyBorder="1" applyAlignment="1">
      <alignment vertical="center"/>
    </xf>
    <xf numFmtId="193" fontId="4" fillId="0" borderId="12" xfId="0" applyNumberFormat="1" applyFont="1" applyFill="1" applyBorder="1" applyAlignment="1">
      <alignment vertical="center"/>
    </xf>
    <xf numFmtId="193" fontId="4" fillId="0" borderId="13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184" fontId="5" fillId="0" borderId="12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193" fontId="0" fillId="0" borderId="23" xfId="0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41" fontId="0" fillId="0" borderId="24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193" fontId="0" fillId="0" borderId="26" xfId="0" applyNumberFormat="1" applyFont="1" applyFill="1" applyBorder="1" applyAlignment="1">
      <alignment vertical="center"/>
    </xf>
    <xf numFmtId="193" fontId="0" fillId="0" borderId="27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193" fontId="0" fillId="0" borderId="22" xfId="0" applyNumberFormat="1" applyFont="1" applyFill="1" applyBorder="1" applyAlignment="1">
      <alignment vertical="center"/>
    </xf>
    <xf numFmtId="193" fontId="5" fillId="0" borderId="13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200" fontId="0" fillId="0" borderId="12" xfId="0" applyNumberFormat="1" applyFont="1" applyFill="1" applyBorder="1" applyAlignment="1">
      <alignment vertical="center"/>
    </xf>
    <xf numFmtId="200" fontId="1" fillId="0" borderId="12" xfId="0" applyNumberFormat="1" applyFont="1" applyFill="1" applyBorder="1" applyAlignment="1">
      <alignment vertical="center"/>
    </xf>
    <xf numFmtId="200" fontId="1" fillId="0" borderId="0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18" xfId="0" applyFont="1" applyFill="1" applyBorder="1" applyAlignment="1">
      <alignment horizontal="distributed" vertical="center"/>
    </xf>
    <xf numFmtId="0" fontId="50" fillId="0" borderId="17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/>
    </xf>
    <xf numFmtId="41" fontId="49" fillId="0" borderId="13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193" fontId="49" fillId="0" borderId="13" xfId="0" applyNumberFormat="1" applyFont="1" applyFill="1" applyBorder="1" applyAlignment="1">
      <alignment vertical="center"/>
    </xf>
    <xf numFmtId="200" fontId="49" fillId="0" borderId="13" xfId="0" applyNumberFormat="1" applyFont="1" applyFill="1" applyBorder="1" applyAlignment="1">
      <alignment vertical="center"/>
    </xf>
    <xf numFmtId="201" fontId="49" fillId="0" borderId="13" xfId="0" applyNumberFormat="1" applyFont="1" applyFill="1" applyBorder="1" applyAlignment="1">
      <alignment vertical="center"/>
    </xf>
    <xf numFmtId="184" fontId="49" fillId="0" borderId="13" xfId="0" applyNumberFormat="1" applyFont="1" applyFill="1" applyBorder="1" applyAlignment="1">
      <alignment vertical="center"/>
    </xf>
    <xf numFmtId="193" fontId="49" fillId="0" borderId="23" xfId="0" applyNumberFormat="1" applyFont="1" applyFill="1" applyBorder="1" applyAlignment="1">
      <alignment vertical="center"/>
    </xf>
    <xf numFmtId="0" fontId="50" fillId="0" borderId="0" xfId="0" applyFont="1" applyFill="1" applyAlignment="1">
      <alignment horizontal="right"/>
    </xf>
    <xf numFmtId="49" fontId="51" fillId="0" borderId="0" xfId="0" applyNumberFormat="1" applyFont="1" applyFill="1" applyBorder="1" applyAlignment="1">
      <alignment horizontal="center" vertical="center"/>
    </xf>
    <xf numFmtId="193" fontId="51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50" fillId="0" borderId="21" xfId="0" applyNumberFormat="1" applyFont="1" applyFill="1" applyBorder="1" applyAlignment="1">
      <alignment horizontal="center" vertical="center"/>
    </xf>
    <xf numFmtId="49" fontId="50" fillId="0" borderId="20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303\&#20849;&#26377;\351&#21307;&#34220;&#20849;&#26377;\351a&#24246;&#21209;\01&#29031;&#20250;&#12539;&#22238;&#31572;&#12539;&#36890;&#30693;\02&#12304;1&#24180;&#12305;&#24246;&#21209;&#38306;&#20418;&#29031;&#20250;&#22238;&#31572;\2020\237_&#20196;&#21644;&#65298;&#24180;&#26413;&#24140;&#24066;&#34907;&#29983;&#24180;&#22577;&#20316;&#25104;&#12395;&#12388;&#12356;&#12390;\03_&#22238;&#31572;\&#65288;&#34276;&#30000;&#65289;&#25937;&#24613;&#21307;&#302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夜間急病ｾﾝﾀｰ受診状況"/>
      <sheetName val="2 急病ｾﾝﾀｰ年次別受診者"/>
    </sheetNames>
    <sheetDataSet>
      <sheetData sheetId="0">
        <row r="6">
          <cell r="F6">
            <v>3606</v>
          </cell>
          <cell r="G6">
            <v>2060</v>
          </cell>
        </row>
        <row r="7">
          <cell r="F7">
            <v>9.87945205479452</v>
          </cell>
          <cell r="G7">
            <v>5.6438356164383565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3">
      <selection activeCell="C25" sqref="C25"/>
    </sheetView>
  </sheetViews>
  <sheetFormatPr defaultColWidth="9.00390625" defaultRowHeight="13.5"/>
  <cols>
    <col min="1" max="8" width="10.875" style="1" customWidth="1"/>
    <col min="9" max="16384" width="9.00390625" style="1" customWidth="1"/>
  </cols>
  <sheetData>
    <row r="1" spans="1:8" ht="26.25" customHeight="1">
      <c r="A1" s="38" t="s">
        <v>29</v>
      </c>
      <c r="B1" s="16"/>
      <c r="C1" s="16"/>
      <c r="D1" s="16"/>
      <c r="E1" s="12"/>
      <c r="F1" s="12"/>
      <c r="G1" s="12"/>
      <c r="H1" s="12"/>
    </row>
    <row r="2" spans="1:8" ht="18.75" customHeight="1">
      <c r="A2" s="7" t="s">
        <v>0</v>
      </c>
      <c r="B2" s="7"/>
      <c r="C2" s="8"/>
      <c r="D2" s="8"/>
      <c r="E2" s="5"/>
      <c r="F2" s="5"/>
      <c r="H2" s="4"/>
    </row>
    <row r="3" spans="1:8" ht="13.5" customHeight="1">
      <c r="A3" s="7"/>
      <c r="B3" s="7"/>
      <c r="C3" s="8"/>
      <c r="D3" s="8"/>
      <c r="E3" s="5"/>
      <c r="F3" s="5"/>
      <c r="G3" s="4"/>
      <c r="H3" s="71" t="s">
        <v>118</v>
      </c>
    </row>
    <row r="4" spans="1:8" ht="14.25" customHeight="1">
      <c r="A4" s="123" t="s">
        <v>1</v>
      </c>
      <c r="B4" s="129" t="s">
        <v>5</v>
      </c>
      <c r="C4" s="129"/>
      <c r="D4" s="125" t="s">
        <v>10</v>
      </c>
      <c r="E4" s="125" t="s">
        <v>6</v>
      </c>
      <c r="F4" s="125" t="s">
        <v>7</v>
      </c>
      <c r="G4" s="125" t="s">
        <v>11</v>
      </c>
      <c r="H4" s="127" t="s">
        <v>8</v>
      </c>
    </row>
    <row r="5" spans="1:8" ht="14.25" customHeight="1">
      <c r="A5" s="124"/>
      <c r="B5" s="17" t="s">
        <v>4</v>
      </c>
      <c r="C5" s="17" t="s">
        <v>9</v>
      </c>
      <c r="D5" s="126"/>
      <c r="E5" s="126"/>
      <c r="F5" s="126"/>
      <c r="G5" s="126"/>
      <c r="H5" s="128"/>
    </row>
    <row r="6" spans="1:8" ht="14.25" customHeight="1">
      <c r="A6" s="18" t="s">
        <v>3</v>
      </c>
      <c r="B6" s="53">
        <f>SUM(B8:B19)</f>
        <v>23351</v>
      </c>
      <c r="C6" s="62">
        <f>C19</f>
        <v>23351</v>
      </c>
      <c r="D6" s="53">
        <f>SUM(D8:D19)</f>
        <v>14420</v>
      </c>
      <c r="E6" s="53">
        <f>SUM(E8:E19)</f>
        <v>5378</v>
      </c>
      <c r="F6" s="53">
        <f>SUM(F8:F19)</f>
        <v>2059</v>
      </c>
      <c r="G6" s="53">
        <f>SUM(G8:G19)</f>
        <v>1494</v>
      </c>
      <c r="H6" s="63">
        <v>0</v>
      </c>
    </row>
    <row r="7" spans="1:8" ht="14.25" customHeight="1">
      <c r="A7" s="21" t="s">
        <v>2</v>
      </c>
      <c r="B7" s="54">
        <f aca="true" t="shared" si="0" ref="B7:G7">B6/365</f>
        <v>63.97534246575343</v>
      </c>
      <c r="C7" s="54">
        <f>C6/365</f>
        <v>63.97534246575343</v>
      </c>
      <c r="D7" s="54">
        <f>D6/365</f>
        <v>39.50684931506849</v>
      </c>
      <c r="E7" s="54">
        <f t="shared" si="0"/>
        <v>14.734246575342466</v>
      </c>
      <c r="F7" s="54">
        <f t="shared" si="0"/>
        <v>5.641095890410959</v>
      </c>
      <c r="G7" s="54">
        <f t="shared" si="0"/>
        <v>4.093150684931507</v>
      </c>
      <c r="H7" s="64">
        <v>0</v>
      </c>
    </row>
    <row r="8" spans="1:8" ht="14.25" customHeight="1">
      <c r="A8" s="34" t="s">
        <v>28</v>
      </c>
      <c r="B8" s="37">
        <f>SUM(D8:G8)</f>
        <v>4050</v>
      </c>
      <c r="C8" s="90">
        <f>B8</f>
        <v>4050</v>
      </c>
      <c r="D8" s="19">
        <v>2561</v>
      </c>
      <c r="E8" s="19">
        <v>1056</v>
      </c>
      <c r="F8" s="65">
        <v>274</v>
      </c>
      <c r="G8" s="19">
        <v>159</v>
      </c>
      <c r="H8" s="20">
        <v>0</v>
      </c>
    </row>
    <row r="9" spans="1:8" ht="14.25" customHeight="1">
      <c r="A9" s="34" t="s">
        <v>30</v>
      </c>
      <c r="B9" s="37">
        <f>SUM(D9:G9)</f>
        <v>2844</v>
      </c>
      <c r="C9" s="82">
        <f>B9+C8</f>
        <v>6894</v>
      </c>
      <c r="D9" s="19">
        <v>1640</v>
      </c>
      <c r="E9" s="19">
        <v>889</v>
      </c>
      <c r="F9" s="65">
        <v>220</v>
      </c>
      <c r="G9" s="19">
        <v>95</v>
      </c>
      <c r="H9" s="20">
        <v>0</v>
      </c>
    </row>
    <row r="10" spans="1:8" ht="14.25" customHeight="1">
      <c r="A10" s="34" t="s">
        <v>31</v>
      </c>
      <c r="B10" s="37">
        <f aca="true" t="shared" si="1" ref="B10:B19">SUM(D10:G10)</f>
        <v>1886</v>
      </c>
      <c r="C10" s="82">
        <f>B10+C9</f>
        <v>8780</v>
      </c>
      <c r="D10" s="19">
        <v>1339</v>
      </c>
      <c r="E10" s="19">
        <v>299</v>
      </c>
      <c r="F10" s="65">
        <v>159</v>
      </c>
      <c r="G10" s="19">
        <v>89</v>
      </c>
      <c r="H10" s="20">
        <v>0</v>
      </c>
    </row>
    <row r="11" spans="1:8" ht="14.25" customHeight="1">
      <c r="A11" s="34" t="s">
        <v>32</v>
      </c>
      <c r="B11" s="37">
        <f t="shared" si="1"/>
        <v>1433</v>
      </c>
      <c r="C11" s="82">
        <f aca="true" t="shared" si="2" ref="C11:C19">B11+C10</f>
        <v>10213</v>
      </c>
      <c r="D11" s="19">
        <v>933</v>
      </c>
      <c r="E11" s="19">
        <v>284</v>
      </c>
      <c r="F11" s="19">
        <v>140</v>
      </c>
      <c r="G11" s="19">
        <v>76</v>
      </c>
      <c r="H11" s="20">
        <v>0</v>
      </c>
    </row>
    <row r="12" spans="1:8" ht="14.25" customHeight="1">
      <c r="A12" s="34" t="s">
        <v>33</v>
      </c>
      <c r="B12" s="37">
        <f t="shared" si="1"/>
        <v>1511</v>
      </c>
      <c r="C12" s="82">
        <f t="shared" si="2"/>
        <v>11724</v>
      </c>
      <c r="D12" s="19">
        <v>992</v>
      </c>
      <c r="E12" s="19">
        <v>256</v>
      </c>
      <c r="F12" s="19">
        <v>142</v>
      </c>
      <c r="G12" s="19">
        <v>121</v>
      </c>
      <c r="H12" s="20">
        <v>0</v>
      </c>
    </row>
    <row r="13" spans="1:8" ht="14.25" customHeight="1">
      <c r="A13" s="34" t="s">
        <v>34</v>
      </c>
      <c r="B13" s="37">
        <f t="shared" si="1"/>
        <v>1575</v>
      </c>
      <c r="C13" s="82">
        <f t="shared" si="2"/>
        <v>13299</v>
      </c>
      <c r="D13" s="19">
        <v>952</v>
      </c>
      <c r="E13" s="19">
        <v>319</v>
      </c>
      <c r="F13" s="19">
        <v>151</v>
      </c>
      <c r="G13" s="19">
        <v>153</v>
      </c>
      <c r="H13" s="20">
        <v>0</v>
      </c>
    </row>
    <row r="14" spans="1:8" ht="14.25" customHeight="1">
      <c r="A14" s="34" t="s">
        <v>35</v>
      </c>
      <c r="B14" s="37">
        <f t="shared" si="1"/>
        <v>1951</v>
      </c>
      <c r="C14" s="82">
        <f t="shared" si="2"/>
        <v>15250</v>
      </c>
      <c r="D14" s="19">
        <v>1183</v>
      </c>
      <c r="E14" s="19">
        <v>400</v>
      </c>
      <c r="F14" s="19">
        <v>214</v>
      </c>
      <c r="G14" s="19">
        <v>154</v>
      </c>
      <c r="H14" s="20">
        <v>0</v>
      </c>
    </row>
    <row r="15" spans="1:8" ht="14.25" customHeight="1">
      <c r="A15" s="34" t="s">
        <v>36</v>
      </c>
      <c r="B15" s="37">
        <f t="shared" si="1"/>
        <v>2035</v>
      </c>
      <c r="C15" s="82">
        <f t="shared" si="2"/>
        <v>17285</v>
      </c>
      <c r="D15" s="19">
        <v>1254</v>
      </c>
      <c r="E15" s="19">
        <v>433</v>
      </c>
      <c r="F15" s="19">
        <v>170</v>
      </c>
      <c r="G15" s="19">
        <v>178</v>
      </c>
      <c r="H15" s="20">
        <v>0</v>
      </c>
    </row>
    <row r="16" spans="1:8" ht="14.25" customHeight="1">
      <c r="A16" s="34" t="s">
        <v>37</v>
      </c>
      <c r="B16" s="37">
        <f t="shared" si="1"/>
        <v>1813</v>
      </c>
      <c r="C16" s="82">
        <f t="shared" si="2"/>
        <v>19098</v>
      </c>
      <c r="D16" s="19">
        <v>1117</v>
      </c>
      <c r="E16" s="19">
        <v>394</v>
      </c>
      <c r="F16" s="19">
        <v>158</v>
      </c>
      <c r="G16" s="19">
        <v>144</v>
      </c>
      <c r="H16" s="20">
        <v>0</v>
      </c>
    </row>
    <row r="17" spans="1:8" ht="14.25" customHeight="1">
      <c r="A17" s="34" t="s">
        <v>38</v>
      </c>
      <c r="B17" s="37">
        <f t="shared" si="1"/>
        <v>1685</v>
      </c>
      <c r="C17" s="82">
        <f t="shared" si="2"/>
        <v>20783</v>
      </c>
      <c r="D17" s="19">
        <v>981</v>
      </c>
      <c r="E17" s="19">
        <v>431</v>
      </c>
      <c r="F17" s="19">
        <v>150</v>
      </c>
      <c r="G17" s="19">
        <v>123</v>
      </c>
      <c r="H17" s="20">
        <v>0</v>
      </c>
    </row>
    <row r="18" spans="1:8" ht="14.25" customHeight="1">
      <c r="A18" s="34" t="s">
        <v>39</v>
      </c>
      <c r="B18" s="37">
        <f t="shared" si="1"/>
        <v>1307</v>
      </c>
      <c r="C18" s="82">
        <f t="shared" si="2"/>
        <v>22090</v>
      </c>
      <c r="D18" s="19">
        <v>746</v>
      </c>
      <c r="E18" s="19">
        <v>328</v>
      </c>
      <c r="F18" s="19">
        <v>121</v>
      </c>
      <c r="G18" s="19">
        <v>112</v>
      </c>
      <c r="H18" s="20">
        <v>0</v>
      </c>
    </row>
    <row r="19" spans="1:8" ht="14.25" customHeight="1">
      <c r="A19" s="32" t="s">
        <v>40</v>
      </c>
      <c r="B19" s="51">
        <f t="shared" si="1"/>
        <v>1261</v>
      </c>
      <c r="C19" s="89">
        <f t="shared" si="2"/>
        <v>23351</v>
      </c>
      <c r="D19" s="60">
        <v>722</v>
      </c>
      <c r="E19" s="60">
        <v>289</v>
      </c>
      <c r="F19" s="60">
        <v>160</v>
      </c>
      <c r="G19" s="60">
        <v>90</v>
      </c>
      <c r="H19" s="61">
        <v>0</v>
      </c>
    </row>
    <row r="20" spans="6:8" ht="16.5" customHeight="1">
      <c r="F20" s="13"/>
      <c r="G20" s="13"/>
      <c r="H20" s="39" t="s">
        <v>69</v>
      </c>
    </row>
  </sheetData>
  <sheetProtection/>
  <mergeCells count="7">
    <mergeCell ref="A4:A5"/>
    <mergeCell ref="F4:F5"/>
    <mergeCell ref="G4:G5"/>
    <mergeCell ref="H4:H5"/>
    <mergeCell ref="B4:C4"/>
    <mergeCell ref="D4:D5"/>
    <mergeCell ref="E4:E5"/>
  </mergeCells>
  <printOptions horizontalCentered="1"/>
  <pageMargins left="0.7874015748031497" right="0.7874015748031497" top="0.708661417322834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SheetLayoutView="100" zoomScalePageLayoutView="0" workbookViewId="0" topLeftCell="A1">
      <selection activeCell="I23" sqref="I23"/>
    </sheetView>
  </sheetViews>
  <sheetFormatPr defaultColWidth="9.00390625" defaultRowHeight="13.5"/>
  <cols>
    <col min="1" max="1" width="16.625" style="1" customWidth="1"/>
    <col min="2" max="5" width="17.50390625" style="1" customWidth="1"/>
    <col min="6" max="16384" width="9.00390625" style="1" customWidth="1"/>
  </cols>
  <sheetData>
    <row r="1" spans="1:5" ht="18.75" customHeight="1">
      <c r="A1" s="7" t="s">
        <v>12</v>
      </c>
      <c r="B1" s="7"/>
      <c r="C1" s="8"/>
      <c r="D1" s="5"/>
      <c r="E1" s="4"/>
    </row>
    <row r="2" spans="1:5" ht="13.5" customHeight="1">
      <c r="A2" s="7"/>
      <c r="B2" s="7"/>
      <c r="C2" s="9"/>
      <c r="E2" s="4"/>
    </row>
    <row r="3" spans="1:5" ht="13.5" customHeight="1">
      <c r="A3" s="28" t="s">
        <v>13</v>
      </c>
      <c r="B3" s="31" t="s">
        <v>14</v>
      </c>
      <c r="C3" s="31" t="s">
        <v>10</v>
      </c>
      <c r="D3" s="31" t="s">
        <v>6</v>
      </c>
      <c r="E3" s="27" t="s">
        <v>8</v>
      </c>
    </row>
    <row r="4" spans="1:5" s="10" customFormat="1" ht="10.5" customHeight="1">
      <c r="A4" s="130" t="s">
        <v>84</v>
      </c>
      <c r="B4" s="79">
        <v>53196</v>
      </c>
      <c r="C4" s="73">
        <v>29366</v>
      </c>
      <c r="D4" s="73">
        <v>15962</v>
      </c>
      <c r="E4" s="74">
        <v>7868</v>
      </c>
    </row>
    <row r="5" spans="1:5" s="10" customFormat="1" ht="10.5" customHeight="1">
      <c r="A5" s="130"/>
      <c r="B5" s="80">
        <v>145.34426229508196</v>
      </c>
      <c r="C5" s="75">
        <v>80.23497267759562</v>
      </c>
      <c r="D5" s="75">
        <v>43.612021857923494</v>
      </c>
      <c r="E5" s="76">
        <v>21.497267759562842</v>
      </c>
    </row>
    <row r="6" spans="1:5" s="10" customFormat="1" ht="10.5" customHeight="1">
      <c r="A6" s="130" t="s">
        <v>71</v>
      </c>
      <c r="B6" s="79">
        <v>51413</v>
      </c>
      <c r="C6" s="73">
        <v>28054</v>
      </c>
      <c r="D6" s="73">
        <v>15525</v>
      </c>
      <c r="E6" s="74">
        <v>7834</v>
      </c>
    </row>
    <row r="7" spans="1:5" s="10" customFormat="1" ht="10.5" customHeight="1">
      <c r="A7" s="130"/>
      <c r="B7" s="80">
        <v>140.85753424657534</v>
      </c>
      <c r="C7" s="75">
        <v>76.86027397260274</v>
      </c>
      <c r="D7" s="75">
        <v>42.534246575342465</v>
      </c>
      <c r="E7" s="76">
        <v>21.46301369863014</v>
      </c>
    </row>
    <row r="8" spans="1:5" s="10" customFormat="1" ht="10.5" customHeight="1">
      <c r="A8" s="130" t="s">
        <v>85</v>
      </c>
      <c r="B8" s="79">
        <v>52921</v>
      </c>
      <c r="C8" s="73">
        <v>29059</v>
      </c>
      <c r="D8" s="73">
        <v>16104</v>
      </c>
      <c r="E8" s="74">
        <v>7758</v>
      </c>
    </row>
    <row r="9" spans="1:5" s="10" customFormat="1" ht="10.5" customHeight="1">
      <c r="A9" s="130"/>
      <c r="B9" s="80">
        <v>144.9890410958904</v>
      </c>
      <c r="C9" s="75">
        <v>79.61369863013698</v>
      </c>
      <c r="D9" s="75">
        <v>44.12054794520548</v>
      </c>
      <c r="E9" s="76">
        <v>21.254794520547946</v>
      </c>
    </row>
    <row r="10" spans="1:5" s="10" customFormat="1" ht="10.5" customHeight="1">
      <c r="A10" s="130" t="s">
        <v>86</v>
      </c>
      <c r="B10" s="78">
        <v>52421</v>
      </c>
      <c r="C10" s="73">
        <v>28549</v>
      </c>
      <c r="D10" s="73">
        <v>16361</v>
      </c>
      <c r="E10" s="74">
        <v>7511</v>
      </c>
    </row>
    <row r="11" spans="1:5" s="10" customFormat="1" ht="10.5" customHeight="1">
      <c r="A11" s="130"/>
      <c r="B11" s="80">
        <v>143.61917808219178</v>
      </c>
      <c r="C11" s="75">
        <v>78.21643835616439</v>
      </c>
      <c r="D11" s="75">
        <v>44.824657534246576</v>
      </c>
      <c r="E11" s="76">
        <v>20.578082191780823</v>
      </c>
    </row>
    <row r="12" spans="1:5" s="10" customFormat="1" ht="10.5" customHeight="1">
      <c r="A12" s="130" t="s">
        <v>87</v>
      </c>
      <c r="B12" s="78">
        <v>56555</v>
      </c>
      <c r="C12" s="73">
        <v>31094</v>
      </c>
      <c r="D12" s="73">
        <v>16903</v>
      </c>
      <c r="E12" s="74">
        <v>8558</v>
      </c>
    </row>
    <row r="13" spans="1:5" s="10" customFormat="1" ht="10.5" customHeight="1">
      <c r="A13" s="130"/>
      <c r="B13" s="80">
        <v>154.52185792349727</v>
      </c>
      <c r="C13" s="75">
        <v>84.95628415300547</v>
      </c>
      <c r="D13" s="75">
        <v>46.18306010928962</v>
      </c>
      <c r="E13" s="76">
        <v>23.382513661202186</v>
      </c>
    </row>
    <row r="14" spans="1:5" s="10" customFormat="1" ht="10.5" customHeight="1">
      <c r="A14" s="130" t="s">
        <v>88</v>
      </c>
      <c r="B14" s="78">
        <v>59910</v>
      </c>
      <c r="C14" s="73">
        <v>32376</v>
      </c>
      <c r="D14" s="73">
        <v>18344</v>
      </c>
      <c r="E14" s="74">
        <v>9190</v>
      </c>
    </row>
    <row r="15" spans="1:5" s="10" customFormat="1" ht="10.5" customHeight="1">
      <c r="A15" s="130"/>
      <c r="B15" s="80">
        <v>163.68852459016392</v>
      </c>
      <c r="C15" s="75">
        <v>88.7013698630137</v>
      </c>
      <c r="D15" s="75">
        <v>50.25753424657534</v>
      </c>
      <c r="E15" s="76">
        <v>25.17808219178082</v>
      </c>
    </row>
    <row r="16" spans="1:5" s="10" customFormat="1" ht="10.5" customHeight="1">
      <c r="A16" s="130" t="s">
        <v>89</v>
      </c>
      <c r="B16" s="78">
        <v>58571</v>
      </c>
      <c r="C16" s="73">
        <v>31299</v>
      </c>
      <c r="D16" s="73">
        <v>18635</v>
      </c>
      <c r="E16" s="74">
        <v>8637</v>
      </c>
    </row>
    <row r="17" spans="1:5" s="10" customFormat="1" ht="10.5" customHeight="1">
      <c r="A17" s="130"/>
      <c r="B17" s="80">
        <v>160.03005464480876</v>
      </c>
      <c r="C17" s="75">
        <v>85.75068493150685</v>
      </c>
      <c r="D17" s="75">
        <v>51.054794520547944</v>
      </c>
      <c r="E17" s="76">
        <v>23.663013698630138</v>
      </c>
    </row>
    <row r="18" spans="1:5" s="10" customFormat="1" ht="10.5" customHeight="1">
      <c r="A18" s="130" t="s">
        <v>90</v>
      </c>
      <c r="B18" s="78">
        <v>59807</v>
      </c>
      <c r="C18" s="73">
        <v>32913</v>
      </c>
      <c r="D18" s="73">
        <v>18922</v>
      </c>
      <c r="E18" s="74">
        <v>7972</v>
      </c>
    </row>
    <row r="19" spans="1:5" s="10" customFormat="1" ht="10.5" customHeight="1">
      <c r="A19" s="130"/>
      <c r="B19" s="80">
        <v>163</v>
      </c>
      <c r="C19" s="75">
        <v>90</v>
      </c>
      <c r="D19" s="75">
        <v>52</v>
      </c>
      <c r="E19" s="76">
        <v>21</v>
      </c>
    </row>
    <row r="20" spans="1:5" s="10" customFormat="1" ht="10.5" customHeight="1">
      <c r="A20" s="130" t="s">
        <v>67</v>
      </c>
      <c r="B20" s="78">
        <v>49669</v>
      </c>
      <c r="C20" s="73">
        <v>27408</v>
      </c>
      <c r="D20" s="73">
        <v>14616</v>
      </c>
      <c r="E20" s="74">
        <v>7645</v>
      </c>
    </row>
    <row r="21" spans="1:5" s="10" customFormat="1" ht="10.5" customHeight="1">
      <c r="A21" s="130"/>
      <c r="B21" s="80">
        <v>136</v>
      </c>
      <c r="C21" s="75">
        <v>75</v>
      </c>
      <c r="D21" s="75">
        <v>40</v>
      </c>
      <c r="E21" s="76">
        <v>21</v>
      </c>
    </row>
    <row r="22" spans="1:5" s="10" customFormat="1" ht="10.5" customHeight="1">
      <c r="A22" s="130" t="s">
        <v>68</v>
      </c>
      <c r="B22" s="78">
        <v>56560</v>
      </c>
      <c r="C22" s="73">
        <v>30894</v>
      </c>
      <c r="D22" s="73">
        <v>18956</v>
      </c>
      <c r="E22" s="74">
        <v>6710</v>
      </c>
    </row>
    <row r="23" spans="1:5" s="10" customFormat="1" ht="10.5" customHeight="1">
      <c r="A23" s="130"/>
      <c r="B23" s="80">
        <v>154.95890410958904</v>
      </c>
      <c r="C23" s="75">
        <v>84.64109589041095</v>
      </c>
      <c r="D23" s="75">
        <v>51.93424657534246</v>
      </c>
      <c r="E23" s="76">
        <v>18.383561643835616</v>
      </c>
    </row>
    <row r="24" spans="1:5" s="10" customFormat="1" ht="10.5" customHeight="1">
      <c r="A24" s="130" t="s">
        <v>70</v>
      </c>
      <c r="B24" s="78">
        <v>50131</v>
      </c>
      <c r="C24" s="73">
        <v>27278</v>
      </c>
      <c r="D24" s="73">
        <v>15696</v>
      </c>
      <c r="E24" s="74">
        <v>7157</v>
      </c>
    </row>
    <row r="25" spans="1:5" s="10" customFormat="1" ht="10.5" customHeight="1">
      <c r="A25" s="130"/>
      <c r="B25" s="80">
        <v>137</v>
      </c>
      <c r="C25" s="75">
        <v>75</v>
      </c>
      <c r="D25" s="75">
        <v>43</v>
      </c>
      <c r="E25" s="76">
        <v>20</v>
      </c>
    </row>
    <row r="26" spans="1:5" s="10" customFormat="1" ht="10.5" customHeight="1">
      <c r="A26" s="130" t="s">
        <v>91</v>
      </c>
      <c r="B26" s="78">
        <v>50390</v>
      </c>
      <c r="C26" s="73">
        <v>27589</v>
      </c>
      <c r="D26" s="73">
        <v>15927</v>
      </c>
      <c r="E26" s="74">
        <v>6874</v>
      </c>
    </row>
    <row r="27" spans="1:5" s="10" customFormat="1" ht="10.5" customHeight="1">
      <c r="A27" s="130"/>
      <c r="B27" s="80">
        <v>138</v>
      </c>
      <c r="C27" s="75">
        <v>76</v>
      </c>
      <c r="D27" s="75">
        <v>44</v>
      </c>
      <c r="E27" s="76">
        <v>19</v>
      </c>
    </row>
    <row r="28" spans="1:5" s="10" customFormat="1" ht="10.5" customHeight="1">
      <c r="A28" s="130" t="s">
        <v>92</v>
      </c>
      <c r="B28" s="78">
        <v>50714</v>
      </c>
      <c r="C28" s="73">
        <v>28453</v>
      </c>
      <c r="D28" s="73">
        <v>15625</v>
      </c>
      <c r="E28" s="74">
        <v>6636</v>
      </c>
    </row>
    <row r="29" spans="1:5" s="10" customFormat="1" ht="10.5" customHeight="1">
      <c r="A29" s="130"/>
      <c r="B29" s="80">
        <v>138.94246575342467</v>
      </c>
      <c r="C29" s="75">
        <v>77.95342465753424</v>
      </c>
      <c r="D29" s="75">
        <v>42.80821917808219</v>
      </c>
      <c r="E29" s="76">
        <v>18.18082191780822</v>
      </c>
    </row>
    <row r="30" spans="1:5" s="10" customFormat="1" ht="10.5" customHeight="1">
      <c r="A30" s="130" t="s">
        <v>93</v>
      </c>
      <c r="B30" s="78">
        <v>48684</v>
      </c>
      <c r="C30" s="73">
        <v>27699</v>
      </c>
      <c r="D30" s="73">
        <v>14178</v>
      </c>
      <c r="E30" s="74">
        <v>6807</v>
      </c>
    </row>
    <row r="31" spans="1:5" s="10" customFormat="1" ht="10.5" customHeight="1">
      <c r="A31" s="130"/>
      <c r="B31" s="80">
        <v>133</v>
      </c>
      <c r="C31" s="75">
        <v>76</v>
      </c>
      <c r="D31" s="75">
        <v>39</v>
      </c>
      <c r="E31" s="76">
        <v>19</v>
      </c>
    </row>
    <row r="32" spans="1:5" s="10" customFormat="1" ht="10.5" customHeight="1">
      <c r="A32" s="130" t="s">
        <v>94</v>
      </c>
      <c r="B32" s="78">
        <v>47989</v>
      </c>
      <c r="C32" s="77">
        <v>26848</v>
      </c>
      <c r="D32" s="77">
        <v>14684</v>
      </c>
      <c r="E32" s="81">
        <v>6457</v>
      </c>
    </row>
    <row r="33" spans="1:5" s="10" customFormat="1" ht="10.5" customHeight="1">
      <c r="A33" s="130"/>
      <c r="B33" s="80">
        <v>131</v>
      </c>
      <c r="C33" s="75">
        <v>74</v>
      </c>
      <c r="D33" s="75">
        <v>40</v>
      </c>
      <c r="E33" s="76">
        <v>18</v>
      </c>
    </row>
    <row r="34" spans="1:5" s="10" customFormat="1" ht="10.5" customHeight="1">
      <c r="A34" s="130" t="s">
        <v>95</v>
      </c>
      <c r="B34" s="79">
        <v>45505</v>
      </c>
      <c r="C34" s="73">
        <v>25350</v>
      </c>
      <c r="D34" s="73">
        <v>13788</v>
      </c>
      <c r="E34" s="74">
        <v>6367</v>
      </c>
    </row>
    <row r="35" spans="1:5" s="10" customFormat="1" ht="10.5" customHeight="1">
      <c r="A35" s="130"/>
      <c r="B35" s="80">
        <v>125</v>
      </c>
      <c r="C35" s="75">
        <v>69</v>
      </c>
      <c r="D35" s="75">
        <v>38</v>
      </c>
      <c r="E35" s="76">
        <v>17</v>
      </c>
    </row>
    <row r="36" spans="1:5" s="10" customFormat="1" ht="10.5" customHeight="1">
      <c r="A36" s="130" t="s">
        <v>96</v>
      </c>
      <c r="B36" s="78">
        <v>46692</v>
      </c>
      <c r="C36" s="73">
        <v>26246</v>
      </c>
      <c r="D36" s="73">
        <v>14446</v>
      </c>
      <c r="E36" s="74">
        <v>6000</v>
      </c>
    </row>
    <row r="37" spans="1:5" ht="10.5" customHeight="1">
      <c r="A37" s="130"/>
      <c r="B37" s="80">
        <v>127.57377049180327</v>
      </c>
      <c r="C37" s="75">
        <v>71.7103825136612</v>
      </c>
      <c r="D37" s="75">
        <v>39.46994535519126</v>
      </c>
      <c r="E37" s="76">
        <v>16.39344262295082</v>
      </c>
    </row>
    <row r="38" spans="1:5" ht="10.5" customHeight="1">
      <c r="A38" s="130" t="s">
        <v>97</v>
      </c>
      <c r="B38" s="78">
        <v>42095</v>
      </c>
      <c r="C38" s="73">
        <v>23733</v>
      </c>
      <c r="D38" s="73">
        <v>12466</v>
      </c>
      <c r="E38" s="74">
        <v>5896</v>
      </c>
    </row>
    <row r="39" spans="1:5" ht="10.5" customHeight="1">
      <c r="A39" s="130"/>
      <c r="B39" s="80">
        <v>115.32876712328768</v>
      </c>
      <c r="C39" s="75">
        <v>65.02191780821917</v>
      </c>
      <c r="D39" s="75">
        <v>34.153424657534245</v>
      </c>
      <c r="E39" s="76">
        <v>16.153424657534245</v>
      </c>
    </row>
    <row r="40" spans="1:5" ht="10.5" customHeight="1">
      <c r="A40" s="130" t="s">
        <v>98</v>
      </c>
      <c r="B40" s="78">
        <v>42529</v>
      </c>
      <c r="C40" s="73">
        <v>24497</v>
      </c>
      <c r="D40" s="73">
        <v>12511</v>
      </c>
      <c r="E40" s="74">
        <v>5521</v>
      </c>
    </row>
    <row r="41" spans="1:5" ht="10.5" customHeight="1">
      <c r="A41" s="130"/>
      <c r="B41" s="80">
        <v>116.51780821917808</v>
      </c>
      <c r="C41" s="75">
        <v>67.11506849315069</v>
      </c>
      <c r="D41" s="75">
        <v>34.276712328767125</v>
      </c>
      <c r="E41" s="76">
        <v>15.126027397260273</v>
      </c>
    </row>
    <row r="42" spans="1:5" ht="10.5" customHeight="1">
      <c r="A42" s="130" t="s">
        <v>119</v>
      </c>
      <c r="B42" s="80">
        <v>43072</v>
      </c>
      <c r="C42" s="75">
        <v>24233</v>
      </c>
      <c r="D42" s="75">
        <v>13173</v>
      </c>
      <c r="E42" s="76">
        <f>'[1]1 夜間急病ｾﾝﾀｰ受診状況'!F6+'[1]1 夜間急病ｾﾝﾀｰ受診状況'!G6</f>
        <v>5666</v>
      </c>
    </row>
    <row r="43" spans="1:5" ht="10.5" customHeight="1">
      <c r="A43" s="130"/>
      <c r="B43" s="80">
        <v>118.0054794520548</v>
      </c>
      <c r="C43" s="75">
        <v>66.3917808219178</v>
      </c>
      <c r="D43" s="75">
        <v>36.09041095890411</v>
      </c>
      <c r="E43" s="76">
        <f>'[1]1 夜間急病ｾﾝﾀｰ受診状況'!F7+'[1]1 夜間急病ｾﾝﾀｰ受診状況'!G7</f>
        <v>15.523287671232875</v>
      </c>
    </row>
    <row r="44" spans="1:5" ht="10.5" customHeight="1">
      <c r="A44" s="131" t="s">
        <v>120</v>
      </c>
      <c r="B44" s="78">
        <v>23351</v>
      </c>
      <c r="C44" s="78">
        <v>14420</v>
      </c>
      <c r="D44" s="78">
        <v>5378</v>
      </c>
      <c r="E44" s="98">
        <v>3553</v>
      </c>
    </row>
    <row r="45" spans="1:5" ht="10.5" customHeight="1">
      <c r="A45" s="132"/>
      <c r="B45" s="80">
        <v>63.97534246575343</v>
      </c>
      <c r="C45" s="80">
        <v>39.50684931506849</v>
      </c>
      <c r="D45" s="80">
        <v>14.734246575342466</v>
      </c>
      <c r="E45" s="95">
        <f>E44/365</f>
        <v>9.734246575342466</v>
      </c>
    </row>
    <row r="46" spans="1:5" ht="16.5" customHeight="1">
      <c r="A46" s="10" t="s">
        <v>15</v>
      </c>
      <c r="B46" s="96"/>
      <c r="C46" s="96"/>
      <c r="D46" s="96"/>
      <c r="E46" s="97" t="s">
        <v>69</v>
      </c>
    </row>
  </sheetData>
  <sheetProtection/>
  <mergeCells count="21">
    <mergeCell ref="A20:A21"/>
    <mergeCell ref="A44:A45"/>
    <mergeCell ref="A38:A39"/>
    <mergeCell ref="A14:A15"/>
    <mergeCell ref="A16:A17"/>
    <mergeCell ref="A26:A27"/>
    <mergeCell ref="A42:A43"/>
    <mergeCell ref="A40:A41"/>
    <mergeCell ref="A36:A37"/>
    <mergeCell ref="A28:A29"/>
    <mergeCell ref="A30:A31"/>
    <mergeCell ref="A4:A5"/>
    <mergeCell ref="A6:A7"/>
    <mergeCell ref="A8:A9"/>
    <mergeCell ref="A34:A35"/>
    <mergeCell ref="A32:A33"/>
    <mergeCell ref="A12:A13"/>
    <mergeCell ref="A18:A19"/>
    <mergeCell ref="A24:A25"/>
    <mergeCell ref="A22:A23"/>
    <mergeCell ref="A10:A11"/>
  </mergeCells>
  <printOptions horizontalCentered="1"/>
  <pageMargins left="0.7874015748031497" right="0.7874015748031497" top="4.803149606299213" bottom="0.3937007874015748" header="0.3937007874015748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30" zoomScalePageLayoutView="0" workbookViewId="0" topLeftCell="A1">
      <selection activeCell="C25" sqref="C25"/>
    </sheetView>
  </sheetViews>
  <sheetFormatPr defaultColWidth="9.00390625" defaultRowHeight="13.5"/>
  <cols>
    <col min="1" max="4" width="17.375" style="1" customWidth="1"/>
    <col min="5" max="5" width="17.875" style="1" customWidth="1"/>
    <col min="6" max="16384" width="9.00390625" style="1" customWidth="1"/>
  </cols>
  <sheetData>
    <row r="1" spans="1:3" ht="18.75" customHeight="1">
      <c r="A1" s="135" t="s">
        <v>20</v>
      </c>
      <c r="B1" s="135"/>
      <c r="C1" s="9"/>
    </row>
    <row r="2" spans="1:5" s="5" customFormat="1" ht="13.5">
      <c r="A2" s="11"/>
      <c r="B2" s="11"/>
      <c r="C2" s="8"/>
      <c r="E2" s="71" t="str">
        <f>'1 夜間急病ｾﾝﾀｰ受診状況'!H3</f>
        <v>令和2年</v>
      </c>
    </row>
    <row r="3" spans="1:5" ht="15" customHeight="1">
      <c r="A3" s="123" t="s">
        <v>21</v>
      </c>
      <c r="B3" s="125" t="s">
        <v>22</v>
      </c>
      <c r="C3" s="125" t="s">
        <v>23</v>
      </c>
      <c r="D3" s="125"/>
      <c r="E3" s="127"/>
    </row>
    <row r="4" spans="1:5" ht="15" customHeight="1">
      <c r="A4" s="133"/>
      <c r="B4" s="134"/>
      <c r="C4" s="25" t="s">
        <v>24</v>
      </c>
      <c r="D4" s="25" t="s">
        <v>25</v>
      </c>
      <c r="E4" s="26" t="s">
        <v>26</v>
      </c>
    </row>
    <row r="5" spans="1:5" ht="15" customHeight="1">
      <c r="A5" s="18" t="s">
        <v>3</v>
      </c>
      <c r="B5" s="53">
        <f>SUM(B7:B18)</f>
        <v>2188</v>
      </c>
      <c r="C5" s="53">
        <f>SUM(C7:C18)</f>
        <v>2223</v>
      </c>
      <c r="D5" s="53">
        <f>SUM(D7:D18)</f>
        <v>1986</v>
      </c>
      <c r="E5" s="66">
        <f>SUM(E7:E18)</f>
        <v>237</v>
      </c>
    </row>
    <row r="6" spans="1:6" ht="15" customHeight="1">
      <c r="A6" s="21" t="s">
        <v>2</v>
      </c>
      <c r="B6" s="54">
        <f>ROUND(B5/365,1)</f>
        <v>6</v>
      </c>
      <c r="C6" s="54">
        <f>ROUND(C5/365,1)</f>
        <v>6.1</v>
      </c>
      <c r="D6" s="54">
        <f>ROUND(D5/365,1)</f>
        <v>5.4</v>
      </c>
      <c r="E6" s="67">
        <f>ROUND(E5/365,1)</f>
        <v>0.6</v>
      </c>
      <c r="F6" s="14"/>
    </row>
    <row r="7" spans="1:5" ht="15" customHeight="1">
      <c r="A7" s="34" t="s">
        <v>53</v>
      </c>
      <c r="B7" s="55">
        <v>302</v>
      </c>
      <c r="C7" s="56">
        <v>308</v>
      </c>
      <c r="D7" s="57">
        <v>283</v>
      </c>
      <c r="E7" s="58">
        <v>25</v>
      </c>
    </row>
    <row r="8" spans="1:5" ht="15" customHeight="1">
      <c r="A8" s="34" t="s">
        <v>52</v>
      </c>
      <c r="B8" s="55">
        <v>163</v>
      </c>
      <c r="C8" s="56">
        <v>164</v>
      </c>
      <c r="D8" s="57">
        <v>144</v>
      </c>
      <c r="E8" s="58">
        <v>20</v>
      </c>
    </row>
    <row r="9" spans="1:5" ht="15" customHeight="1">
      <c r="A9" s="34" t="s">
        <v>51</v>
      </c>
      <c r="B9" s="55">
        <v>140</v>
      </c>
      <c r="C9" s="56">
        <v>141</v>
      </c>
      <c r="D9" s="57">
        <v>125</v>
      </c>
      <c r="E9" s="58">
        <v>16</v>
      </c>
    </row>
    <row r="10" spans="1:5" ht="15" customHeight="1">
      <c r="A10" s="34" t="s">
        <v>50</v>
      </c>
      <c r="B10" s="55">
        <v>114</v>
      </c>
      <c r="C10" s="56">
        <v>116</v>
      </c>
      <c r="D10" s="57">
        <v>106</v>
      </c>
      <c r="E10" s="58">
        <v>10</v>
      </c>
    </row>
    <row r="11" spans="1:5" ht="15" customHeight="1">
      <c r="A11" s="34" t="s">
        <v>49</v>
      </c>
      <c r="B11" s="55">
        <v>180</v>
      </c>
      <c r="C11" s="56">
        <v>181</v>
      </c>
      <c r="D11" s="57">
        <v>163</v>
      </c>
      <c r="E11" s="58">
        <v>18</v>
      </c>
    </row>
    <row r="12" spans="1:5" ht="15" customHeight="1">
      <c r="A12" s="34" t="s">
        <v>48</v>
      </c>
      <c r="B12" s="55">
        <v>140</v>
      </c>
      <c r="C12" s="56">
        <v>142</v>
      </c>
      <c r="D12" s="57">
        <v>129</v>
      </c>
      <c r="E12" s="58">
        <v>13</v>
      </c>
    </row>
    <row r="13" spans="1:5" ht="15" customHeight="1">
      <c r="A13" s="34" t="s">
        <v>47</v>
      </c>
      <c r="B13" s="55">
        <v>189</v>
      </c>
      <c r="C13" s="56">
        <v>193</v>
      </c>
      <c r="D13" s="57">
        <v>169</v>
      </c>
      <c r="E13" s="58">
        <v>24</v>
      </c>
    </row>
    <row r="14" spans="1:5" ht="15" customHeight="1">
      <c r="A14" s="34" t="s">
        <v>46</v>
      </c>
      <c r="B14" s="55">
        <v>224</v>
      </c>
      <c r="C14" s="56">
        <v>230</v>
      </c>
      <c r="D14" s="57">
        <v>214</v>
      </c>
      <c r="E14" s="58">
        <v>16</v>
      </c>
    </row>
    <row r="15" spans="1:5" ht="15" customHeight="1">
      <c r="A15" s="34" t="s">
        <v>45</v>
      </c>
      <c r="B15" s="55">
        <v>222</v>
      </c>
      <c r="C15" s="56">
        <v>226</v>
      </c>
      <c r="D15" s="57">
        <v>197</v>
      </c>
      <c r="E15" s="58">
        <v>29</v>
      </c>
    </row>
    <row r="16" spans="1:5" ht="15" customHeight="1">
      <c r="A16" s="34" t="s">
        <v>44</v>
      </c>
      <c r="B16" s="55">
        <v>167</v>
      </c>
      <c r="C16" s="56">
        <v>170</v>
      </c>
      <c r="D16" s="57">
        <v>146</v>
      </c>
      <c r="E16" s="58">
        <v>24</v>
      </c>
    </row>
    <row r="17" spans="1:5" ht="15" customHeight="1">
      <c r="A17" s="34" t="s">
        <v>43</v>
      </c>
      <c r="B17" s="55">
        <v>135</v>
      </c>
      <c r="C17" s="56">
        <v>137</v>
      </c>
      <c r="D17" s="57">
        <v>117</v>
      </c>
      <c r="E17" s="58">
        <v>20</v>
      </c>
    </row>
    <row r="18" spans="1:5" ht="15" customHeight="1">
      <c r="A18" s="32" t="s">
        <v>42</v>
      </c>
      <c r="B18" s="44">
        <v>212</v>
      </c>
      <c r="C18" s="45">
        <v>215</v>
      </c>
      <c r="D18" s="46">
        <v>193</v>
      </c>
      <c r="E18" s="47">
        <v>22</v>
      </c>
    </row>
    <row r="19" spans="3:5" ht="16.5" customHeight="1">
      <c r="C19" s="15"/>
      <c r="D19" s="15"/>
      <c r="E19" s="39" t="s">
        <v>19</v>
      </c>
    </row>
  </sheetData>
  <sheetProtection/>
  <mergeCells count="4">
    <mergeCell ref="A3:A4"/>
    <mergeCell ref="B3:B4"/>
    <mergeCell ref="A1:B1"/>
    <mergeCell ref="C3:E3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zoomScalePageLayoutView="0" workbookViewId="0" topLeftCell="A1">
      <selection activeCell="B20" sqref="B20"/>
    </sheetView>
  </sheetViews>
  <sheetFormatPr defaultColWidth="9.00390625" defaultRowHeight="13.5"/>
  <cols>
    <col min="1" max="5" width="17.375" style="1" customWidth="1"/>
    <col min="6" max="16384" width="9.00390625" style="1" customWidth="1"/>
  </cols>
  <sheetData>
    <row r="1" spans="1:5" ht="16.5" customHeight="1">
      <c r="A1" s="7" t="s">
        <v>65</v>
      </c>
      <c r="B1" s="7"/>
      <c r="C1" s="8"/>
      <c r="D1" s="5"/>
      <c r="E1" s="4"/>
    </row>
    <row r="2" spans="1:5" ht="15" customHeight="1">
      <c r="A2" s="7"/>
      <c r="B2" s="7"/>
      <c r="C2" s="9"/>
      <c r="E2" s="4"/>
    </row>
    <row r="3" spans="1:5" ht="13.5" customHeight="1">
      <c r="A3" s="136" t="s">
        <v>13</v>
      </c>
      <c r="B3" s="125" t="s">
        <v>22</v>
      </c>
      <c r="C3" s="125" t="s">
        <v>23</v>
      </c>
      <c r="D3" s="125"/>
      <c r="E3" s="127"/>
    </row>
    <row r="4" spans="1:5" ht="13.5" customHeight="1">
      <c r="A4" s="137"/>
      <c r="B4" s="134"/>
      <c r="C4" s="25" t="s">
        <v>24</v>
      </c>
      <c r="D4" s="25" t="s">
        <v>25</v>
      </c>
      <c r="E4" s="26" t="s">
        <v>26</v>
      </c>
    </row>
    <row r="5" spans="1:5" ht="10.5" customHeight="1">
      <c r="A5" s="130" t="s">
        <v>84</v>
      </c>
      <c r="B5" s="72">
        <v>4737</v>
      </c>
      <c r="C5" s="72">
        <v>4820</v>
      </c>
      <c r="D5" s="22">
        <v>4218</v>
      </c>
      <c r="E5" s="23">
        <v>602</v>
      </c>
    </row>
    <row r="6" spans="1:5" ht="10.5" customHeight="1">
      <c r="A6" s="130"/>
      <c r="B6" s="92">
        <v>12.942622950819672</v>
      </c>
      <c r="C6" s="92">
        <v>13.169398907103826</v>
      </c>
      <c r="D6" s="42">
        <v>11.524590163934427</v>
      </c>
      <c r="E6" s="43">
        <v>1.644808743169399</v>
      </c>
    </row>
    <row r="7" spans="1:5" ht="10.5" customHeight="1">
      <c r="A7" s="130" t="s">
        <v>71</v>
      </c>
      <c r="B7" s="72">
        <v>4483</v>
      </c>
      <c r="C7" s="72">
        <v>4579</v>
      </c>
      <c r="D7" s="22">
        <v>3890</v>
      </c>
      <c r="E7" s="23">
        <v>689</v>
      </c>
    </row>
    <row r="8" spans="1:5" ht="10.5" customHeight="1">
      <c r="A8" s="130"/>
      <c r="B8" s="92">
        <v>12.282191780821918</v>
      </c>
      <c r="C8" s="92">
        <v>12.545205479452054</v>
      </c>
      <c r="D8" s="42">
        <v>10.657534246575343</v>
      </c>
      <c r="E8" s="43">
        <v>1.8876712328767122</v>
      </c>
    </row>
    <row r="9" spans="1:5" ht="10.5" customHeight="1">
      <c r="A9" s="130" t="s">
        <v>85</v>
      </c>
      <c r="B9" s="72">
        <v>4486</v>
      </c>
      <c r="C9" s="72">
        <v>4601</v>
      </c>
      <c r="D9" s="22">
        <v>3723</v>
      </c>
      <c r="E9" s="23">
        <v>878</v>
      </c>
    </row>
    <row r="10" spans="1:5" ht="10.5" customHeight="1">
      <c r="A10" s="130"/>
      <c r="B10" s="92">
        <v>12.29041095890411</v>
      </c>
      <c r="C10" s="92">
        <v>12.605479452054794</v>
      </c>
      <c r="D10" s="42">
        <v>10.2</v>
      </c>
      <c r="E10" s="43">
        <v>2.4054794520547946</v>
      </c>
    </row>
    <row r="11" spans="1:5" ht="10.5" customHeight="1">
      <c r="A11" s="130" t="s">
        <v>86</v>
      </c>
      <c r="B11" s="82">
        <v>4015</v>
      </c>
      <c r="C11" s="72">
        <v>4090</v>
      </c>
      <c r="D11" s="22">
        <v>3487</v>
      </c>
      <c r="E11" s="23">
        <v>603</v>
      </c>
    </row>
    <row r="12" spans="1:5" ht="10.5" customHeight="1">
      <c r="A12" s="130"/>
      <c r="B12" s="93">
        <v>11</v>
      </c>
      <c r="C12" s="93">
        <v>11.205479452054794</v>
      </c>
      <c r="D12" s="40">
        <v>9.553424657534247</v>
      </c>
      <c r="E12" s="41">
        <v>1.652054794520548</v>
      </c>
    </row>
    <row r="13" spans="1:5" ht="10.5" customHeight="1">
      <c r="A13" s="130" t="s">
        <v>87</v>
      </c>
      <c r="B13" s="82">
        <v>4003</v>
      </c>
      <c r="C13" s="72">
        <v>4076</v>
      </c>
      <c r="D13" s="22">
        <v>3448</v>
      </c>
      <c r="E13" s="23">
        <v>628</v>
      </c>
    </row>
    <row r="14" spans="1:5" ht="10.5" customHeight="1">
      <c r="A14" s="130"/>
      <c r="B14" s="93">
        <v>10.937158469945356</v>
      </c>
      <c r="C14" s="93">
        <v>11.136612021857923</v>
      </c>
      <c r="D14" s="40">
        <v>9.420765027322405</v>
      </c>
      <c r="E14" s="41">
        <v>1.715846994535519</v>
      </c>
    </row>
    <row r="15" spans="1:5" ht="10.5" customHeight="1">
      <c r="A15" s="130" t="s">
        <v>88</v>
      </c>
      <c r="B15" s="82">
        <v>3839</v>
      </c>
      <c r="C15" s="72">
        <v>3929</v>
      </c>
      <c r="D15" s="22">
        <v>3375</v>
      </c>
      <c r="E15" s="23">
        <v>564</v>
      </c>
    </row>
    <row r="16" spans="1:5" ht="10.5" customHeight="1">
      <c r="A16" s="130"/>
      <c r="B16" s="93">
        <v>10.517808219178082</v>
      </c>
      <c r="C16" s="93">
        <v>10.764383561643836</v>
      </c>
      <c r="D16" s="40">
        <v>9.246575342465754</v>
      </c>
      <c r="E16" s="41">
        <v>1.5452054794520549</v>
      </c>
    </row>
    <row r="17" spans="1:5" ht="10.5" customHeight="1">
      <c r="A17" s="130" t="s">
        <v>89</v>
      </c>
      <c r="B17" s="82">
        <v>3702</v>
      </c>
      <c r="C17" s="72">
        <v>3764</v>
      </c>
      <c r="D17" s="22">
        <v>3232</v>
      </c>
      <c r="E17" s="23">
        <v>532</v>
      </c>
    </row>
    <row r="18" spans="1:5" ht="10.5" customHeight="1">
      <c r="A18" s="130"/>
      <c r="B18" s="93">
        <v>10.142465753424657</v>
      </c>
      <c r="C18" s="93">
        <v>10.312328767123288</v>
      </c>
      <c r="D18" s="40">
        <v>8.854794520547944</v>
      </c>
      <c r="E18" s="41">
        <v>1.4575342465753425</v>
      </c>
    </row>
    <row r="19" spans="1:5" ht="10.5" customHeight="1">
      <c r="A19" s="130" t="s">
        <v>90</v>
      </c>
      <c r="B19" s="82">
        <v>3687</v>
      </c>
      <c r="C19" s="72">
        <v>3761</v>
      </c>
      <c r="D19" s="22">
        <v>3197</v>
      </c>
      <c r="E19" s="23">
        <v>564</v>
      </c>
    </row>
    <row r="20" spans="1:5" ht="10.5" customHeight="1">
      <c r="A20" s="130"/>
      <c r="B20" s="93">
        <v>10.101369863013698</v>
      </c>
      <c r="C20" s="93">
        <v>10.304109589041095</v>
      </c>
      <c r="D20" s="40">
        <v>8.758904109589041</v>
      </c>
      <c r="E20" s="41">
        <v>1.5452054794520549</v>
      </c>
    </row>
    <row r="21" spans="1:5" ht="10.5" customHeight="1">
      <c r="A21" s="130" t="s">
        <v>67</v>
      </c>
      <c r="B21" s="82">
        <v>3444</v>
      </c>
      <c r="C21" s="72">
        <v>3504</v>
      </c>
      <c r="D21" s="22">
        <v>2986</v>
      </c>
      <c r="E21" s="23">
        <v>518</v>
      </c>
    </row>
    <row r="22" spans="1:5" ht="10.5" customHeight="1">
      <c r="A22" s="130"/>
      <c r="B22" s="93">
        <v>9.40983606557377</v>
      </c>
      <c r="C22" s="93">
        <v>9.573770491803279</v>
      </c>
      <c r="D22" s="40">
        <v>8.158469945355192</v>
      </c>
      <c r="E22" s="41">
        <v>1.4153005464480874</v>
      </c>
    </row>
    <row r="23" spans="1:5" ht="10.5" customHeight="1">
      <c r="A23" s="130" t="s">
        <v>68</v>
      </c>
      <c r="B23" s="82">
        <v>3515</v>
      </c>
      <c r="C23" s="72">
        <v>3589</v>
      </c>
      <c r="D23" s="22">
        <v>3084</v>
      </c>
      <c r="E23" s="23">
        <v>505</v>
      </c>
    </row>
    <row r="24" spans="1:5" ht="10.5" customHeight="1">
      <c r="A24" s="130"/>
      <c r="B24" s="93">
        <v>9.63013698630137</v>
      </c>
      <c r="C24" s="93">
        <v>9.832876712328767</v>
      </c>
      <c r="D24" s="40">
        <v>8.449315068493151</v>
      </c>
      <c r="E24" s="41">
        <v>1.3835616438356164</v>
      </c>
    </row>
    <row r="25" spans="1:5" ht="10.5" customHeight="1">
      <c r="A25" s="130" t="s">
        <v>70</v>
      </c>
      <c r="B25" s="82">
        <v>3207</v>
      </c>
      <c r="C25" s="72">
        <v>3302</v>
      </c>
      <c r="D25" s="22">
        <v>2830</v>
      </c>
      <c r="E25" s="23">
        <v>472</v>
      </c>
    </row>
    <row r="26" spans="1:7" ht="10.5" customHeight="1">
      <c r="A26" s="130"/>
      <c r="B26" s="93">
        <v>8.786301369863013</v>
      </c>
      <c r="C26" s="93">
        <v>9.046575342465754</v>
      </c>
      <c r="D26" s="40">
        <v>7.7534246575342465</v>
      </c>
      <c r="E26" s="41">
        <v>1.2931506849315069</v>
      </c>
      <c r="G26" s="5"/>
    </row>
    <row r="27" spans="1:8" ht="10.5" customHeight="1">
      <c r="A27" s="130" t="s">
        <v>91</v>
      </c>
      <c r="B27" s="82">
        <v>3201</v>
      </c>
      <c r="C27" s="72">
        <v>3263</v>
      </c>
      <c r="D27" s="22">
        <v>2757</v>
      </c>
      <c r="E27" s="23">
        <v>506</v>
      </c>
      <c r="H27" s="5"/>
    </row>
    <row r="28" spans="1:5" ht="10.5" customHeight="1">
      <c r="A28" s="130"/>
      <c r="B28" s="93">
        <v>8.76986301369863</v>
      </c>
      <c r="C28" s="93">
        <v>8.93972602739726</v>
      </c>
      <c r="D28" s="40">
        <v>7.553424657534246</v>
      </c>
      <c r="E28" s="41">
        <v>1.3863013698630138</v>
      </c>
    </row>
    <row r="29" spans="1:5" ht="10.5" customHeight="1">
      <c r="A29" s="130" t="s">
        <v>92</v>
      </c>
      <c r="B29" s="82">
        <v>3006</v>
      </c>
      <c r="C29" s="72">
        <v>3089</v>
      </c>
      <c r="D29" s="22">
        <v>2618</v>
      </c>
      <c r="E29" s="23">
        <v>471</v>
      </c>
    </row>
    <row r="30" spans="1:5" ht="10.5" customHeight="1">
      <c r="A30" s="130"/>
      <c r="B30" s="93">
        <v>8.235616438356164</v>
      </c>
      <c r="C30" s="93">
        <v>8.463013698630137</v>
      </c>
      <c r="D30" s="40">
        <v>7.1726027397260275</v>
      </c>
      <c r="E30" s="41">
        <v>1.2904109589041095</v>
      </c>
    </row>
    <row r="31" spans="1:5" ht="10.5" customHeight="1">
      <c r="A31" s="130" t="s">
        <v>93</v>
      </c>
      <c r="B31" s="82">
        <v>3022</v>
      </c>
      <c r="C31" s="72">
        <v>3094</v>
      </c>
      <c r="D31" s="22">
        <v>2645</v>
      </c>
      <c r="E31" s="23">
        <v>449</v>
      </c>
    </row>
    <row r="32" spans="1:5" ht="10.5" customHeight="1">
      <c r="A32" s="130"/>
      <c r="B32" s="93">
        <v>8</v>
      </c>
      <c r="C32" s="93">
        <v>9</v>
      </c>
      <c r="D32" s="40">
        <v>7</v>
      </c>
      <c r="E32" s="41">
        <v>1</v>
      </c>
    </row>
    <row r="33" spans="1:5" ht="10.5" customHeight="1">
      <c r="A33" s="130" t="s">
        <v>94</v>
      </c>
      <c r="B33" s="82">
        <v>2988</v>
      </c>
      <c r="C33" s="72">
        <v>3082</v>
      </c>
      <c r="D33" s="22">
        <v>2631</v>
      </c>
      <c r="E33" s="23">
        <v>451</v>
      </c>
    </row>
    <row r="34" spans="1:5" ht="10.5" customHeight="1">
      <c r="A34" s="130"/>
      <c r="B34" s="93">
        <v>8</v>
      </c>
      <c r="C34" s="93">
        <v>8</v>
      </c>
      <c r="D34" s="40">
        <v>7</v>
      </c>
      <c r="E34" s="41">
        <v>1</v>
      </c>
    </row>
    <row r="35" spans="1:5" ht="10.5" customHeight="1">
      <c r="A35" s="130" t="s">
        <v>95</v>
      </c>
      <c r="B35" s="82">
        <v>2890</v>
      </c>
      <c r="C35" s="72">
        <v>2972</v>
      </c>
      <c r="D35" s="22">
        <v>2549</v>
      </c>
      <c r="E35" s="23">
        <v>423</v>
      </c>
    </row>
    <row r="36" spans="1:5" ht="10.5" customHeight="1">
      <c r="A36" s="130"/>
      <c r="B36" s="93">
        <v>7</v>
      </c>
      <c r="C36" s="93">
        <v>8</v>
      </c>
      <c r="D36" s="40">
        <v>7</v>
      </c>
      <c r="E36" s="41">
        <v>1</v>
      </c>
    </row>
    <row r="37" spans="1:5" ht="10.5" customHeight="1">
      <c r="A37" s="130" t="s">
        <v>96</v>
      </c>
      <c r="B37" s="82">
        <v>2703</v>
      </c>
      <c r="C37" s="72">
        <v>2838</v>
      </c>
      <c r="D37" s="22">
        <v>2442</v>
      </c>
      <c r="E37" s="23">
        <v>396</v>
      </c>
    </row>
    <row r="38" spans="1:5" ht="10.5" customHeight="1">
      <c r="A38" s="130"/>
      <c r="B38" s="93">
        <v>7</v>
      </c>
      <c r="C38" s="93">
        <v>8</v>
      </c>
      <c r="D38" s="40">
        <v>7</v>
      </c>
      <c r="E38" s="41">
        <v>1</v>
      </c>
    </row>
    <row r="39" spans="1:6" ht="10.5" customHeight="1">
      <c r="A39" s="130" t="s">
        <v>97</v>
      </c>
      <c r="B39" s="82">
        <v>2633</v>
      </c>
      <c r="C39" s="82">
        <v>2705</v>
      </c>
      <c r="D39" s="19">
        <v>2298</v>
      </c>
      <c r="E39" s="99">
        <v>407</v>
      </c>
      <c r="F39" s="5"/>
    </row>
    <row r="40" spans="1:6" ht="10.5" customHeight="1">
      <c r="A40" s="130"/>
      <c r="B40" s="93">
        <v>7.213698630136986</v>
      </c>
      <c r="C40" s="93">
        <v>7.410958904109589</v>
      </c>
      <c r="D40" s="40">
        <v>6.295890410958904</v>
      </c>
      <c r="E40" s="100">
        <v>1.115068493150685</v>
      </c>
      <c r="F40" s="5"/>
    </row>
    <row r="41" spans="1:6" ht="10.5" customHeight="1">
      <c r="A41" s="130" t="s">
        <v>98</v>
      </c>
      <c r="B41" s="101">
        <v>2810</v>
      </c>
      <c r="C41" s="101">
        <v>2875</v>
      </c>
      <c r="D41" s="102">
        <v>2570</v>
      </c>
      <c r="E41" s="103">
        <v>305</v>
      </c>
      <c r="F41" s="5"/>
    </row>
    <row r="42" spans="1:6" ht="10.5" customHeight="1">
      <c r="A42" s="130"/>
      <c r="B42" s="93">
        <v>7.7</v>
      </c>
      <c r="C42" s="93">
        <v>7.9</v>
      </c>
      <c r="D42" s="40">
        <v>7</v>
      </c>
      <c r="E42" s="100">
        <v>0.8</v>
      </c>
      <c r="F42" s="5"/>
    </row>
    <row r="43" spans="1:6" ht="10.5" customHeight="1">
      <c r="A43" s="130" t="s">
        <v>121</v>
      </c>
      <c r="B43" s="93">
        <v>3087</v>
      </c>
      <c r="C43" s="93">
        <v>3148</v>
      </c>
      <c r="D43" s="40">
        <v>2817</v>
      </c>
      <c r="E43" s="100">
        <v>331</v>
      </c>
      <c r="F43" s="5"/>
    </row>
    <row r="44" spans="1:6" ht="10.5" customHeight="1">
      <c r="A44" s="130"/>
      <c r="B44" s="93">
        <v>8.5</v>
      </c>
      <c r="C44" s="93">
        <v>8.6</v>
      </c>
      <c r="D44" s="40">
        <v>7.7</v>
      </c>
      <c r="E44" s="100">
        <v>0.9</v>
      </c>
      <c r="F44" s="5"/>
    </row>
    <row r="45" spans="1:6" ht="10.5" customHeight="1">
      <c r="A45" s="131" t="s">
        <v>122</v>
      </c>
      <c r="B45" s="82">
        <v>2188</v>
      </c>
      <c r="C45" s="82">
        <v>2223</v>
      </c>
      <c r="D45" s="37">
        <v>1986</v>
      </c>
      <c r="E45" s="91">
        <v>237</v>
      </c>
      <c r="F45" s="5"/>
    </row>
    <row r="46" spans="1:6" ht="10.5" customHeight="1">
      <c r="A46" s="132"/>
      <c r="B46" s="94">
        <v>6</v>
      </c>
      <c r="C46" s="94">
        <v>6.1</v>
      </c>
      <c r="D46" s="94">
        <v>5.4</v>
      </c>
      <c r="E46" s="83">
        <v>0.6</v>
      </c>
      <c r="F46" s="5"/>
    </row>
    <row r="47" spans="1:5" ht="16.5" customHeight="1">
      <c r="A47" s="10" t="s">
        <v>15</v>
      </c>
      <c r="E47" s="39" t="s">
        <v>19</v>
      </c>
    </row>
  </sheetData>
  <sheetProtection/>
  <mergeCells count="24">
    <mergeCell ref="A11:A12"/>
    <mergeCell ref="A21:A22"/>
    <mergeCell ref="A19:A20"/>
    <mergeCell ref="A23:A24"/>
    <mergeCell ref="A13:A14"/>
    <mergeCell ref="A33:A34"/>
    <mergeCell ref="A25:A26"/>
    <mergeCell ref="A31:A32"/>
    <mergeCell ref="A15:A16"/>
    <mergeCell ref="A17:A18"/>
    <mergeCell ref="A45:A46"/>
    <mergeCell ref="A37:A38"/>
    <mergeCell ref="A27:A28"/>
    <mergeCell ref="A29:A30"/>
    <mergeCell ref="A41:A42"/>
    <mergeCell ref="A43:A44"/>
    <mergeCell ref="A39:A40"/>
    <mergeCell ref="A35:A36"/>
    <mergeCell ref="A9:A10"/>
    <mergeCell ref="C3:E3"/>
    <mergeCell ref="A3:A4"/>
    <mergeCell ref="B3:B4"/>
    <mergeCell ref="A5:A6"/>
    <mergeCell ref="A7:A8"/>
  </mergeCells>
  <printOptions horizontalCentered="1"/>
  <pageMargins left="0.5905511811023623" right="0.5905511811023623" top="4.645669291338583" bottom="0.3937007874015748" header="0.3937007874015748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27</v>
      </c>
      <c r="B1" s="3"/>
      <c r="C1" s="3"/>
      <c r="D1" s="3"/>
    </row>
    <row r="2" spans="1:7" ht="13.5">
      <c r="A2" s="3"/>
      <c r="B2" s="3"/>
      <c r="C2" s="3"/>
      <c r="D2" s="3"/>
      <c r="G2" s="71" t="str">
        <f>'3 口腔医療ｾﾝﾀｰ受診状況'!E2</f>
        <v>令和2年</v>
      </c>
    </row>
    <row r="3" spans="1:7" ht="33" customHeight="1">
      <c r="A3" s="29" t="s">
        <v>21</v>
      </c>
      <c r="B3" s="30" t="s">
        <v>3</v>
      </c>
      <c r="C3" s="33" t="s">
        <v>72</v>
      </c>
      <c r="D3" s="33" t="s">
        <v>66</v>
      </c>
      <c r="E3" s="33" t="s">
        <v>17</v>
      </c>
      <c r="F3" s="30" t="s">
        <v>18</v>
      </c>
      <c r="G3" s="27" t="s">
        <v>8</v>
      </c>
    </row>
    <row r="4" spans="1:7" ht="18.75" customHeight="1">
      <c r="A4" s="24" t="s">
        <v>3</v>
      </c>
      <c r="B4" s="48">
        <f aca="true" t="shared" si="0" ref="B4:G4">SUM(B5:B16)</f>
        <v>2535</v>
      </c>
      <c r="C4" s="48">
        <f t="shared" si="0"/>
        <v>709</v>
      </c>
      <c r="D4" s="48">
        <f t="shared" si="0"/>
        <v>1229</v>
      </c>
      <c r="E4" s="48">
        <f t="shared" si="0"/>
        <v>55</v>
      </c>
      <c r="F4" s="48">
        <f t="shared" si="0"/>
        <v>336</v>
      </c>
      <c r="G4" s="70">
        <f t="shared" si="0"/>
        <v>206</v>
      </c>
    </row>
    <row r="5" spans="1:8" ht="18.75" customHeight="1">
      <c r="A5" s="36" t="s">
        <v>55</v>
      </c>
      <c r="B5" s="69">
        <f>SUM(C5:G5)</f>
        <v>358</v>
      </c>
      <c r="C5" s="49">
        <v>117</v>
      </c>
      <c r="D5" s="49">
        <v>166</v>
      </c>
      <c r="E5" s="49">
        <v>9</v>
      </c>
      <c r="F5" s="49">
        <v>44</v>
      </c>
      <c r="G5" s="50">
        <v>22</v>
      </c>
      <c r="H5" s="65"/>
    </row>
    <row r="6" spans="1:7" ht="18.75" customHeight="1">
      <c r="A6" s="34" t="s">
        <v>56</v>
      </c>
      <c r="B6" s="69">
        <f aca="true" t="shared" si="1" ref="B6:B16">SUM(C6:G6)</f>
        <v>175</v>
      </c>
      <c r="C6" s="56">
        <v>53</v>
      </c>
      <c r="D6" s="56">
        <v>72</v>
      </c>
      <c r="E6" s="56">
        <v>4</v>
      </c>
      <c r="F6" s="56">
        <v>33</v>
      </c>
      <c r="G6" s="59">
        <v>13</v>
      </c>
    </row>
    <row r="7" spans="1:7" ht="18.75" customHeight="1">
      <c r="A7" s="34" t="s">
        <v>57</v>
      </c>
      <c r="B7" s="69">
        <f t="shared" si="1"/>
        <v>153</v>
      </c>
      <c r="C7" s="56">
        <v>42</v>
      </c>
      <c r="D7" s="56">
        <v>76</v>
      </c>
      <c r="E7" s="56">
        <v>4</v>
      </c>
      <c r="F7" s="56">
        <v>19</v>
      </c>
      <c r="G7" s="59">
        <v>12</v>
      </c>
    </row>
    <row r="8" spans="1:7" ht="18.75" customHeight="1">
      <c r="A8" s="34" t="s">
        <v>58</v>
      </c>
      <c r="B8" s="69">
        <f t="shared" si="1"/>
        <v>128</v>
      </c>
      <c r="C8" s="56">
        <v>32</v>
      </c>
      <c r="D8" s="56">
        <v>64</v>
      </c>
      <c r="E8" s="56">
        <v>6</v>
      </c>
      <c r="F8" s="56">
        <v>20</v>
      </c>
      <c r="G8" s="59">
        <v>6</v>
      </c>
    </row>
    <row r="9" spans="1:7" ht="18.75" customHeight="1">
      <c r="A9" s="34" t="s">
        <v>59</v>
      </c>
      <c r="B9" s="69">
        <f t="shared" si="1"/>
        <v>205</v>
      </c>
      <c r="C9" s="56">
        <v>53</v>
      </c>
      <c r="D9" s="56">
        <v>111</v>
      </c>
      <c r="E9" s="56">
        <v>0</v>
      </c>
      <c r="F9" s="56">
        <v>28</v>
      </c>
      <c r="G9" s="59">
        <v>13</v>
      </c>
    </row>
    <row r="10" spans="1:7" ht="18.75" customHeight="1">
      <c r="A10" s="34" t="s">
        <v>60</v>
      </c>
      <c r="B10" s="69">
        <f t="shared" si="1"/>
        <v>150</v>
      </c>
      <c r="C10" s="56">
        <v>48</v>
      </c>
      <c r="D10" s="56">
        <v>77</v>
      </c>
      <c r="E10" s="56">
        <v>2</v>
      </c>
      <c r="F10" s="56">
        <v>16</v>
      </c>
      <c r="G10" s="59">
        <v>7</v>
      </c>
    </row>
    <row r="11" spans="1:7" ht="18.75" customHeight="1">
      <c r="A11" s="34" t="s">
        <v>61</v>
      </c>
      <c r="B11" s="69">
        <f t="shared" si="1"/>
        <v>214</v>
      </c>
      <c r="C11" s="56">
        <v>58</v>
      </c>
      <c r="D11" s="56">
        <v>108</v>
      </c>
      <c r="E11" s="56">
        <v>6</v>
      </c>
      <c r="F11" s="56">
        <v>29</v>
      </c>
      <c r="G11" s="59">
        <v>13</v>
      </c>
    </row>
    <row r="12" spans="1:7" ht="18.75" customHeight="1">
      <c r="A12" s="34" t="s">
        <v>62</v>
      </c>
      <c r="B12" s="69">
        <f t="shared" si="1"/>
        <v>289</v>
      </c>
      <c r="C12" s="56">
        <v>70</v>
      </c>
      <c r="D12" s="56">
        <v>135</v>
      </c>
      <c r="E12" s="56">
        <v>8</v>
      </c>
      <c r="F12" s="56">
        <v>20</v>
      </c>
      <c r="G12" s="59">
        <v>56</v>
      </c>
    </row>
    <row r="13" spans="1:7" ht="18.75" customHeight="1">
      <c r="A13" s="34" t="s">
        <v>63</v>
      </c>
      <c r="B13" s="69">
        <f t="shared" si="1"/>
        <v>263</v>
      </c>
      <c r="C13" s="56">
        <v>70</v>
      </c>
      <c r="D13" s="56">
        <v>125</v>
      </c>
      <c r="E13" s="56">
        <v>11</v>
      </c>
      <c r="F13" s="56">
        <v>37</v>
      </c>
      <c r="G13" s="59">
        <v>20</v>
      </c>
    </row>
    <row r="14" spans="1:7" ht="18.75" customHeight="1">
      <c r="A14" s="34" t="s">
        <v>54</v>
      </c>
      <c r="B14" s="69">
        <f t="shared" si="1"/>
        <v>188</v>
      </c>
      <c r="C14" s="56">
        <v>55</v>
      </c>
      <c r="D14" s="56">
        <v>80</v>
      </c>
      <c r="E14" s="56">
        <v>1</v>
      </c>
      <c r="F14" s="56">
        <v>39</v>
      </c>
      <c r="G14" s="59">
        <v>13</v>
      </c>
    </row>
    <row r="15" spans="1:7" ht="18.75" customHeight="1">
      <c r="A15" s="34" t="s">
        <v>64</v>
      </c>
      <c r="B15" s="69">
        <f t="shared" si="1"/>
        <v>155</v>
      </c>
      <c r="C15" s="56">
        <v>38</v>
      </c>
      <c r="D15" s="56">
        <v>78</v>
      </c>
      <c r="E15" s="56">
        <v>3</v>
      </c>
      <c r="F15" s="56">
        <v>25</v>
      </c>
      <c r="G15" s="59">
        <v>11</v>
      </c>
    </row>
    <row r="16" spans="1:7" ht="18.75" customHeight="1">
      <c r="A16" s="32" t="s">
        <v>41</v>
      </c>
      <c r="B16" s="68">
        <f t="shared" si="1"/>
        <v>257</v>
      </c>
      <c r="C16" s="60">
        <v>73</v>
      </c>
      <c r="D16" s="60">
        <v>137</v>
      </c>
      <c r="E16" s="60">
        <v>1</v>
      </c>
      <c r="F16" s="60">
        <v>26</v>
      </c>
      <c r="G16" s="61">
        <v>20</v>
      </c>
    </row>
    <row r="17" spans="3:7" ht="16.5" customHeight="1">
      <c r="C17" s="6"/>
      <c r="D17" s="6"/>
      <c r="E17" s="6"/>
      <c r="F17" s="6"/>
      <c r="G17" s="39" t="s">
        <v>19</v>
      </c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10" zoomScalePageLayoutView="0" workbookViewId="0" topLeftCell="A1">
      <selection activeCell="J12" sqref="J12"/>
    </sheetView>
  </sheetViews>
  <sheetFormatPr defaultColWidth="9.00390625" defaultRowHeight="13.5"/>
  <cols>
    <col min="1" max="7" width="12.375" style="1" customWidth="1"/>
    <col min="8" max="16384" width="9.00390625" style="1" customWidth="1"/>
  </cols>
  <sheetData>
    <row r="1" spans="1:4" ht="18.75" customHeight="1">
      <c r="A1" s="2" t="s">
        <v>16</v>
      </c>
      <c r="B1" s="3"/>
      <c r="C1" s="3"/>
      <c r="D1" s="3"/>
    </row>
    <row r="2" spans="1:7" ht="13.5" customHeight="1">
      <c r="A2" s="3"/>
      <c r="B2" s="3"/>
      <c r="C2" s="3"/>
      <c r="D2" s="3"/>
      <c r="G2" s="4"/>
    </row>
    <row r="3" spans="1:7" ht="33" customHeight="1">
      <c r="A3" s="28" t="s">
        <v>13</v>
      </c>
      <c r="B3" s="30" t="s">
        <v>3</v>
      </c>
      <c r="C3" s="33" t="s">
        <v>83</v>
      </c>
      <c r="D3" s="33" t="s">
        <v>66</v>
      </c>
      <c r="E3" s="33" t="s">
        <v>17</v>
      </c>
      <c r="F3" s="30" t="s">
        <v>18</v>
      </c>
      <c r="G3" s="27" t="s">
        <v>8</v>
      </c>
    </row>
    <row r="4" spans="1:7" ht="18.75" customHeight="1">
      <c r="A4" s="35" t="s">
        <v>99</v>
      </c>
      <c r="B4" s="82">
        <v>5763</v>
      </c>
      <c r="C4" s="19">
        <v>1309</v>
      </c>
      <c r="D4" s="19">
        <v>3487</v>
      </c>
      <c r="E4" s="19">
        <v>82</v>
      </c>
      <c r="F4" s="19">
        <v>475</v>
      </c>
      <c r="G4" s="20">
        <v>410</v>
      </c>
    </row>
    <row r="5" spans="1:7" ht="18.75" customHeight="1">
      <c r="A5" s="35" t="s">
        <v>100</v>
      </c>
      <c r="B5" s="82">
        <v>5545</v>
      </c>
      <c r="C5" s="19">
        <v>1249</v>
      </c>
      <c r="D5" s="19">
        <v>3389</v>
      </c>
      <c r="E5" s="19">
        <v>86</v>
      </c>
      <c r="F5" s="19">
        <v>448</v>
      </c>
      <c r="G5" s="20">
        <v>373</v>
      </c>
    </row>
    <row r="6" spans="1:7" ht="18.75" customHeight="1">
      <c r="A6" s="35" t="s">
        <v>101</v>
      </c>
      <c r="B6" s="82">
        <v>5305</v>
      </c>
      <c r="C6" s="19">
        <v>1275</v>
      </c>
      <c r="D6" s="19">
        <v>3186</v>
      </c>
      <c r="E6" s="19">
        <v>95</v>
      </c>
      <c r="F6" s="19">
        <v>432</v>
      </c>
      <c r="G6" s="20">
        <v>317</v>
      </c>
    </row>
    <row r="7" spans="1:7" ht="18.75" customHeight="1">
      <c r="A7" s="35" t="s">
        <v>102</v>
      </c>
      <c r="B7" s="82">
        <v>4781</v>
      </c>
      <c r="C7" s="19">
        <v>1084</v>
      </c>
      <c r="D7" s="19">
        <v>2873</v>
      </c>
      <c r="E7" s="19">
        <v>86</v>
      </c>
      <c r="F7" s="19">
        <v>430</v>
      </c>
      <c r="G7" s="20">
        <v>308</v>
      </c>
    </row>
    <row r="8" spans="1:7" ht="18.75" customHeight="1">
      <c r="A8" s="35" t="s">
        <v>103</v>
      </c>
      <c r="B8" s="82">
        <v>4767</v>
      </c>
      <c r="C8" s="19">
        <v>1167</v>
      </c>
      <c r="D8" s="19">
        <v>2722</v>
      </c>
      <c r="E8" s="19">
        <v>101</v>
      </c>
      <c r="F8" s="19">
        <v>438</v>
      </c>
      <c r="G8" s="20">
        <v>339</v>
      </c>
    </row>
    <row r="9" spans="1:7" ht="18.75" customHeight="1">
      <c r="A9" s="35" t="s">
        <v>104</v>
      </c>
      <c r="B9" s="82">
        <v>4577</v>
      </c>
      <c r="C9" s="19">
        <v>1089</v>
      </c>
      <c r="D9" s="19">
        <v>2725</v>
      </c>
      <c r="E9" s="19">
        <v>91</v>
      </c>
      <c r="F9" s="19">
        <v>389</v>
      </c>
      <c r="G9" s="20">
        <v>283</v>
      </c>
    </row>
    <row r="10" spans="1:7" ht="18.75" customHeight="1">
      <c r="A10" s="35" t="s">
        <v>105</v>
      </c>
      <c r="B10" s="82">
        <v>4396</v>
      </c>
      <c r="C10" s="19">
        <v>935</v>
      </c>
      <c r="D10" s="19">
        <v>2585</v>
      </c>
      <c r="E10" s="19">
        <v>80</v>
      </c>
      <c r="F10" s="19">
        <v>411</v>
      </c>
      <c r="G10" s="20">
        <v>385</v>
      </c>
    </row>
    <row r="11" spans="1:7" ht="18.75" customHeight="1">
      <c r="A11" s="35" t="s">
        <v>106</v>
      </c>
      <c r="B11" s="82">
        <v>4283</v>
      </c>
      <c r="C11" s="19">
        <v>951</v>
      </c>
      <c r="D11" s="19">
        <v>2423</v>
      </c>
      <c r="E11" s="19">
        <v>102</v>
      </c>
      <c r="F11" s="19">
        <v>420</v>
      </c>
      <c r="G11" s="20">
        <v>387</v>
      </c>
    </row>
    <row r="12" spans="1:7" ht="18.75" customHeight="1">
      <c r="A12" s="35" t="s">
        <v>107</v>
      </c>
      <c r="B12" s="82">
        <v>4041</v>
      </c>
      <c r="C12" s="19">
        <v>837</v>
      </c>
      <c r="D12" s="19">
        <v>2276</v>
      </c>
      <c r="E12" s="19">
        <v>77</v>
      </c>
      <c r="F12" s="19">
        <v>430</v>
      </c>
      <c r="G12" s="20">
        <v>421</v>
      </c>
    </row>
    <row r="13" spans="1:7" ht="18.75" customHeight="1">
      <c r="A13" s="35" t="s">
        <v>108</v>
      </c>
      <c r="B13" s="82">
        <v>4131</v>
      </c>
      <c r="C13" s="19">
        <v>911</v>
      </c>
      <c r="D13" s="19">
        <v>2320</v>
      </c>
      <c r="E13" s="19">
        <v>90</v>
      </c>
      <c r="F13" s="19">
        <v>407</v>
      </c>
      <c r="G13" s="20">
        <v>403</v>
      </c>
    </row>
    <row r="14" spans="1:7" ht="18.75" customHeight="1">
      <c r="A14" s="35" t="s">
        <v>109</v>
      </c>
      <c r="B14" s="82">
        <v>3737</v>
      </c>
      <c r="C14" s="19">
        <v>829</v>
      </c>
      <c r="D14" s="19">
        <v>2143</v>
      </c>
      <c r="E14" s="19">
        <v>81</v>
      </c>
      <c r="F14" s="19">
        <v>413</v>
      </c>
      <c r="G14" s="20">
        <v>271</v>
      </c>
    </row>
    <row r="15" spans="1:7" ht="18.75" customHeight="1">
      <c r="A15" s="35" t="s">
        <v>110</v>
      </c>
      <c r="B15" s="82">
        <v>3886</v>
      </c>
      <c r="C15" s="19">
        <v>1024</v>
      </c>
      <c r="D15" s="19">
        <v>2065</v>
      </c>
      <c r="E15" s="19">
        <v>69</v>
      </c>
      <c r="F15" s="19">
        <v>475</v>
      </c>
      <c r="G15" s="20">
        <v>253</v>
      </c>
    </row>
    <row r="16" spans="1:7" ht="18.75" customHeight="1">
      <c r="A16" s="35" t="s">
        <v>111</v>
      </c>
      <c r="B16" s="82">
        <v>3634</v>
      </c>
      <c r="C16" s="19">
        <v>965</v>
      </c>
      <c r="D16" s="19">
        <v>1904</v>
      </c>
      <c r="E16" s="19">
        <v>41</v>
      </c>
      <c r="F16" s="19">
        <v>455</v>
      </c>
      <c r="G16" s="20">
        <v>269</v>
      </c>
    </row>
    <row r="17" spans="1:7" ht="18.75" customHeight="1">
      <c r="A17" s="35" t="s">
        <v>112</v>
      </c>
      <c r="B17" s="82">
        <v>3690</v>
      </c>
      <c r="C17" s="19">
        <v>1027</v>
      </c>
      <c r="D17" s="19">
        <v>1876</v>
      </c>
      <c r="E17" s="19">
        <v>61</v>
      </c>
      <c r="F17" s="19">
        <v>457</v>
      </c>
      <c r="G17" s="20">
        <v>269</v>
      </c>
    </row>
    <row r="18" spans="1:7" ht="18.75" customHeight="1">
      <c r="A18" s="35" t="s">
        <v>113</v>
      </c>
      <c r="B18" s="82">
        <v>3670</v>
      </c>
      <c r="C18" s="19">
        <v>985</v>
      </c>
      <c r="D18" s="19">
        <v>1861</v>
      </c>
      <c r="E18" s="19">
        <v>61</v>
      </c>
      <c r="F18" s="19">
        <v>457</v>
      </c>
      <c r="G18" s="20">
        <v>294</v>
      </c>
    </row>
    <row r="19" spans="1:7" ht="18.75" customHeight="1">
      <c r="A19" s="35" t="s">
        <v>114</v>
      </c>
      <c r="B19" s="82">
        <v>3530</v>
      </c>
      <c r="C19" s="19">
        <v>982</v>
      </c>
      <c r="D19" s="19">
        <v>1787</v>
      </c>
      <c r="E19" s="19">
        <v>65</v>
      </c>
      <c r="F19" s="19">
        <v>443</v>
      </c>
      <c r="G19" s="20">
        <v>253</v>
      </c>
    </row>
    <row r="20" spans="1:7" ht="18.75" customHeight="1">
      <c r="A20" s="35" t="s">
        <v>115</v>
      </c>
      <c r="B20" s="82">
        <v>3221</v>
      </c>
      <c r="C20" s="19">
        <v>954</v>
      </c>
      <c r="D20" s="19">
        <v>1555</v>
      </c>
      <c r="E20" s="19">
        <v>76</v>
      </c>
      <c r="F20" s="19">
        <v>429</v>
      </c>
      <c r="G20" s="20">
        <v>207</v>
      </c>
    </row>
    <row r="21" spans="1:7" ht="18.75" customHeight="1">
      <c r="A21" s="35" t="s">
        <v>116</v>
      </c>
      <c r="B21" s="82">
        <v>3086</v>
      </c>
      <c r="C21" s="19">
        <v>881</v>
      </c>
      <c r="D21" s="19">
        <v>1497</v>
      </c>
      <c r="E21" s="19">
        <v>108</v>
      </c>
      <c r="F21" s="19">
        <v>427</v>
      </c>
      <c r="G21" s="20">
        <v>173</v>
      </c>
    </row>
    <row r="22" spans="1:7" ht="18.75" customHeight="1">
      <c r="A22" s="35" t="s">
        <v>117</v>
      </c>
      <c r="B22" s="82">
        <v>3343</v>
      </c>
      <c r="C22" s="19">
        <v>990</v>
      </c>
      <c r="D22" s="19">
        <v>1694</v>
      </c>
      <c r="E22" s="19">
        <v>82</v>
      </c>
      <c r="F22" s="19">
        <v>382</v>
      </c>
      <c r="G22" s="20">
        <v>195</v>
      </c>
    </row>
    <row r="23" spans="1:7" ht="18.75" customHeight="1">
      <c r="A23" s="35" t="s">
        <v>123</v>
      </c>
      <c r="B23" s="82">
        <v>3623</v>
      </c>
      <c r="C23" s="19">
        <v>1047</v>
      </c>
      <c r="D23" s="19">
        <v>1813</v>
      </c>
      <c r="E23" s="19">
        <v>73</v>
      </c>
      <c r="F23" s="19">
        <v>417</v>
      </c>
      <c r="G23" s="20">
        <v>273</v>
      </c>
    </row>
    <row r="24" spans="1:7" ht="18.75" customHeight="1">
      <c r="A24" s="104" t="s">
        <v>120</v>
      </c>
      <c r="B24" s="89">
        <v>2535</v>
      </c>
      <c r="C24" s="51">
        <v>709</v>
      </c>
      <c r="D24" s="51">
        <v>1229</v>
      </c>
      <c r="E24" s="51">
        <v>55</v>
      </c>
      <c r="F24" s="51">
        <v>336</v>
      </c>
      <c r="G24" s="52">
        <v>206</v>
      </c>
    </row>
    <row r="25" spans="3:7" ht="16.5" customHeight="1">
      <c r="C25" s="6"/>
      <c r="D25" s="6"/>
      <c r="E25" s="6"/>
      <c r="F25" s="6"/>
      <c r="G25" s="39" t="s">
        <v>19</v>
      </c>
    </row>
  </sheetData>
  <sheetProtection/>
  <printOptions horizontalCentered="1"/>
  <pageMargins left="0.5905511811023623" right="0.5905511811023623" top="5.31496062992126" bottom="0.3937007874015748" header="0.3937007874015748" footer="0.196850393700787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24" sqref="C24"/>
    </sheetView>
  </sheetViews>
  <sheetFormatPr defaultColWidth="9.00390625" defaultRowHeight="13.5"/>
  <cols>
    <col min="1" max="3" width="17.375" style="0" customWidth="1"/>
    <col min="4" max="5" width="17.875" style="0" customWidth="1"/>
  </cols>
  <sheetData>
    <row r="1" spans="1:6" ht="18.75" customHeight="1">
      <c r="A1" s="7" t="s">
        <v>73</v>
      </c>
      <c r="B1" s="9"/>
      <c r="C1" s="1"/>
      <c r="D1" s="1"/>
      <c r="E1" s="1"/>
      <c r="F1" s="1"/>
    </row>
    <row r="2" spans="1:6" ht="13.5" customHeight="1">
      <c r="A2" s="11"/>
      <c r="B2" s="8"/>
      <c r="C2" s="5"/>
      <c r="D2" s="71"/>
      <c r="E2" s="71" t="s">
        <v>124</v>
      </c>
      <c r="F2" s="5"/>
    </row>
    <row r="3" spans="1:6" ht="15" customHeight="1">
      <c r="A3" s="123" t="s">
        <v>21</v>
      </c>
      <c r="B3" s="138" t="s">
        <v>74</v>
      </c>
      <c r="C3" s="139"/>
      <c r="D3" s="139"/>
      <c r="E3" s="139"/>
      <c r="F3" s="1"/>
    </row>
    <row r="4" spans="1:6" ht="15" customHeight="1">
      <c r="A4" s="133"/>
      <c r="B4" s="25" t="s">
        <v>24</v>
      </c>
      <c r="C4" s="25" t="s">
        <v>75</v>
      </c>
      <c r="D4" s="26" t="s">
        <v>76</v>
      </c>
      <c r="E4" s="26" t="s">
        <v>77</v>
      </c>
      <c r="F4" s="1"/>
    </row>
    <row r="5" spans="1:6" ht="15" customHeight="1">
      <c r="A5" s="18" t="s">
        <v>3</v>
      </c>
      <c r="B5" s="85">
        <f>SUM(B7:B18)</f>
        <v>203228</v>
      </c>
      <c r="C5" s="85">
        <f>SUM(C7:C18)</f>
        <v>39795</v>
      </c>
      <c r="D5" s="86">
        <f>SUM(D7:D18)</f>
        <v>12365</v>
      </c>
      <c r="E5" s="86">
        <f>SUM(E7:E18)</f>
        <v>151068</v>
      </c>
      <c r="F5" s="1"/>
    </row>
    <row r="6" spans="1:6" ht="15" customHeight="1">
      <c r="A6" s="21" t="s">
        <v>2</v>
      </c>
      <c r="B6" s="87">
        <f>ROUND(B5/365,1)</f>
        <v>556.8</v>
      </c>
      <c r="C6" s="87">
        <f>ROUND(C5/365,1)</f>
        <v>109</v>
      </c>
      <c r="D6" s="88">
        <f>ROUND(D5/365,1)</f>
        <v>33.9</v>
      </c>
      <c r="E6" s="88">
        <f>ROUND(E5/365,1)</f>
        <v>413.9</v>
      </c>
      <c r="F6" s="1"/>
    </row>
    <row r="7" spans="1:7" ht="15" customHeight="1">
      <c r="A7" s="34" t="s">
        <v>50</v>
      </c>
      <c r="B7" s="82">
        <f aca="true" t="shared" si="0" ref="B7:B18">SUM(C7:E7)</f>
        <v>15397</v>
      </c>
      <c r="C7" s="22">
        <v>3158</v>
      </c>
      <c r="D7" s="23">
        <v>874</v>
      </c>
      <c r="E7" s="23">
        <v>11365</v>
      </c>
      <c r="F7" s="1"/>
      <c r="G7" s="84"/>
    </row>
    <row r="8" spans="1:7" ht="15" customHeight="1">
      <c r="A8" s="34" t="s">
        <v>49</v>
      </c>
      <c r="B8" s="82">
        <f t="shared" si="0"/>
        <v>13792</v>
      </c>
      <c r="C8" s="22">
        <v>3603</v>
      </c>
      <c r="D8" s="23">
        <v>1124</v>
      </c>
      <c r="E8" s="23">
        <v>9065</v>
      </c>
      <c r="F8" s="1"/>
      <c r="G8" s="84"/>
    </row>
    <row r="9" spans="1:7" ht="15" customHeight="1">
      <c r="A9" s="34" t="s">
        <v>48</v>
      </c>
      <c r="B9" s="82">
        <f t="shared" si="0"/>
        <v>11641</v>
      </c>
      <c r="C9" s="22">
        <v>3118</v>
      </c>
      <c r="D9" s="23">
        <v>946</v>
      </c>
      <c r="E9" s="23">
        <v>7577</v>
      </c>
      <c r="F9" s="1"/>
      <c r="G9" s="84"/>
    </row>
    <row r="10" spans="1:7" ht="15" customHeight="1">
      <c r="A10" s="34" t="s">
        <v>47</v>
      </c>
      <c r="B10" s="82">
        <f t="shared" si="0"/>
        <v>13904</v>
      </c>
      <c r="C10" s="22">
        <v>3398</v>
      </c>
      <c r="D10" s="23">
        <v>1140</v>
      </c>
      <c r="E10" s="23">
        <v>9366</v>
      </c>
      <c r="F10" s="1"/>
      <c r="G10" s="84"/>
    </row>
    <row r="11" spans="1:7" ht="15" customHeight="1">
      <c r="A11" s="34" t="s">
        <v>46</v>
      </c>
      <c r="B11" s="82">
        <f t="shared" si="0"/>
        <v>15152</v>
      </c>
      <c r="C11" s="22">
        <v>3794</v>
      </c>
      <c r="D11" s="23">
        <v>1487</v>
      </c>
      <c r="E11" s="23">
        <v>9871</v>
      </c>
      <c r="F11" s="1"/>
      <c r="G11" s="84"/>
    </row>
    <row r="12" spans="1:7" ht="15" customHeight="1">
      <c r="A12" s="34" t="s">
        <v>45</v>
      </c>
      <c r="B12" s="82">
        <f t="shared" si="0"/>
        <v>13256</v>
      </c>
      <c r="C12" s="22">
        <v>3276</v>
      </c>
      <c r="D12" s="23">
        <v>1159</v>
      </c>
      <c r="E12" s="23">
        <v>8821</v>
      </c>
      <c r="F12" s="1"/>
      <c r="G12" s="84"/>
    </row>
    <row r="13" spans="1:7" ht="15" customHeight="1">
      <c r="A13" s="34" t="s">
        <v>44</v>
      </c>
      <c r="B13" s="82">
        <f t="shared" si="0"/>
        <v>17168</v>
      </c>
      <c r="C13" s="22">
        <v>3211</v>
      </c>
      <c r="D13" s="23">
        <v>1056</v>
      </c>
      <c r="E13" s="23">
        <v>12901</v>
      </c>
      <c r="F13" s="1"/>
      <c r="G13" s="84"/>
    </row>
    <row r="14" spans="1:7" ht="15" customHeight="1">
      <c r="A14" s="34" t="s">
        <v>43</v>
      </c>
      <c r="B14" s="82">
        <f t="shared" si="0"/>
        <v>26310</v>
      </c>
      <c r="C14" s="22">
        <v>3182</v>
      </c>
      <c r="D14" s="23">
        <v>916</v>
      </c>
      <c r="E14" s="23">
        <v>22212</v>
      </c>
      <c r="F14" s="1"/>
      <c r="G14" s="84"/>
    </row>
    <row r="15" spans="1:7" ht="15" customHeight="1">
      <c r="A15" s="34" t="s">
        <v>42</v>
      </c>
      <c r="B15" s="82">
        <f t="shared" si="0"/>
        <v>22359</v>
      </c>
      <c r="C15" s="22">
        <v>3325</v>
      </c>
      <c r="D15" s="23">
        <v>983</v>
      </c>
      <c r="E15" s="23">
        <v>18051</v>
      </c>
      <c r="F15" s="1"/>
      <c r="G15" s="84"/>
    </row>
    <row r="16" spans="1:7" ht="15" customHeight="1">
      <c r="A16" s="34" t="s">
        <v>53</v>
      </c>
      <c r="B16" s="82">
        <f t="shared" si="0"/>
        <v>21592</v>
      </c>
      <c r="C16" s="22">
        <v>3366</v>
      </c>
      <c r="D16" s="23">
        <v>947</v>
      </c>
      <c r="E16" s="23">
        <v>17279</v>
      </c>
      <c r="F16" s="1"/>
      <c r="G16" s="84"/>
    </row>
    <row r="17" spans="1:7" ht="15" customHeight="1">
      <c r="A17" s="34" t="s">
        <v>52</v>
      </c>
      <c r="B17" s="82">
        <f t="shared" si="0"/>
        <v>16538</v>
      </c>
      <c r="C17" s="22">
        <v>3166</v>
      </c>
      <c r="D17" s="23">
        <v>851</v>
      </c>
      <c r="E17" s="23">
        <v>12521</v>
      </c>
      <c r="F17" s="1"/>
      <c r="G17" s="84"/>
    </row>
    <row r="18" spans="1:7" ht="15" customHeight="1">
      <c r="A18" s="32" t="s">
        <v>51</v>
      </c>
      <c r="B18" s="89">
        <f t="shared" si="0"/>
        <v>16119</v>
      </c>
      <c r="C18" s="46">
        <v>3198</v>
      </c>
      <c r="D18" s="47">
        <v>882</v>
      </c>
      <c r="E18" s="47">
        <v>12039</v>
      </c>
      <c r="F18" s="1"/>
      <c r="G18" s="84"/>
    </row>
    <row r="19" spans="1:6" ht="16.5" customHeight="1">
      <c r="A19" s="1"/>
      <c r="B19" s="15"/>
      <c r="C19" s="15"/>
      <c r="D19" s="39"/>
      <c r="E19" s="39" t="s">
        <v>78</v>
      </c>
      <c r="F19" s="1"/>
    </row>
    <row r="20" spans="1:6" ht="13.5">
      <c r="A20" s="1"/>
      <c r="B20" s="1"/>
      <c r="C20" s="1"/>
      <c r="D20" s="1"/>
      <c r="E20" s="1"/>
      <c r="F20" s="1"/>
    </row>
  </sheetData>
  <sheetProtection/>
  <mergeCells count="2">
    <mergeCell ref="A3:A4"/>
    <mergeCell ref="B3:E3"/>
  </mergeCells>
  <printOptions/>
  <pageMargins left="0.787401574803149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16.625" style="107" customWidth="1"/>
    <col min="2" max="2" width="17.50390625" style="107" customWidth="1"/>
    <col min="3" max="16384" width="9.00390625" style="107" customWidth="1"/>
  </cols>
  <sheetData>
    <row r="1" spans="1:4" ht="18.75" customHeight="1">
      <c r="A1" s="105" t="s">
        <v>79</v>
      </c>
      <c r="B1" s="105"/>
      <c r="C1" s="106"/>
      <c r="D1" s="106"/>
    </row>
    <row r="2" spans="1:4" ht="13.5" customHeight="1">
      <c r="A2" s="105"/>
      <c r="B2" s="105"/>
      <c r="C2" s="106"/>
      <c r="D2" s="106"/>
    </row>
    <row r="3" spans="1:4" ht="15.75" customHeight="1">
      <c r="A3" s="108" t="s">
        <v>13</v>
      </c>
      <c r="B3" s="109" t="s">
        <v>14</v>
      </c>
      <c r="C3" s="110"/>
      <c r="D3" s="106"/>
    </row>
    <row r="4" spans="1:4" ht="12" customHeight="1">
      <c r="A4" s="142" t="s">
        <v>80</v>
      </c>
      <c r="B4" s="111">
        <v>971</v>
      </c>
      <c r="C4" s="112"/>
      <c r="D4" s="113"/>
    </row>
    <row r="5" spans="1:4" ht="12" customHeight="1">
      <c r="A5" s="140"/>
      <c r="B5" s="114">
        <v>5.3</v>
      </c>
      <c r="C5" s="112"/>
      <c r="D5" s="113"/>
    </row>
    <row r="6" spans="1:4" ht="12" customHeight="1">
      <c r="A6" s="140" t="s">
        <v>125</v>
      </c>
      <c r="B6" s="111">
        <v>2036</v>
      </c>
      <c r="C6" s="112"/>
      <c r="D6" s="113"/>
    </row>
    <row r="7" spans="1:4" ht="12" customHeight="1">
      <c r="A7" s="140"/>
      <c r="B7" s="114">
        <v>5.6</v>
      </c>
      <c r="C7" s="112"/>
      <c r="D7" s="113"/>
    </row>
    <row r="8" spans="1:4" ht="12" customHeight="1">
      <c r="A8" s="140" t="s">
        <v>109</v>
      </c>
      <c r="B8" s="111">
        <v>1989</v>
      </c>
      <c r="C8" s="112"/>
      <c r="D8" s="113"/>
    </row>
    <row r="9" spans="1:4" ht="12" customHeight="1">
      <c r="A9" s="140"/>
      <c r="B9" s="114">
        <v>5.4</v>
      </c>
      <c r="C9" s="112"/>
      <c r="D9" s="113"/>
    </row>
    <row r="10" spans="1:4" ht="12" customHeight="1">
      <c r="A10" s="140" t="s">
        <v>110</v>
      </c>
      <c r="B10" s="111">
        <v>1723</v>
      </c>
      <c r="C10" s="112"/>
      <c r="D10" s="113"/>
    </row>
    <row r="11" spans="1:4" ht="12" customHeight="1">
      <c r="A11" s="140"/>
      <c r="B11" s="114">
        <v>4.7</v>
      </c>
      <c r="C11" s="112"/>
      <c r="D11" s="113"/>
    </row>
    <row r="12" spans="1:4" ht="12" customHeight="1">
      <c r="A12" s="140" t="s">
        <v>111</v>
      </c>
      <c r="B12" s="111">
        <v>1665</v>
      </c>
      <c r="C12" s="112"/>
      <c r="D12" s="113"/>
    </row>
    <row r="13" spans="1:4" ht="12" customHeight="1">
      <c r="A13" s="140"/>
      <c r="B13" s="114">
        <v>4.6</v>
      </c>
      <c r="C13" s="112"/>
      <c r="D13" s="113"/>
    </row>
    <row r="14" spans="1:4" ht="12" customHeight="1">
      <c r="A14" s="140" t="s">
        <v>112</v>
      </c>
      <c r="B14" s="111">
        <v>1565</v>
      </c>
      <c r="C14" s="112"/>
      <c r="D14" s="113"/>
    </row>
    <row r="15" spans="1:4" ht="12" customHeight="1">
      <c r="A15" s="140"/>
      <c r="B15" s="114">
        <v>4.3</v>
      </c>
      <c r="C15" s="112"/>
      <c r="D15" s="113"/>
    </row>
    <row r="16" spans="1:4" ht="12" customHeight="1">
      <c r="A16" s="140" t="s">
        <v>113</v>
      </c>
      <c r="B16" s="111">
        <v>1513</v>
      </c>
      <c r="C16" s="112"/>
      <c r="D16" s="113"/>
    </row>
    <row r="17" spans="1:4" ht="12" customHeight="1">
      <c r="A17" s="140"/>
      <c r="B17" s="114">
        <v>4.1</v>
      </c>
      <c r="C17" s="112"/>
      <c r="D17" s="113"/>
    </row>
    <row r="18" spans="1:4" ht="12" customHeight="1">
      <c r="A18" s="140" t="s">
        <v>114</v>
      </c>
      <c r="B18" s="111">
        <v>1384</v>
      </c>
      <c r="C18" s="106"/>
      <c r="D18" s="106"/>
    </row>
    <row r="19" spans="1:4" ht="12" customHeight="1">
      <c r="A19" s="140"/>
      <c r="B19" s="114">
        <v>3.8</v>
      </c>
      <c r="C19" s="113"/>
      <c r="D19" s="113"/>
    </row>
    <row r="20" spans="1:4" ht="12" customHeight="1">
      <c r="A20" s="140" t="s">
        <v>115</v>
      </c>
      <c r="B20" s="115">
        <v>1463</v>
      </c>
      <c r="C20" s="113"/>
      <c r="D20" s="113"/>
    </row>
    <row r="21" spans="1:4" ht="12" customHeight="1">
      <c r="A21" s="140"/>
      <c r="B21" s="114">
        <v>4</v>
      </c>
      <c r="C21" s="113"/>
      <c r="D21" s="113"/>
    </row>
    <row r="22" spans="1:4" ht="12" customHeight="1">
      <c r="A22" s="140" t="s">
        <v>116</v>
      </c>
      <c r="B22" s="115">
        <v>1815</v>
      </c>
      <c r="C22" s="113"/>
      <c r="D22" s="113"/>
    </row>
    <row r="23" spans="1:4" ht="12" customHeight="1">
      <c r="A23" s="140"/>
      <c r="B23" s="114">
        <v>5</v>
      </c>
      <c r="C23" s="113"/>
      <c r="D23" s="113"/>
    </row>
    <row r="24" spans="1:4" ht="12" customHeight="1">
      <c r="A24" s="140" t="s">
        <v>117</v>
      </c>
      <c r="B24" s="115">
        <v>1519</v>
      </c>
      <c r="C24" s="113"/>
      <c r="D24" s="113"/>
    </row>
    <row r="25" spans="1:4" ht="12" customHeight="1">
      <c r="A25" s="140"/>
      <c r="B25" s="114">
        <v>4.2</v>
      </c>
      <c r="C25" s="113"/>
      <c r="D25" s="113"/>
    </row>
    <row r="26" spans="1:4" ht="12" customHeight="1">
      <c r="A26" s="140" t="s">
        <v>123</v>
      </c>
      <c r="B26" s="116">
        <v>1399</v>
      </c>
      <c r="C26" s="113"/>
      <c r="D26" s="113"/>
    </row>
    <row r="27" spans="1:4" ht="12" customHeight="1">
      <c r="A27" s="140"/>
      <c r="B27" s="114">
        <v>3.8</v>
      </c>
      <c r="C27" s="113"/>
      <c r="D27" s="113"/>
    </row>
    <row r="28" spans="1:4" ht="12" customHeight="1">
      <c r="A28" s="140" t="s">
        <v>126</v>
      </c>
      <c r="B28" s="117">
        <v>1317</v>
      </c>
      <c r="C28" s="106"/>
      <c r="D28" s="106"/>
    </row>
    <row r="29" spans="1:4" ht="12" customHeight="1">
      <c r="A29" s="141"/>
      <c r="B29" s="118">
        <f>ROUND(B28/365,1)</f>
        <v>3.6</v>
      </c>
      <c r="C29" s="113"/>
      <c r="D29" s="113"/>
    </row>
    <row r="30" spans="1:4" ht="16.5" customHeight="1">
      <c r="A30" s="106"/>
      <c r="B30" s="119" t="s">
        <v>78</v>
      </c>
      <c r="C30" s="113"/>
      <c r="D30" s="113"/>
    </row>
    <row r="31" spans="1:4" ht="12" customHeight="1">
      <c r="A31" s="120"/>
      <c r="B31" s="121"/>
      <c r="C31" s="106"/>
      <c r="D31" s="106"/>
    </row>
    <row r="32" spans="1:4" ht="13.5" customHeight="1">
      <c r="A32" s="122" t="s">
        <v>81</v>
      </c>
      <c r="B32" s="121"/>
      <c r="C32" s="106"/>
      <c r="D32" s="106"/>
    </row>
    <row r="33" spans="1:2" ht="13.5" customHeight="1">
      <c r="A33" s="113" t="s">
        <v>82</v>
      </c>
      <c r="B33" s="106"/>
    </row>
    <row r="34" spans="1:2" ht="13.5">
      <c r="A34" s="106"/>
      <c r="B34" s="106"/>
    </row>
  </sheetData>
  <sheetProtection/>
  <mergeCells count="13">
    <mergeCell ref="A4:A5"/>
    <mergeCell ref="A6:A7"/>
    <mergeCell ref="A8:A9"/>
    <mergeCell ref="A10:A11"/>
    <mergeCell ref="A12:A13"/>
    <mergeCell ref="A26:A27"/>
    <mergeCell ref="A14:A15"/>
    <mergeCell ref="A20:A21"/>
    <mergeCell ref="A22:A23"/>
    <mergeCell ref="A24:A25"/>
    <mergeCell ref="A28:A29"/>
    <mergeCell ref="A16:A17"/>
    <mergeCell ref="A18:A19"/>
  </mergeCells>
  <printOptions/>
  <pageMargins left="0.7874015748031497" right="0.7874015748031497" top="4.724409448818898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2022-04-19T11:52:29Z</dcterms:created>
  <dcterms:modified xsi:type="dcterms:W3CDTF">2022-04-19T11:52:33Z</dcterms:modified>
  <cp:category/>
  <cp:version/>
  <cp:contentType/>
  <cp:contentStatus/>
</cp:coreProperties>
</file>