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45" windowWidth="10830" windowHeight="10020" tabRatio="833" activeTab="0"/>
  </bookViews>
  <sheets>
    <sheet name="1(1) 保健師業務(総数)" sheetId="1" r:id="rId1"/>
    <sheet name="1(2) 保健師業務(保健福祉課)" sheetId="2" r:id="rId2"/>
    <sheet name="1(3) 保健師業務(健康・子ども課)" sheetId="3" r:id="rId3"/>
    <sheet name="2(1) 家庭訪問(総数)" sheetId="4" r:id="rId4"/>
    <sheet name="2(2) 家庭訪問(保健福祉課)" sheetId="5" r:id="rId5"/>
    <sheet name="2(3) 家庭訪問(健康・子ども課)" sheetId="6" r:id="rId6"/>
    <sheet name="3(1) 家庭訪問以外(総数)" sheetId="7" r:id="rId7"/>
    <sheet name="3(2) 家庭訪問以外(保健福祉課)" sheetId="8" r:id="rId8"/>
    <sheet name="3(3) 家庭訪問以外(健康・子ども課)" sheetId="9" r:id="rId9"/>
  </sheets>
  <definedNames>
    <definedName name="_xlnm.Print_Area" localSheetId="0">'1(1) 保健師業務(総数)'!$A$1:$AC$33</definedName>
    <definedName name="_xlnm.Print_Area" localSheetId="1">'1(2) 保健師業務(保健福祉課)'!$A$1:$AG$59</definedName>
    <definedName name="_xlnm.Print_Area" localSheetId="2">'1(3) 保健師業務(健康・子ども課)'!$A$1:$AG$59</definedName>
    <definedName name="_xlnm.Print_Area" localSheetId="3">'2(1) 家庭訪問(総数)'!$A$1:$Q$53</definedName>
    <definedName name="_xlnm.Print_Area" localSheetId="4">'2(2) 家庭訪問(保健福祉課)'!$A$1:$AK$52</definedName>
    <definedName name="_xlnm.Print_Area" localSheetId="5">'2(3) 家庭訪問(健康・子ども課)'!$A$1:$AK$52</definedName>
    <definedName name="_xlnm.Print_Area" localSheetId="6">'3(1) 家庭訪問以外(総数)'!$A$1:$Q$28</definedName>
    <definedName name="_xlnm.Print_Area" localSheetId="7">'3(2) 家庭訪問以外(保健福祉課)'!$A$1:$Q$41</definedName>
    <definedName name="_xlnm.Print_Area" localSheetId="8">'3(3) 家庭訪問以外(健康・子ども課)'!$A$1:$Q$41</definedName>
  </definedNames>
  <calcPr fullCalcOnLoad="1"/>
</workbook>
</file>

<file path=xl/sharedStrings.xml><?xml version="1.0" encoding="utf-8"?>
<sst xmlns="http://schemas.openxmlformats.org/spreadsheetml/2006/main" count="945" uniqueCount="182">
  <si>
    <t>総　　　　　　数</t>
  </si>
  <si>
    <t>地区管理</t>
  </si>
  <si>
    <t>調査研究</t>
  </si>
  <si>
    <t>家庭訪問</t>
  </si>
  <si>
    <t>保健指導</t>
  </si>
  <si>
    <t>健康相談</t>
  </si>
  <si>
    <t>健康診査</t>
  </si>
  <si>
    <t>健康教育</t>
  </si>
  <si>
    <t>機能訓練</t>
  </si>
  <si>
    <t>地区組織活動</t>
  </si>
  <si>
    <t>予防接種</t>
  </si>
  <si>
    <t>その他</t>
  </si>
  <si>
    <t>会議</t>
  </si>
  <si>
    <t>会議以外</t>
  </si>
  <si>
    <t>研修企画</t>
  </si>
  <si>
    <t>業　務　管　理</t>
  </si>
  <si>
    <t>業務連絡・事務</t>
  </si>
  <si>
    <t>研　修　参　加</t>
  </si>
  <si>
    <t>そ　　の　　他</t>
  </si>
  <si>
    <t>区　　　　　　　　　　　分</t>
  </si>
  <si>
    <t>総　　　　　数</t>
  </si>
  <si>
    <t>保　　健　　所</t>
  </si>
  <si>
    <t>個別</t>
  </si>
  <si>
    <t>地域</t>
  </si>
  <si>
    <t>教育研修</t>
  </si>
  <si>
    <t>総　　　　　数</t>
  </si>
  <si>
    <t>北</t>
  </si>
  <si>
    <t>東</t>
  </si>
  <si>
    <t>南</t>
  </si>
  <si>
    <t>西</t>
  </si>
  <si>
    <t>中　　　　　央</t>
  </si>
  <si>
    <t>北</t>
  </si>
  <si>
    <t>東</t>
  </si>
  <si>
    <t>白　　　　石</t>
  </si>
  <si>
    <t>厚　　　　別</t>
  </si>
  <si>
    <t>豊　　　　平</t>
  </si>
  <si>
    <t>清　　　　田</t>
  </si>
  <si>
    <t>南</t>
  </si>
  <si>
    <t>西</t>
  </si>
  <si>
    <t>手　　　　稲</t>
  </si>
  <si>
    <t>区　　　　　　　　分</t>
  </si>
  <si>
    <t>件　　数</t>
  </si>
  <si>
    <t>割合　％</t>
  </si>
  <si>
    <t>被訪問世帯数</t>
  </si>
  <si>
    <t>実数</t>
  </si>
  <si>
    <t>延数</t>
  </si>
  <si>
    <t>不在・不明件数</t>
  </si>
  <si>
    <t>家庭訪問件数</t>
  </si>
  <si>
    <t>感染症</t>
  </si>
  <si>
    <t>結核</t>
  </si>
  <si>
    <t>心身障害</t>
  </si>
  <si>
    <t>特定疾患</t>
  </si>
  <si>
    <t>その他の疾患</t>
  </si>
  <si>
    <t>妊産婦</t>
  </si>
  <si>
    <t>低体重児</t>
  </si>
  <si>
    <t>乳児</t>
  </si>
  <si>
    <t>幼児</t>
  </si>
  <si>
    <t>デイケア</t>
  </si>
  <si>
    <t>区　　　分</t>
  </si>
  <si>
    <t>総　　　　　　　　　数</t>
  </si>
  <si>
    <t>保　　　　健　　　　所</t>
  </si>
  <si>
    <t>回　　数</t>
  </si>
  <si>
    <t>指導数</t>
  </si>
  <si>
    <t>従事数</t>
  </si>
  <si>
    <t>総　　　数</t>
  </si>
  <si>
    <t>精神保健福祉センター</t>
  </si>
  <si>
    <t>中央</t>
  </si>
  <si>
    <t>延人員</t>
  </si>
  <si>
    <t>指導数</t>
  </si>
  <si>
    <t>従事数</t>
  </si>
  <si>
    <t>白石</t>
  </si>
  <si>
    <t>厚別</t>
  </si>
  <si>
    <t>豊平</t>
  </si>
  <si>
    <t>清田</t>
  </si>
  <si>
    <t>手稲</t>
  </si>
  <si>
    <t>健康相談</t>
  </si>
  <si>
    <t>予防接種</t>
  </si>
  <si>
    <t>機能訓練</t>
  </si>
  <si>
    <t>豊平</t>
  </si>
  <si>
    <t>清田</t>
  </si>
  <si>
    <t>手稲</t>
  </si>
  <si>
    <t>健康教育</t>
  </si>
  <si>
    <t>(再掲)
新　　生　　児</t>
  </si>
  <si>
    <t>デイケア</t>
  </si>
  <si>
    <t>(再掲）　　　</t>
  </si>
  <si>
    <t>§8　保健師活動状況</t>
  </si>
  <si>
    <t>保　健　所</t>
  </si>
  <si>
    <t>そ　の　他</t>
  </si>
  <si>
    <t>生活習慣病</t>
  </si>
  <si>
    <t>（再掲）</t>
  </si>
  <si>
    <t>介護家族</t>
  </si>
  <si>
    <t>（再掲）</t>
  </si>
  <si>
    <t>介護家族</t>
  </si>
  <si>
    <t>保健福祉事業</t>
  </si>
  <si>
    <t>コーディネート*</t>
  </si>
  <si>
    <t>割合 ％</t>
  </si>
  <si>
    <t>教 育 研 修</t>
  </si>
  <si>
    <t>地 区 管 理</t>
  </si>
  <si>
    <t>介護保険
業　　務</t>
  </si>
  <si>
    <t>個　　別
健康教育</t>
  </si>
  <si>
    <t>介護保険業務</t>
  </si>
  <si>
    <t>介護保険
業　　　務</t>
  </si>
  <si>
    <t>個　　　別
健康教育</t>
  </si>
  <si>
    <t>単　位</t>
  </si>
  <si>
    <t>(再掲)</t>
  </si>
  <si>
    <t>(再掲)</t>
  </si>
  <si>
    <t>介護保
険業務</t>
  </si>
  <si>
    <t>電話相談等</t>
  </si>
  <si>
    <t>3　家庭訪問以外の活動</t>
  </si>
  <si>
    <t>　（1）　札 幌 市 総 数</t>
  </si>
  <si>
    <t>中央</t>
  </si>
  <si>
    <t>2　家庭訪問活動</t>
  </si>
  <si>
    <t>　（1）　札　幌　市　総　数</t>
  </si>
  <si>
    <t>1　保健師業務内容</t>
  </si>
  <si>
    <t>災害対策
業務</t>
  </si>
  <si>
    <t>災害対策</t>
  </si>
  <si>
    <t>災害対策</t>
  </si>
  <si>
    <t>個別健康教育</t>
  </si>
  <si>
    <t>介護保険業務</t>
  </si>
  <si>
    <t>災害対策業務</t>
  </si>
  <si>
    <t>保　健　福　祉　事　業</t>
  </si>
  <si>
    <t>区　　　　　　分</t>
  </si>
  <si>
    <t>保健福祉事業</t>
  </si>
  <si>
    <t>(再掲）</t>
  </si>
  <si>
    <t>アルコール</t>
  </si>
  <si>
    <t>(再掲)</t>
  </si>
  <si>
    <r>
      <t>区保健福祉</t>
    </r>
    <r>
      <rPr>
        <sz val="9"/>
        <rFont val="ＭＳ Ｐ明朝"/>
        <family val="1"/>
      </rPr>
      <t>課</t>
    </r>
  </si>
  <si>
    <t>区健康・子ども課</t>
  </si>
  <si>
    <t>　（3）　区別健康・子ども課</t>
  </si>
  <si>
    <t>　（3）　区別健康・子ども課実施状況</t>
  </si>
  <si>
    <t>健康診査</t>
  </si>
  <si>
    <t>資料　保健所健康企画課</t>
  </si>
  <si>
    <t>　（2）　区別保健福祉課</t>
  </si>
  <si>
    <t>東</t>
  </si>
  <si>
    <t>単　位</t>
  </si>
  <si>
    <t>(再掲)</t>
  </si>
  <si>
    <t>割合％</t>
  </si>
  <si>
    <t>災害対策
業務</t>
  </si>
  <si>
    <t xml:space="preserve">南   </t>
  </si>
  <si>
    <t>区保健福祉課</t>
  </si>
  <si>
    <t>　（2）　区別保健福祉課</t>
  </si>
  <si>
    <t>　（2）　区別保健福祉課実施状況</t>
  </si>
  <si>
    <t>区　　分</t>
  </si>
  <si>
    <t>総数</t>
  </si>
  <si>
    <t>総　　　　　数</t>
  </si>
  <si>
    <t>デイケア</t>
  </si>
  <si>
    <t>そ　の　他</t>
  </si>
  <si>
    <t>区　　分</t>
  </si>
  <si>
    <t>総数</t>
  </si>
  <si>
    <t>健康教育</t>
  </si>
  <si>
    <t>延人員</t>
  </si>
  <si>
    <t>*　個人支援並びに地域ケア体制の確立及び保健福祉事業の推進のための関係機関との連絡調整に関すること。半日を1単　位とする。</t>
  </si>
  <si>
    <t>(再掲)</t>
  </si>
  <si>
    <t>社会復帰</t>
  </si>
  <si>
    <t>(再掲）</t>
  </si>
  <si>
    <t>新生児</t>
  </si>
  <si>
    <t>看　　　　　　　　　　　　　護*</t>
  </si>
  <si>
    <t>*直接的ケア及び家庭での看護方法について実施指導した件数。</t>
  </si>
  <si>
    <t>件数</t>
  </si>
  <si>
    <t>割合 ％</t>
  </si>
  <si>
    <t>件数</t>
  </si>
  <si>
    <t>社会復帰</t>
  </si>
  <si>
    <t>アルコール</t>
  </si>
  <si>
    <t>新生児</t>
  </si>
  <si>
    <t>看　　　　　　護*</t>
  </si>
  <si>
    <t>*直接的ケア及び家庭での看護方法について実施指導した件数。</t>
  </si>
  <si>
    <t>社会復帰</t>
  </si>
  <si>
    <t>アルコール</t>
  </si>
  <si>
    <t>人材育成・実習指導</t>
  </si>
  <si>
    <t>精神障がい</t>
  </si>
  <si>
    <t>高齢者精神保健</t>
  </si>
  <si>
    <t>障がい児
(乳幼児再掲)</t>
  </si>
  <si>
    <t>高齢者精神保健</t>
  </si>
  <si>
    <r>
      <t>ネート</t>
    </r>
    <r>
      <rPr>
        <sz val="6"/>
        <rFont val="ＭＳ Ｐ明朝"/>
        <family val="1"/>
      </rPr>
      <t>*</t>
    </r>
    <r>
      <rPr>
        <sz val="9"/>
        <rFont val="ＭＳ Ｐ明朝"/>
        <family val="1"/>
      </rPr>
      <t xml:space="preserve">
コーディ</t>
    </r>
  </si>
  <si>
    <r>
      <t>ネート</t>
    </r>
    <r>
      <rPr>
        <sz val="6"/>
        <rFont val="ＭＳ Ｐ明朝"/>
        <family val="1"/>
      </rPr>
      <t>*</t>
    </r>
    <r>
      <rPr>
        <sz val="9"/>
        <rFont val="ＭＳ Ｐ明朝"/>
        <family val="1"/>
      </rPr>
      <t xml:space="preserve">
コーディ</t>
    </r>
  </si>
  <si>
    <t>清　　　　田</t>
  </si>
  <si>
    <t>手　　　　稲</t>
  </si>
  <si>
    <t>注1　業務に従事する4時間を1単位とし、業務内容・時間により1単位に満たない場合は0.5単位とする。</t>
  </si>
  <si>
    <t>*　個人支援並びに地域ケア体制の確立及び保健福祉事業の推進のための関係機関との連絡調整に関すること。</t>
  </si>
  <si>
    <t>注1　業務に従事する4時間を1単位とし、業務内容・時間により1単位に満たない場合は0.5単位とする。</t>
  </si>
  <si>
    <t>注1　業務に従事する4時間を1単位とし、業務内容・時間により1単位に満たない場合は0.5単位とする。</t>
  </si>
  <si>
    <t>令和元年度</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</si>
</sst>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0;_ * \-#,##0.00_ ;&quot;-&quot;?;_ @_ "/>
    <numFmt numFmtId="179" formatCode="#,##0.00;_ * \-#,##0.00_ ;&quot;-&quot;_ ;_ @_ "/>
    <numFmt numFmtId="180" formatCode="#,##0.0;_ * \-#,##0.00_ ;&quot;-&quot;?_ ;_ @_ "/>
    <numFmt numFmtId="181" formatCode="_ * #,##0.00_ ;_ * \-#,##0.00_ ;_ * &quot;-&quot;_ ;_ @_ "/>
    <numFmt numFmtId="182" formatCode="_ * #,##0.00_ ;_ * \-#,##0.00_ ;_ * &quot;-&quot;\ _ ;_ @_ "/>
    <numFmt numFmtId="183" formatCode="0.0_);[Red]\(0.0\)"/>
    <numFmt numFmtId="184" formatCode="#,##0.0;_ * \-#,##0.0_ ;&quot;-&quot;_ ;_ @_ "/>
    <numFmt numFmtId="185" formatCode="0.00_ "/>
    <numFmt numFmtId="186" formatCode="0.0"/>
    <numFmt numFmtId="187" formatCode="#,##0.00;_ * \-#,##0.000_ ;&quot;-&quot;?;_ @_ "/>
    <numFmt numFmtId="188" formatCode="#,##0.000;_ * \-#,##0.0000_ ;&quot;-&quot;?;_ @_ "/>
    <numFmt numFmtId="189" formatCode="_ * #,##0.0_ ;_ * \-#,##0.0_ ;_ * &quot;-&quot;_ ;_ @_ "/>
    <numFmt numFmtId="190" formatCode="#,##0;_ * \-#,##0_ ;&quot;-&quot;_ ;_ @_ "/>
    <numFmt numFmtId="191" formatCode="0.000"/>
    <numFmt numFmtId="192" formatCode="0.0000"/>
    <numFmt numFmtId="193" formatCode="#,##0.0_ "/>
    <numFmt numFmtId="194" formatCode="#,##0_);[Red]\(#,##0\)"/>
    <numFmt numFmtId="195" formatCode="0.0%"/>
    <numFmt numFmtId="196" formatCode="0.000%"/>
    <numFmt numFmtId="197" formatCode="0.0000%"/>
    <numFmt numFmtId="198" formatCode="0_);[Red]\(0\)"/>
    <numFmt numFmtId="199" formatCode="0.00_);[Red]\(0.00\)"/>
    <numFmt numFmtId="200" formatCode="_ * #,##0.0_ ;_ * \-#,##0.0_ ;_ * &quot;-&quot;?_ ;_ @_ "/>
  </numFmts>
  <fonts count="59">
    <font>
      <sz val="11"/>
      <name val="ＭＳ Ｐゴシック"/>
      <family val="3"/>
    </font>
    <font>
      <sz val="11"/>
      <name val="ＭＳ Ｐ明朝"/>
      <family val="1"/>
    </font>
    <font>
      <sz val="12"/>
      <name val="ＭＳ Ｐ明朝"/>
      <family val="1"/>
    </font>
    <font>
      <sz val="6"/>
      <name val="ＭＳ Ｐゴシック"/>
      <family val="3"/>
    </font>
    <font>
      <sz val="14"/>
      <name val="ＭＳ Ｐ明朝"/>
      <family val="1"/>
    </font>
    <font>
      <sz val="12"/>
      <name val="ＭＳ Ｐゴシック"/>
      <family val="3"/>
    </font>
    <font>
      <sz val="10"/>
      <name val="ＭＳ Ｐ明朝"/>
      <family val="1"/>
    </font>
    <font>
      <sz val="8"/>
      <name val="ＭＳ Ｐ明朝"/>
      <family val="1"/>
    </font>
    <font>
      <sz val="9"/>
      <name val="ＭＳ Ｐ明朝"/>
      <family val="1"/>
    </font>
    <font>
      <sz val="11"/>
      <color indexed="8"/>
      <name val="ＭＳ Ｐ明朝"/>
      <family val="1"/>
    </font>
    <font>
      <sz val="10"/>
      <color indexed="8"/>
      <name val="ＭＳ Ｐ明朝"/>
      <family val="1"/>
    </font>
    <font>
      <sz val="9"/>
      <color indexed="8"/>
      <name val="ＭＳ Ｐ明朝"/>
      <family val="1"/>
    </font>
    <font>
      <sz val="9"/>
      <color indexed="8"/>
      <name val="ＭＳ Ｐゴシック"/>
      <family val="3"/>
    </font>
    <font>
      <sz val="11"/>
      <color indexed="8"/>
      <name val="ＭＳ Ｐゴシック"/>
      <family val="3"/>
    </font>
    <font>
      <sz val="12"/>
      <color indexed="8"/>
      <name val="ＭＳ Ｐゴシック"/>
      <family val="3"/>
    </font>
    <font>
      <sz val="9.5"/>
      <color indexed="8"/>
      <name val="ＭＳ Ｐ明朝"/>
      <family val="1"/>
    </font>
    <font>
      <sz val="9.5"/>
      <name val="ＭＳ Ｐ明朝"/>
      <family val="1"/>
    </font>
    <font>
      <sz val="9"/>
      <name val="ＭＳ Ｐゴシック"/>
      <family val="3"/>
    </font>
    <font>
      <sz val="7"/>
      <name val="ＭＳ Ｐ明朝"/>
      <family val="1"/>
    </font>
    <font>
      <sz val="6"/>
      <name val="ＭＳ Ｐ明朝"/>
      <family val="1"/>
    </font>
    <font>
      <sz val="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color indexed="63"/>
      </top>
      <bottom style="thin"/>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color indexed="63"/>
      </top>
      <bottom>
        <color indexed="63"/>
      </bottom>
    </border>
    <border>
      <left style="hair"/>
      <right style="hair"/>
      <top style="hair"/>
      <bottom>
        <color indexed="63"/>
      </bottom>
    </border>
    <border>
      <left style="hair"/>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style="thin"/>
      <bottom>
        <color indexed="63"/>
      </bottom>
    </border>
    <border>
      <left style="hair"/>
      <right style="hair"/>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color indexed="63"/>
      </top>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hair"/>
      <bottom style="hair"/>
    </border>
    <border>
      <left style="hair"/>
      <right style="hair"/>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471">
    <xf numFmtId="0" fontId="0" fillId="0" borderId="0" xfId="0" applyAlignment="1">
      <alignment/>
    </xf>
    <xf numFmtId="0" fontId="1" fillId="0" borderId="0" xfId="0" applyFont="1" applyFill="1" applyBorder="1" applyAlignment="1">
      <alignment vertical="center"/>
    </xf>
    <xf numFmtId="0" fontId="1" fillId="0" borderId="0" xfId="0" applyFont="1" applyFill="1" applyAlignment="1">
      <alignment/>
    </xf>
    <xf numFmtId="0" fontId="6"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vertical="center"/>
    </xf>
    <xf numFmtId="0" fontId="1" fillId="0" borderId="0" xfId="0" applyFont="1" applyFill="1" applyBorder="1" applyAlignment="1">
      <alignment horizontal="right" vertical="center"/>
    </xf>
    <xf numFmtId="41" fontId="1" fillId="0" borderId="0" xfId="0" applyNumberFormat="1" applyFont="1" applyFill="1" applyAlignment="1">
      <alignment/>
    </xf>
    <xf numFmtId="182" fontId="1" fillId="0" borderId="0" xfId="0" applyNumberFormat="1" applyFont="1" applyFill="1" applyAlignment="1">
      <alignment/>
    </xf>
    <xf numFmtId="0" fontId="1" fillId="0" borderId="0" xfId="0" applyFont="1" applyFill="1" applyBorder="1" applyAlignment="1">
      <alignment vertical="top"/>
    </xf>
    <xf numFmtId="0" fontId="1" fillId="0" borderId="0" xfId="0" applyFont="1" applyFill="1" applyAlignment="1">
      <alignment horizontal="left" vertical="center"/>
    </xf>
    <xf numFmtId="181" fontId="1" fillId="0" borderId="0" xfId="0" applyNumberFormat="1" applyFont="1" applyFill="1" applyAlignment="1">
      <alignment/>
    </xf>
    <xf numFmtId="0" fontId="1" fillId="0" borderId="0" xfId="0" applyFont="1" applyFill="1" applyAlignment="1">
      <alignment vertical="top"/>
    </xf>
    <xf numFmtId="0" fontId="1" fillId="0" borderId="0" xfId="0" applyFont="1" applyFill="1" applyAlignment="1">
      <alignment/>
    </xf>
    <xf numFmtId="0" fontId="4" fillId="0" borderId="0" xfId="0" applyFont="1" applyFill="1" applyAlignment="1">
      <alignment vertical="center"/>
    </xf>
    <xf numFmtId="0" fontId="2" fillId="0" borderId="0" xfId="0" applyFont="1" applyFill="1" applyAlignment="1">
      <alignment vertical="center"/>
    </xf>
    <xf numFmtId="178" fontId="2" fillId="0" borderId="0" xfId="0" applyNumberFormat="1" applyFont="1" applyFill="1" applyAlignment="1">
      <alignment vertical="center"/>
    </xf>
    <xf numFmtId="179" fontId="1" fillId="0" borderId="0" xfId="0" applyNumberFormat="1" applyFont="1" applyFill="1" applyAlignment="1">
      <alignment/>
    </xf>
    <xf numFmtId="178" fontId="1" fillId="0" borderId="0" xfId="0" applyNumberFormat="1" applyFont="1" applyFill="1" applyAlignment="1">
      <alignment/>
    </xf>
    <xf numFmtId="178" fontId="1" fillId="0" borderId="0" xfId="0" applyNumberFormat="1" applyFont="1" applyFill="1" applyBorder="1" applyAlignment="1">
      <alignment horizontal="right" vertical="center"/>
    </xf>
    <xf numFmtId="179" fontId="6" fillId="0" borderId="0" xfId="0" applyNumberFormat="1" applyFont="1" applyFill="1" applyAlignment="1">
      <alignment horizontal="righ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0" xfId="0" applyFont="1" applyFill="1" applyBorder="1" applyAlignment="1">
      <alignment horizontal="distributed" vertical="center"/>
    </xf>
    <xf numFmtId="0" fontId="8" fillId="0" borderId="0" xfId="0" applyFont="1" applyFill="1" applyBorder="1" applyAlignment="1">
      <alignment vertical="distributed"/>
    </xf>
    <xf numFmtId="0" fontId="8" fillId="0" borderId="0" xfId="0" applyFont="1" applyFill="1" applyBorder="1" applyAlignment="1">
      <alignment/>
    </xf>
    <xf numFmtId="0" fontId="6" fillId="0" borderId="0" xfId="0" applyFont="1" applyFill="1" applyAlignment="1">
      <alignment vertical="top"/>
    </xf>
    <xf numFmtId="0" fontId="1" fillId="0" borderId="0" xfId="0" applyFont="1" applyFill="1" applyBorder="1" applyAlignment="1">
      <alignment/>
    </xf>
    <xf numFmtId="182" fontId="1" fillId="0" borderId="0" xfId="0" applyNumberFormat="1" applyFont="1" applyFill="1" applyBorder="1" applyAlignment="1">
      <alignment/>
    </xf>
    <xf numFmtId="49" fontId="7" fillId="0" borderId="10" xfId="0" applyNumberFormat="1" applyFont="1" applyFill="1" applyBorder="1" applyAlignment="1">
      <alignment horizontal="distributed" vertical="center" wrapText="1"/>
    </xf>
    <xf numFmtId="49" fontId="7" fillId="0" borderId="10" xfId="0" applyNumberFormat="1"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3" xfId="0" applyFont="1" applyFill="1" applyBorder="1" applyAlignment="1">
      <alignment horizontal="distributed" vertical="center"/>
    </xf>
    <xf numFmtId="0" fontId="9" fillId="0" borderId="0" xfId="0" applyFont="1" applyFill="1" applyBorder="1" applyAlignment="1">
      <alignment vertical="center"/>
    </xf>
    <xf numFmtId="178" fontId="9" fillId="0" borderId="0" xfId="0" applyNumberFormat="1" applyFont="1" applyFill="1" applyAlignment="1">
      <alignment/>
    </xf>
    <xf numFmtId="178" fontId="9" fillId="0" borderId="0" xfId="0" applyNumberFormat="1" applyFont="1" applyFill="1" applyAlignment="1">
      <alignment horizontal="right" vertical="center"/>
    </xf>
    <xf numFmtId="49" fontId="10" fillId="0" borderId="0" xfId="0" applyNumberFormat="1" applyFont="1" applyFill="1" applyAlignment="1">
      <alignment horizontal="right" vertical="center"/>
    </xf>
    <xf numFmtId="0" fontId="13" fillId="0" borderId="0" xfId="0" applyFont="1" applyFill="1" applyBorder="1" applyAlignment="1">
      <alignment vertical="center"/>
    </xf>
    <xf numFmtId="0" fontId="9" fillId="0" borderId="0" xfId="0" applyFont="1" applyFill="1" applyAlignment="1">
      <alignment/>
    </xf>
    <xf numFmtId="0" fontId="10" fillId="0" borderId="0" xfId="0" applyFont="1" applyFill="1" applyAlignment="1">
      <alignment/>
    </xf>
    <xf numFmtId="0" fontId="9" fillId="0" borderId="0" xfId="0" applyFont="1" applyFill="1" applyBorder="1" applyAlignment="1">
      <alignment/>
    </xf>
    <xf numFmtId="0" fontId="14" fillId="0" borderId="0" xfId="0" applyFont="1" applyFill="1" applyAlignment="1">
      <alignment vertical="center"/>
    </xf>
    <xf numFmtId="41" fontId="9" fillId="0" borderId="0" xfId="0" applyNumberFormat="1" applyFont="1" applyFill="1" applyAlignment="1">
      <alignment/>
    </xf>
    <xf numFmtId="181" fontId="9" fillId="0" borderId="0" xfId="0" applyNumberFormat="1" applyFont="1" applyFill="1" applyAlignment="1">
      <alignment/>
    </xf>
    <xf numFmtId="41" fontId="9" fillId="0" borderId="0" xfId="0" applyNumberFormat="1" applyFont="1" applyFill="1" applyBorder="1" applyAlignment="1">
      <alignment horizontal="right" vertical="center"/>
    </xf>
    <xf numFmtId="0" fontId="10" fillId="0" borderId="1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alignment vertical="center"/>
    </xf>
    <xf numFmtId="0" fontId="9" fillId="0" borderId="0" xfId="0" applyFont="1" applyFill="1" applyBorder="1" applyAlignment="1">
      <alignment horizontal="right" vertical="center"/>
    </xf>
    <xf numFmtId="0" fontId="15" fillId="0" borderId="0" xfId="0" applyFont="1" applyFill="1" applyAlignment="1">
      <alignment/>
    </xf>
    <xf numFmtId="0" fontId="14" fillId="0" borderId="0" xfId="0" applyFont="1" applyFill="1" applyAlignment="1">
      <alignment/>
    </xf>
    <xf numFmtId="0" fontId="9" fillId="0" borderId="0" xfId="0" applyFont="1" applyFill="1" applyAlignment="1">
      <alignment vertical="center"/>
    </xf>
    <xf numFmtId="0" fontId="10" fillId="0" borderId="15" xfId="0" applyFont="1" applyFill="1" applyBorder="1" applyAlignment="1">
      <alignment horizontal="distributed" vertical="center"/>
    </xf>
    <xf numFmtId="0" fontId="10" fillId="0" borderId="17" xfId="0" applyFont="1" applyFill="1" applyBorder="1" applyAlignment="1">
      <alignment horizontal="distributed" vertical="center"/>
    </xf>
    <xf numFmtId="0" fontId="10" fillId="0" borderId="13"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0" xfId="0" applyFont="1" applyFill="1" applyBorder="1" applyAlignment="1">
      <alignment horizontal="center" vertical="center"/>
    </xf>
    <xf numFmtId="176" fontId="13" fillId="0" borderId="0" xfId="0" applyNumberFormat="1" applyFont="1" applyFill="1" applyBorder="1" applyAlignment="1">
      <alignment vertical="center"/>
    </xf>
    <xf numFmtId="176" fontId="9" fillId="0" borderId="0" xfId="0" applyNumberFormat="1" applyFont="1" applyFill="1" applyBorder="1" applyAlignment="1">
      <alignment vertical="center"/>
    </xf>
    <xf numFmtId="185" fontId="1" fillId="0" borderId="0" xfId="0" applyNumberFormat="1" applyFont="1" applyFill="1" applyAlignment="1">
      <alignment/>
    </xf>
    <xf numFmtId="184" fontId="11" fillId="0" borderId="18" xfId="0" applyNumberFormat="1" applyFont="1" applyFill="1" applyBorder="1" applyAlignment="1">
      <alignment horizontal="right" vertical="center"/>
    </xf>
    <xf numFmtId="178" fontId="1" fillId="0" borderId="0" xfId="0" applyNumberFormat="1" applyFont="1" applyFill="1" applyBorder="1" applyAlignment="1">
      <alignment/>
    </xf>
    <xf numFmtId="0" fontId="9" fillId="0" borderId="12" xfId="0" applyFont="1" applyFill="1" applyBorder="1" applyAlignment="1">
      <alignment/>
    </xf>
    <xf numFmtId="178" fontId="12" fillId="0" borderId="10" xfId="0" applyNumberFormat="1" applyFont="1" applyFill="1" applyBorder="1" applyAlignment="1">
      <alignment vertical="center"/>
    </xf>
    <xf numFmtId="178" fontId="12" fillId="0" borderId="15" xfId="0" applyNumberFormat="1" applyFont="1" applyFill="1" applyBorder="1" applyAlignment="1">
      <alignment vertical="center"/>
    </xf>
    <xf numFmtId="178" fontId="12" fillId="0" borderId="19" xfId="0" applyNumberFormat="1" applyFont="1" applyFill="1" applyBorder="1" applyAlignment="1">
      <alignment vertical="center"/>
    </xf>
    <xf numFmtId="178" fontId="12" fillId="0" borderId="18" xfId="0" applyNumberFormat="1" applyFont="1" applyFill="1" applyBorder="1" applyAlignment="1">
      <alignment vertical="center"/>
    </xf>
    <xf numFmtId="178" fontId="12" fillId="0" borderId="20" xfId="0" applyNumberFormat="1" applyFont="1" applyFill="1" applyBorder="1" applyAlignment="1">
      <alignment vertical="center"/>
    </xf>
    <xf numFmtId="184" fontId="11" fillId="0" borderId="13" xfId="0" applyNumberFormat="1" applyFont="1" applyFill="1" applyBorder="1" applyAlignment="1">
      <alignment horizontal="right" vertical="center"/>
    </xf>
    <xf numFmtId="184" fontId="11" fillId="0" borderId="20" xfId="0" applyNumberFormat="1" applyFont="1" applyFill="1" applyBorder="1" applyAlignment="1">
      <alignment horizontal="right" vertical="center"/>
    </xf>
    <xf numFmtId="184" fontId="11" fillId="0" borderId="19" xfId="0" applyNumberFormat="1" applyFont="1" applyFill="1" applyBorder="1" applyAlignment="1">
      <alignment vertical="center"/>
    </xf>
    <xf numFmtId="184" fontId="11" fillId="0" borderId="18" xfId="0" applyNumberFormat="1" applyFont="1" applyFill="1" applyBorder="1" applyAlignment="1">
      <alignment vertical="center"/>
    </xf>
    <xf numFmtId="184" fontId="11" fillId="0" borderId="13" xfId="0" applyNumberFormat="1" applyFont="1" applyFill="1" applyBorder="1" applyAlignment="1">
      <alignment vertical="center"/>
    </xf>
    <xf numFmtId="184" fontId="11" fillId="0" borderId="20" xfId="0" applyNumberFormat="1" applyFont="1" applyFill="1" applyBorder="1" applyAlignment="1">
      <alignment vertical="center"/>
    </xf>
    <xf numFmtId="184" fontId="11" fillId="0" borderId="11" xfId="0" applyNumberFormat="1" applyFont="1" applyFill="1" applyBorder="1" applyAlignment="1">
      <alignment vertical="center"/>
    </xf>
    <xf numFmtId="41" fontId="13" fillId="0" borderId="10" xfId="0" applyNumberFormat="1" applyFont="1" applyFill="1" applyBorder="1" applyAlignment="1">
      <alignment vertical="center"/>
    </xf>
    <xf numFmtId="41" fontId="13" fillId="0" borderId="16" xfId="0" applyNumberFormat="1" applyFont="1" applyFill="1" applyBorder="1" applyAlignment="1">
      <alignment vertical="center"/>
    </xf>
    <xf numFmtId="41" fontId="13" fillId="0" borderId="19" xfId="0" applyNumberFormat="1" applyFont="1" applyFill="1" applyBorder="1" applyAlignment="1">
      <alignment vertical="center"/>
    </xf>
    <xf numFmtId="41" fontId="9" fillId="0" borderId="19" xfId="0" applyNumberFormat="1" applyFont="1" applyFill="1" applyBorder="1" applyAlignment="1">
      <alignment vertical="center"/>
    </xf>
    <xf numFmtId="41" fontId="9" fillId="0" borderId="21" xfId="0" applyNumberFormat="1" applyFont="1" applyFill="1" applyBorder="1" applyAlignment="1">
      <alignment vertical="center"/>
    </xf>
    <xf numFmtId="41" fontId="9" fillId="0" borderId="17" xfId="0" applyNumberFormat="1" applyFont="1" applyFill="1" applyBorder="1" applyAlignment="1">
      <alignment vertical="center"/>
    </xf>
    <xf numFmtId="41" fontId="13" fillId="0" borderId="18" xfId="0" applyNumberFormat="1" applyFont="1" applyFill="1" applyBorder="1" applyAlignment="1">
      <alignment vertical="center"/>
    </xf>
    <xf numFmtId="41" fontId="9" fillId="0" borderId="18" xfId="0" applyNumberFormat="1" applyFont="1" applyFill="1" applyBorder="1" applyAlignment="1">
      <alignment vertical="center"/>
    </xf>
    <xf numFmtId="41" fontId="9" fillId="0" borderId="22" xfId="0" applyNumberFormat="1" applyFont="1" applyFill="1" applyBorder="1" applyAlignment="1">
      <alignment vertical="center"/>
    </xf>
    <xf numFmtId="41" fontId="9" fillId="0" borderId="13" xfId="0" applyNumberFormat="1" applyFont="1" applyFill="1" applyBorder="1" applyAlignment="1">
      <alignment vertical="center"/>
    </xf>
    <xf numFmtId="41" fontId="13" fillId="0" borderId="18" xfId="0" applyNumberFormat="1" applyFont="1" applyFill="1" applyBorder="1" applyAlignment="1">
      <alignment horizontal="right" vertical="center"/>
    </xf>
    <xf numFmtId="41" fontId="9" fillId="0" borderId="18" xfId="0" applyNumberFormat="1" applyFont="1" applyFill="1" applyBorder="1" applyAlignment="1">
      <alignment horizontal="right" vertical="center"/>
    </xf>
    <xf numFmtId="41" fontId="9" fillId="0" borderId="13" xfId="0" applyNumberFormat="1" applyFont="1" applyFill="1" applyBorder="1" applyAlignment="1">
      <alignment horizontal="right" vertical="center"/>
    </xf>
    <xf numFmtId="41" fontId="13" fillId="0" borderId="20" xfId="0" applyNumberFormat="1" applyFont="1" applyFill="1" applyBorder="1" applyAlignment="1">
      <alignment vertical="center"/>
    </xf>
    <xf numFmtId="41" fontId="9" fillId="0" borderId="20" xfId="0" applyNumberFormat="1" applyFont="1" applyFill="1" applyBorder="1" applyAlignment="1">
      <alignment vertical="center"/>
    </xf>
    <xf numFmtId="41" fontId="9" fillId="0" borderId="23" xfId="0" applyNumberFormat="1" applyFont="1" applyFill="1" applyBorder="1" applyAlignment="1">
      <alignment vertical="center"/>
    </xf>
    <xf numFmtId="41" fontId="13" fillId="0" borderId="21" xfId="0" applyNumberFormat="1" applyFont="1" applyFill="1" applyBorder="1" applyAlignment="1">
      <alignment vertical="center"/>
    </xf>
    <xf numFmtId="41" fontId="13" fillId="0" borderId="22" xfId="0" applyNumberFormat="1" applyFont="1" applyFill="1" applyBorder="1" applyAlignment="1">
      <alignment vertical="center"/>
    </xf>
    <xf numFmtId="41" fontId="13" fillId="0" borderId="23" xfId="0" applyNumberFormat="1" applyFont="1" applyFill="1" applyBorder="1" applyAlignment="1">
      <alignment vertical="center"/>
    </xf>
    <xf numFmtId="41" fontId="13" fillId="0" borderId="15" xfId="0" applyNumberFormat="1" applyFont="1" applyFill="1" applyBorder="1" applyAlignment="1">
      <alignment vertical="center"/>
    </xf>
    <xf numFmtId="41" fontId="13" fillId="0" borderId="17" xfId="0" applyNumberFormat="1" applyFont="1" applyFill="1" applyBorder="1" applyAlignment="1">
      <alignment vertical="center"/>
    </xf>
    <xf numFmtId="41" fontId="9" fillId="0" borderId="17" xfId="49" applyNumberFormat="1" applyFont="1" applyFill="1" applyBorder="1" applyAlignment="1" applyProtection="1">
      <alignment vertical="center"/>
      <protection locked="0"/>
    </xf>
    <xf numFmtId="41" fontId="9" fillId="0" borderId="19" xfId="49" applyNumberFormat="1" applyFont="1" applyFill="1" applyBorder="1" applyAlignment="1" applyProtection="1">
      <alignment vertical="center"/>
      <protection locked="0"/>
    </xf>
    <xf numFmtId="41" fontId="13" fillId="0" borderId="13" xfId="0" applyNumberFormat="1" applyFont="1" applyFill="1" applyBorder="1" applyAlignment="1">
      <alignment vertical="center"/>
    </xf>
    <xf numFmtId="41" fontId="9" fillId="0" borderId="13" xfId="49" applyNumberFormat="1" applyFont="1" applyFill="1" applyBorder="1" applyAlignment="1" applyProtection="1">
      <alignment vertical="center"/>
      <protection locked="0"/>
    </xf>
    <xf numFmtId="41" fontId="9" fillId="0" borderId="18" xfId="49" applyNumberFormat="1" applyFont="1" applyFill="1" applyBorder="1" applyAlignment="1" applyProtection="1">
      <alignment vertical="center"/>
      <protection locked="0"/>
    </xf>
    <xf numFmtId="41" fontId="13" fillId="0" borderId="13" xfId="0" applyNumberFormat="1" applyFont="1" applyFill="1" applyBorder="1" applyAlignment="1">
      <alignment horizontal="right" vertical="center"/>
    </xf>
    <xf numFmtId="41" fontId="9" fillId="0" borderId="13" xfId="49" applyNumberFormat="1" applyFont="1" applyFill="1" applyBorder="1" applyAlignment="1" applyProtection="1">
      <alignment horizontal="right" vertical="center"/>
      <protection locked="0"/>
    </xf>
    <xf numFmtId="41" fontId="9" fillId="0" borderId="18" xfId="49" applyNumberFormat="1" applyFont="1" applyFill="1" applyBorder="1" applyAlignment="1" applyProtection="1">
      <alignment horizontal="right" vertical="center"/>
      <protection locked="0"/>
    </xf>
    <xf numFmtId="178" fontId="12" fillId="0" borderId="18" xfId="0" applyNumberFormat="1" applyFont="1" applyFill="1" applyBorder="1" applyAlignment="1">
      <alignment horizontal="right" vertical="center"/>
    </xf>
    <xf numFmtId="187" fontId="12" fillId="0" borderId="21" xfId="42" applyNumberFormat="1" applyFont="1" applyFill="1" applyBorder="1" applyAlignment="1">
      <alignment vertical="center"/>
    </xf>
    <xf numFmtId="187" fontId="12" fillId="0" borderId="22" xfId="42" applyNumberFormat="1" applyFont="1" applyFill="1" applyBorder="1" applyAlignment="1">
      <alignment vertical="center"/>
    </xf>
    <xf numFmtId="187" fontId="12" fillId="0" borderId="18" xfId="42" applyNumberFormat="1" applyFont="1" applyFill="1" applyBorder="1" applyAlignment="1">
      <alignment vertical="center"/>
    </xf>
    <xf numFmtId="187" fontId="12" fillId="0" borderId="20" xfId="42" applyNumberFormat="1" applyFont="1" applyFill="1" applyBorder="1" applyAlignment="1">
      <alignment vertical="center"/>
    </xf>
    <xf numFmtId="0" fontId="16" fillId="0" borderId="0" xfId="0" applyFont="1" applyFill="1" applyAlignment="1">
      <alignment/>
    </xf>
    <xf numFmtId="184" fontId="11" fillId="0" borderId="21" xfId="0" applyNumberFormat="1" applyFont="1" applyFill="1" applyBorder="1" applyAlignment="1">
      <alignment vertical="center"/>
    </xf>
    <xf numFmtId="184" fontId="11" fillId="0" borderId="22" xfId="0" applyNumberFormat="1" applyFont="1" applyFill="1" applyBorder="1" applyAlignment="1">
      <alignment vertical="center"/>
    </xf>
    <xf numFmtId="184" fontId="11" fillId="0" borderId="22" xfId="0" applyNumberFormat="1" applyFont="1" applyFill="1" applyBorder="1" applyAlignment="1">
      <alignment horizontal="right" vertical="center"/>
    </xf>
    <xf numFmtId="184" fontId="11" fillId="0" borderId="23" xfId="0" applyNumberFormat="1" applyFont="1" applyFill="1" applyBorder="1" applyAlignment="1">
      <alignment horizontal="right" vertical="center"/>
    </xf>
    <xf numFmtId="184" fontId="11" fillId="0" borderId="17" xfId="0" applyNumberFormat="1" applyFont="1" applyFill="1" applyBorder="1" applyAlignment="1">
      <alignment vertical="center"/>
    </xf>
    <xf numFmtId="179" fontId="9" fillId="0" borderId="12" xfId="0" applyNumberFormat="1" applyFont="1" applyFill="1" applyBorder="1" applyAlignment="1">
      <alignment/>
    </xf>
    <xf numFmtId="199" fontId="11" fillId="0" borderId="22" xfId="42" applyNumberFormat="1" applyFont="1" applyFill="1" applyBorder="1" applyAlignment="1">
      <alignment vertical="center"/>
    </xf>
    <xf numFmtId="199" fontId="11" fillId="0" borderId="18" xfId="42" applyNumberFormat="1" applyFont="1" applyFill="1" applyBorder="1" applyAlignment="1">
      <alignment vertical="center"/>
    </xf>
    <xf numFmtId="183" fontId="12" fillId="0" borderId="10" xfId="0" applyNumberFormat="1" applyFont="1" applyFill="1" applyBorder="1" applyAlignment="1">
      <alignment vertical="center"/>
    </xf>
    <xf numFmtId="183" fontId="12" fillId="0" borderId="10" xfId="42" applyNumberFormat="1" applyFont="1" applyFill="1" applyBorder="1" applyAlignment="1">
      <alignment vertical="center"/>
    </xf>
    <xf numFmtId="183" fontId="12" fillId="0" borderId="16" xfId="42" applyNumberFormat="1" applyFont="1" applyFill="1" applyBorder="1" applyAlignment="1">
      <alignment vertical="center"/>
    </xf>
    <xf numFmtId="178" fontId="9" fillId="0" borderId="12" xfId="0" applyNumberFormat="1" applyFont="1" applyFill="1" applyBorder="1" applyAlignment="1">
      <alignment/>
    </xf>
    <xf numFmtId="178" fontId="9" fillId="0" borderId="12" xfId="0" applyNumberFormat="1" applyFont="1" applyFill="1" applyBorder="1" applyAlignment="1">
      <alignment horizontal="right" vertical="center"/>
    </xf>
    <xf numFmtId="0" fontId="6"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178" fontId="17" fillId="0" borderId="10" xfId="0" applyNumberFormat="1" applyFont="1" applyFill="1" applyBorder="1" applyAlignment="1">
      <alignment vertical="center"/>
    </xf>
    <xf numFmtId="178" fontId="17" fillId="0" borderId="19" xfId="0" applyNumberFormat="1" applyFont="1" applyFill="1" applyBorder="1" applyAlignment="1">
      <alignment vertical="center"/>
    </xf>
    <xf numFmtId="178" fontId="17" fillId="0" borderId="18" xfId="0" applyNumberFormat="1" applyFont="1" applyFill="1" applyBorder="1" applyAlignment="1">
      <alignment vertical="center"/>
    </xf>
    <xf numFmtId="187" fontId="17" fillId="0" borderId="18" xfId="42" applyNumberFormat="1" applyFont="1" applyFill="1" applyBorder="1" applyAlignment="1">
      <alignment vertical="center"/>
    </xf>
    <xf numFmtId="184" fontId="8" fillId="0" borderId="18" xfId="0" applyNumberFormat="1" applyFont="1" applyFill="1" applyBorder="1" applyAlignment="1">
      <alignment horizontal="right" vertical="center"/>
    </xf>
    <xf numFmtId="49" fontId="18" fillId="0" borderId="10" xfId="0" applyNumberFormat="1" applyFont="1" applyFill="1" applyBorder="1" applyAlignment="1">
      <alignment horizontal="distributed" vertical="center" wrapText="1"/>
    </xf>
    <xf numFmtId="49" fontId="19" fillId="0" borderId="10" xfId="0" applyNumberFormat="1" applyFont="1" applyFill="1" applyBorder="1" applyAlignment="1">
      <alignment horizontal="distributed" vertical="center" wrapText="1"/>
    </xf>
    <xf numFmtId="178" fontId="17" fillId="0" borderId="10" xfId="42" applyNumberFormat="1" applyFont="1" applyFill="1" applyBorder="1" applyAlignment="1">
      <alignment vertical="center"/>
    </xf>
    <xf numFmtId="178" fontId="17" fillId="0" borderId="16" xfId="0" applyNumberFormat="1" applyFont="1" applyFill="1" applyBorder="1" applyAlignment="1">
      <alignment vertical="center"/>
    </xf>
    <xf numFmtId="178" fontId="17" fillId="0" borderId="15" xfId="0" applyNumberFormat="1" applyFont="1" applyFill="1" applyBorder="1" applyAlignment="1">
      <alignment vertical="center"/>
    </xf>
    <xf numFmtId="184" fontId="17" fillId="0" borderId="18" xfId="0" applyNumberFormat="1" applyFont="1" applyFill="1" applyBorder="1" applyAlignment="1">
      <alignment horizontal="right" vertical="center"/>
    </xf>
    <xf numFmtId="184" fontId="17" fillId="0" borderId="19" xfId="0" applyNumberFormat="1" applyFont="1" applyFill="1" applyBorder="1" applyAlignment="1">
      <alignment horizontal="right" vertical="center"/>
    </xf>
    <xf numFmtId="179" fontId="17" fillId="0" borderId="21" xfId="42" applyNumberFormat="1" applyFont="1" applyFill="1" applyBorder="1" applyAlignment="1">
      <alignment horizontal="right" vertical="center"/>
    </xf>
    <xf numFmtId="179" fontId="8" fillId="0" borderId="19" xfId="0" applyNumberFormat="1" applyFont="1" applyFill="1" applyBorder="1" applyAlignment="1">
      <alignment horizontal="right" vertical="center"/>
    </xf>
    <xf numFmtId="179" fontId="8" fillId="0" borderId="21" xfId="0" applyNumberFormat="1" applyFont="1" applyFill="1" applyBorder="1" applyAlignment="1">
      <alignment horizontal="right" vertical="center"/>
    </xf>
    <xf numFmtId="179" fontId="17" fillId="0" borderId="22" xfId="42" applyNumberFormat="1" applyFont="1" applyFill="1" applyBorder="1" applyAlignment="1">
      <alignment horizontal="right" vertical="center"/>
    </xf>
    <xf numFmtId="179" fontId="8" fillId="0" borderId="18" xfId="0" applyNumberFormat="1" applyFont="1" applyFill="1" applyBorder="1" applyAlignment="1">
      <alignment horizontal="right" vertical="center"/>
    </xf>
    <xf numFmtId="179" fontId="8" fillId="0" borderId="22" xfId="0" applyNumberFormat="1" applyFont="1" applyFill="1" applyBorder="1" applyAlignment="1">
      <alignment horizontal="right" vertical="center"/>
    </xf>
    <xf numFmtId="184" fontId="17" fillId="0" borderId="18" xfId="0" applyNumberFormat="1" applyFont="1" applyFill="1" applyBorder="1" applyAlignment="1">
      <alignment vertical="center"/>
    </xf>
    <xf numFmtId="179" fontId="17" fillId="0" borderId="18" xfId="0" applyNumberFormat="1" applyFont="1" applyFill="1" applyBorder="1" applyAlignment="1">
      <alignment horizontal="right" vertical="center"/>
    </xf>
    <xf numFmtId="0" fontId="19" fillId="0" borderId="0" xfId="0" applyFont="1" applyFill="1" applyBorder="1" applyAlignment="1">
      <alignment horizontal="distributed" vertical="center"/>
    </xf>
    <xf numFmtId="184" fontId="17" fillId="0" borderId="20" xfId="0" applyNumberFormat="1" applyFont="1" applyFill="1" applyBorder="1" applyAlignment="1">
      <alignment horizontal="right" vertical="center"/>
    </xf>
    <xf numFmtId="179" fontId="17" fillId="0" borderId="23" xfId="42" applyNumberFormat="1" applyFont="1" applyFill="1" applyBorder="1" applyAlignment="1">
      <alignment horizontal="right" vertical="center"/>
    </xf>
    <xf numFmtId="179" fontId="8" fillId="0" borderId="23" xfId="42" applyNumberFormat="1" applyFont="1" applyFill="1" applyBorder="1" applyAlignment="1">
      <alignment horizontal="right" vertical="center"/>
    </xf>
    <xf numFmtId="179" fontId="1" fillId="0" borderId="0" xfId="0" applyNumberFormat="1" applyFont="1" applyFill="1" applyBorder="1" applyAlignment="1">
      <alignment/>
    </xf>
    <xf numFmtId="178" fontId="1" fillId="0" borderId="0" xfId="0" applyNumberFormat="1" applyFont="1" applyFill="1" applyAlignment="1">
      <alignment horizontal="right" vertical="center"/>
    </xf>
    <xf numFmtId="178" fontId="17" fillId="0" borderId="0" xfId="0" applyNumberFormat="1" applyFont="1" applyFill="1" applyBorder="1" applyAlignment="1">
      <alignment vertical="center"/>
    </xf>
    <xf numFmtId="177" fontId="17" fillId="0" borderId="0" xfId="0" applyNumberFormat="1" applyFont="1" applyFill="1" applyBorder="1" applyAlignment="1">
      <alignment vertical="center"/>
    </xf>
    <xf numFmtId="179" fontId="17" fillId="0" borderId="0" xfId="0" applyNumberFormat="1" applyFont="1" applyFill="1" applyBorder="1" applyAlignment="1">
      <alignment vertical="center"/>
    </xf>
    <xf numFmtId="180" fontId="17" fillId="0" borderId="10" xfId="0" applyNumberFormat="1" applyFont="1" applyFill="1" applyBorder="1" applyAlignment="1">
      <alignment vertical="center"/>
    </xf>
    <xf numFmtId="180" fontId="17" fillId="0" borderId="16" xfId="0" applyNumberFormat="1" applyFont="1" applyFill="1" applyBorder="1" applyAlignment="1">
      <alignment vertical="center"/>
    </xf>
    <xf numFmtId="180" fontId="17" fillId="0" borderId="15" xfId="0" applyNumberFormat="1" applyFont="1" applyFill="1" applyBorder="1" applyAlignment="1">
      <alignment vertical="center"/>
    </xf>
    <xf numFmtId="179" fontId="17" fillId="0" borderId="20" xfId="0" applyNumberFormat="1" applyFont="1" applyFill="1" applyBorder="1" applyAlignment="1">
      <alignment horizontal="right" vertical="center"/>
    </xf>
    <xf numFmtId="178" fontId="1" fillId="0" borderId="12" xfId="0" applyNumberFormat="1" applyFont="1" applyFill="1" applyBorder="1" applyAlignment="1">
      <alignment/>
    </xf>
    <xf numFmtId="178" fontId="1" fillId="0" borderId="24" xfId="0" applyNumberFormat="1" applyFont="1" applyFill="1" applyBorder="1" applyAlignment="1">
      <alignment/>
    </xf>
    <xf numFmtId="185" fontId="1" fillId="0" borderId="0" xfId="0" applyNumberFormat="1" applyFont="1" applyFill="1" applyBorder="1" applyAlignment="1">
      <alignment/>
    </xf>
    <xf numFmtId="0" fontId="1" fillId="0" borderId="12" xfId="0" applyFont="1" applyFill="1" applyBorder="1" applyAlignment="1">
      <alignment/>
    </xf>
    <xf numFmtId="49" fontId="6" fillId="0" borderId="0" xfId="0" applyNumberFormat="1" applyFont="1" applyFill="1" applyAlignment="1">
      <alignment horizontal="right" vertical="center"/>
    </xf>
    <xf numFmtId="0" fontId="6" fillId="0" borderId="2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9" xfId="0" applyFont="1" applyFill="1" applyBorder="1" applyAlignment="1">
      <alignment horizontal="distributed"/>
    </xf>
    <xf numFmtId="0" fontId="6" fillId="0" borderId="14" xfId="0" applyFont="1" applyFill="1" applyBorder="1" applyAlignment="1">
      <alignment horizontal="center" vertical="center"/>
    </xf>
    <xf numFmtId="49" fontId="6" fillId="0" borderId="26" xfId="0" applyNumberFormat="1" applyFont="1" applyFill="1" applyBorder="1" applyAlignment="1">
      <alignment horizontal="distributed" vertical="top" wrapText="1"/>
    </xf>
    <xf numFmtId="0" fontId="16" fillId="0" borderId="0" xfId="0" applyFont="1" applyFill="1" applyBorder="1" applyAlignment="1">
      <alignment horizontal="right"/>
    </xf>
    <xf numFmtId="41" fontId="20" fillId="0" borderId="19" xfId="0" applyNumberFormat="1" applyFont="1" applyFill="1" applyBorder="1" applyAlignment="1">
      <alignment/>
    </xf>
    <xf numFmtId="0" fontId="16" fillId="0" borderId="0" xfId="0" applyFont="1" applyFill="1" applyBorder="1" applyAlignment="1">
      <alignment horizontal="right" vertical="top"/>
    </xf>
    <xf numFmtId="41" fontId="20" fillId="0" borderId="18" xfId="0" applyNumberFormat="1" applyFont="1" applyFill="1" applyBorder="1" applyAlignment="1">
      <alignment vertical="top"/>
    </xf>
    <xf numFmtId="0" fontId="16" fillId="0" borderId="27" xfId="0" applyFont="1" applyFill="1" applyBorder="1" applyAlignment="1">
      <alignment horizontal="right"/>
    </xf>
    <xf numFmtId="0" fontId="16" fillId="0" borderId="28" xfId="0" applyFont="1" applyFill="1" applyBorder="1" applyAlignment="1">
      <alignment horizontal="right" vertical="top"/>
    </xf>
    <xf numFmtId="41" fontId="20" fillId="0" borderId="26" xfId="0" applyNumberFormat="1" applyFont="1" applyFill="1" applyBorder="1" applyAlignment="1">
      <alignment vertical="top"/>
    </xf>
    <xf numFmtId="0" fontId="20" fillId="0" borderId="0" xfId="0" applyFont="1" applyFill="1" applyBorder="1" applyAlignment="1">
      <alignment horizontal="distributed" vertical="center"/>
    </xf>
    <xf numFmtId="0" fontId="6" fillId="0" borderId="0" xfId="0" applyFont="1" applyFill="1" applyBorder="1" applyAlignment="1">
      <alignment wrapText="1"/>
    </xf>
    <xf numFmtId="0" fontId="6" fillId="0" borderId="0" xfId="0" applyFont="1" applyFill="1" applyBorder="1" applyAlignment="1">
      <alignment horizontal="distributed" vertical="top"/>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16" fillId="0" borderId="24" xfId="0" applyFont="1" applyFill="1" applyBorder="1" applyAlignment="1">
      <alignment horizontal="right" vertical="top"/>
    </xf>
    <xf numFmtId="41" fontId="1" fillId="0" borderId="0" xfId="0" applyNumberFormat="1" applyFont="1" applyFill="1" applyAlignment="1">
      <alignment/>
    </xf>
    <xf numFmtId="181" fontId="1" fillId="0" borderId="0" xfId="0" applyNumberFormat="1" applyFont="1" applyFill="1" applyAlignment="1">
      <alignment/>
    </xf>
    <xf numFmtId="41" fontId="1" fillId="0" borderId="0" xfId="0" applyNumberFormat="1" applyFont="1" applyFill="1" applyAlignment="1">
      <alignment horizontal="right"/>
    </xf>
    <xf numFmtId="0" fontId="18" fillId="0" borderId="19" xfId="0" applyFont="1" applyFill="1" applyBorder="1" applyAlignment="1">
      <alignment horizontal="distributed"/>
    </xf>
    <xf numFmtId="49" fontId="18" fillId="0" borderId="26" xfId="0" applyNumberFormat="1" applyFont="1" applyFill="1" applyBorder="1" applyAlignment="1">
      <alignment horizontal="center" vertical="top" wrapText="1"/>
    </xf>
    <xf numFmtId="0" fontId="7" fillId="0" borderId="0" xfId="0" applyFont="1" applyFill="1" applyBorder="1" applyAlignment="1">
      <alignment horizontal="right"/>
    </xf>
    <xf numFmtId="41" fontId="17" fillId="0" borderId="19" xfId="0" applyNumberFormat="1" applyFont="1" applyFill="1" applyBorder="1" applyAlignment="1">
      <alignment shrinkToFit="1"/>
    </xf>
    <xf numFmtId="41" fontId="17" fillId="0" borderId="19" xfId="0" applyNumberFormat="1" applyFont="1" applyFill="1" applyBorder="1" applyAlignment="1">
      <alignment/>
    </xf>
    <xf numFmtId="41" fontId="17" fillId="0" borderId="17" xfId="0" applyNumberFormat="1" applyFont="1" applyFill="1" applyBorder="1" applyAlignment="1">
      <alignment/>
    </xf>
    <xf numFmtId="0" fontId="7" fillId="0" borderId="0" xfId="0" applyFont="1" applyFill="1" applyBorder="1" applyAlignment="1">
      <alignment horizontal="right" vertical="top"/>
    </xf>
    <xf numFmtId="41" fontId="17" fillId="0" borderId="18" xfId="0" applyNumberFormat="1" applyFont="1" applyFill="1" applyBorder="1" applyAlignment="1">
      <alignment vertical="top" shrinkToFit="1"/>
    </xf>
    <xf numFmtId="41" fontId="17" fillId="0" borderId="18" xfId="0" applyNumberFormat="1" applyFont="1" applyFill="1" applyBorder="1" applyAlignment="1">
      <alignment vertical="top"/>
    </xf>
    <xf numFmtId="41" fontId="17" fillId="0" borderId="13" xfId="0" applyNumberFormat="1" applyFont="1" applyFill="1" applyBorder="1" applyAlignment="1">
      <alignment vertical="top"/>
    </xf>
    <xf numFmtId="0" fontId="7" fillId="0" borderId="27" xfId="0" applyFont="1" applyFill="1" applyBorder="1" applyAlignment="1">
      <alignment horizontal="right"/>
    </xf>
    <xf numFmtId="0" fontId="7" fillId="0" borderId="28" xfId="0" applyFont="1" applyFill="1" applyBorder="1" applyAlignment="1">
      <alignment horizontal="right" vertical="top"/>
    </xf>
    <xf numFmtId="41" fontId="17" fillId="0" borderId="26" xfId="0" applyNumberFormat="1" applyFont="1" applyFill="1" applyBorder="1" applyAlignment="1">
      <alignment vertical="top" shrinkToFit="1"/>
    </xf>
    <xf numFmtId="41" fontId="17" fillId="0" borderId="26" xfId="0" applyNumberFormat="1" applyFont="1" applyFill="1" applyBorder="1" applyAlignment="1">
      <alignment vertical="top"/>
    </xf>
    <xf numFmtId="41" fontId="17" fillId="0" borderId="14" xfId="0" applyNumberFormat="1" applyFont="1" applyFill="1" applyBorder="1" applyAlignment="1">
      <alignment vertical="top"/>
    </xf>
    <xf numFmtId="41" fontId="17" fillId="0" borderId="18" xfId="0" applyNumberFormat="1" applyFont="1" applyFill="1" applyBorder="1" applyAlignment="1">
      <alignment shrinkToFit="1"/>
    </xf>
    <xf numFmtId="186" fontId="17" fillId="0" borderId="22" xfId="42" applyNumberFormat="1" applyFont="1" applyFill="1" applyBorder="1" applyAlignment="1">
      <alignment/>
    </xf>
    <xf numFmtId="41" fontId="17" fillId="0" borderId="18" xfId="0" applyNumberFormat="1" applyFont="1" applyFill="1" applyBorder="1" applyAlignment="1">
      <alignment/>
    </xf>
    <xf numFmtId="189" fontId="17" fillId="0" borderId="19" xfId="0" applyNumberFormat="1" applyFont="1" applyFill="1" applyBorder="1" applyAlignment="1">
      <alignment/>
    </xf>
    <xf numFmtId="189" fontId="17" fillId="0" borderId="21" xfId="0" applyNumberFormat="1" applyFont="1" applyFill="1" applyBorder="1" applyAlignment="1">
      <alignment/>
    </xf>
    <xf numFmtId="41" fontId="17" fillId="0" borderId="13" xfId="0" applyNumberFormat="1" applyFont="1" applyFill="1" applyBorder="1" applyAlignment="1">
      <alignment/>
    </xf>
    <xf numFmtId="186" fontId="17" fillId="0" borderId="22" xfId="42" applyNumberFormat="1" applyFont="1" applyFill="1" applyBorder="1" applyAlignment="1">
      <alignment vertical="top"/>
    </xf>
    <xf numFmtId="189" fontId="17" fillId="0" borderId="18" xfId="0" applyNumberFormat="1" applyFont="1" applyFill="1" applyBorder="1" applyAlignment="1">
      <alignment vertical="top"/>
    </xf>
    <xf numFmtId="189" fontId="17" fillId="0" borderId="22" xfId="0" applyNumberFormat="1" applyFont="1" applyFill="1" applyBorder="1" applyAlignment="1">
      <alignment vertical="top"/>
    </xf>
    <xf numFmtId="181" fontId="17" fillId="0" borderId="18" xfId="0" applyNumberFormat="1" applyFont="1" applyFill="1" applyBorder="1" applyAlignment="1">
      <alignment/>
    </xf>
    <xf numFmtId="41" fontId="8" fillId="0" borderId="18" xfId="0" applyNumberFormat="1" applyFont="1" applyFill="1" applyBorder="1" applyAlignment="1">
      <alignment/>
    </xf>
    <xf numFmtId="181" fontId="8" fillId="0" borderId="18" xfId="0" applyNumberFormat="1" applyFont="1" applyFill="1" applyBorder="1" applyAlignment="1">
      <alignment/>
    </xf>
    <xf numFmtId="181" fontId="8" fillId="0" borderId="22" xfId="0" applyNumberFormat="1" applyFont="1" applyFill="1" applyBorder="1" applyAlignment="1">
      <alignment/>
    </xf>
    <xf numFmtId="41" fontId="8" fillId="0" borderId="13" xfId="0" applyNumberFormat="1" applyFont="1" applyFill="1" applyBorder="1" applyAlignment="1">
      <alignment/>
    </xf>
    <xf numFmtId="181" fontId="17" fillId="0" borderId="18" xfId="0" applyNumberFormat="1" applyFont="1" applyFill="1" applyBorder="1" applyAlignment="1">
      <alignment vertical="top"/>
    </xf>
    <xf numFmtId="41" fontId="8" fillId="0" borderId="18" xfId="0" applyNumberFormat="1" applyFont="1" applyFill="1" applyBorder="1" applyAlignment="1">
      <alignment vertical="top"/>
    </xf>
    <xf numFmtId="181" fontId="8" fillId="0" borderId="18" xfId="0" applyNumberFormat="1" applyFont="1" applyFill="1" applyBorder="1" applyAlignment="1">
      <alignment vertical="top"/>
    </xf>
    <xf numFmtId="181" fontId="8" fillId="0" borderId="22" xfId="0" applyNumberFormat="1" applyFont="1" applyFill="1" applyBorder="1" applyAlignment="1">
      <alignment vertical="top"/>
    </xf>
    <xf numFmtId="41" fontId="8" fillId="0" borderId="13" xfId="0" applyNumberFormat="1" applyFont="1" applyFill="1" applyBorder="1" applyAlignment="1">
      <alignment vertical="top"/>
    </xf>
    <xf numFmtId="181" fontId="17" fillId="0" borderId="22" xfId="42" applyNumberFormat="1" applyFont="1" applyFill="1" applyBorder="1" applyAlignment="1">
      <alignment/>
    </xf>
    <xf numFmtId="181" fontId="17" fillId="0" borderId="22" xfId="42" applyNumberFormat="1" applyFont="1" applyFill="1" applyBorder="1" applyAlignment="1">
      <alignment vertical="top"/>
    </xf>
    <xf numFmtId="0" fontId="7" fillId="0" borderId="0" xfId="0" applyFont="1" applyFill="1" applyBorder="1" applyAlignment="1">
      <alignment horizontal="left" wrapText="1"/>
    </xf>
    <xf numFmtId="0" fontId="7" fillId="0" borderId="0" xfId="0" applyFont="1" applyFill="1" applyBorder="1" applyAlignment="1">
      <alignment horizontal="distributed" vertical="top"/>
    </xf>
    <xf numFmtId="0" fontId="19" fillId="0" borderId="0" xfId="0" applyFont="1" applyFill="1" applyBorder="1" applyAlignment="1">
      <alignment horizontal="distributed" vertical="top"/>
    </xf>
    <xf numFmtId="0" fontId="7" fillId="0" borderId="0" xfId="0" applyFont="1" applyFill="1" applyBorder="1" applyAlignment="1">
      <alignment wrapText="1"/>
    </xf>
    <xf numFmtId="0" fontId="21" fillId="0" borderId="0" xfId="0" applyFont="1" applyFill="1" applyBorder="1" applyAlignment="1">
      <alignment horizontal="distributed" vertical="center"/>
    </xf>
    <xf numFmtId="0" fontId="7" fillId="0" borderId="0" xfId="0" applyFont="1" applyFill="1" applyBorder="1" applyAlignment="1">
      <alignment vertical="center"/>
    </xf>
    <xf numFmtId="41" fontId="17" fillId="0" borderId="18" xfId="49" applyNumberFormat="1" applyFont="1" applyFill="1" applyBorder="1" applyAlignment="1">
      <alignment shrinkToFit="1"/>
    </xf>
    <xf numFmtId="0" fontId="7" fillId="0" borderId="24" xfId="0" applyFont="1" applyFill="1" applyBorder="1" applyAlignment="1">
      <alignment horizontal="right" vertical="top"/>
    </xf>
    <xf numFmtId="41" fontId="17" fillId="0" borderId="20" xfId="49" applyNumberFormat="1" applyFont="1" applyFill="1" applyBorder="1" applyAlignment="1">
      <alignment vertical="top" shrinkToFit="1"/>
    </xf>
    <xf numFmtId="41" fontId="17" fillId="0" borderId="20" xfId="0" applyNumberFormat="1" applyFont="1" applyFill="1" applyBorder="1" applyAlignment="1">
      <alignment vertical="top" shrinkToFit="1"/>
    </xf>
    <xf numFmtId="41" fontId="8" fillId="0" borderId="20" xfId="0" applyNumberFormat="1" applyFont="1" applyFill="1" applyBorder="1" applyAlignment="1">
      <alignment vertical="top"/>
    </xf>
    <xf numFmtId="41" fontId="8" fillId="0" borderId="11" xfId="0" applyNumberFormat="1" applyFont="1" applyFill="1" applyBorder="1" applyAlignment="1">
      <alignment vertical="top"/>
    </xf>
    <xf numFmtId="41" fontId="1" fillId="0" borderId="0" xfId="0" applyNumberFormat="1" applyFont="1" applyFill="1" applyBorder="1" applyAlignment="1">
      <alignment horizontal="right" vertical="center"/>
    </xf>
    <xf numFmtId="38" fontId="17" fillId="0" borderId="18" xfId="49" applyFont="1" applyFill="1" applyBorder="1" applyAlignment="1">
      <alignment shrinkToFit="1"/>
    </xf>
    <xf numFmtId="38" fontId="17" fillId="0" borderId="20" xfId="49" applyFont="1" applyFill="1" applyBorder="1" applyAlignment="1">
      <alignment vertical="top" shrinkToFit="1"/>
    </xf>
    <xf numFmtId="182" fontId="1" fillId="0" borderId="0" xfId="0" applyNumberFormat="1" applyFont="1" applyFill="1" applyAlignment="1">
      <alignment horizontal="left" vertical="center"/>
    </xf>
    <xf numFmtId="41" fontId="1" fillId="0" borderId="0" xfId="0" applyNumberFormat="1" applyFont="1" applyFill="1" applyAlignment="1">
      <alignment horizontal="right" vertical="center"/>
    </xf>
    <xf numFmtId="178" fontId="12" fillId="0" borderId="19" xfId="0" applyNumberFormat="1" applyFont="1" applyFill="1" applyBorder="1" applyAlignment="1">
      <alignment horizontal="right" vertical="center"/>
    </xf>
    <xf numFmtId="184" fontId="11" fillId="0" borderId="19" xfId="0" applyNumberFormat="1" applyFont="1" applyFill="1" applyBorder="1" applyAlignment="1">
      <alignment horizontal="right" vertical="center"/>
    </xf>
    <xf numFmtId="181" fontId="1" fillId="0" borderId="0" xfId="0" applyNumberFormat="1" applyFont="1" applyFill="1" applyBorder="1" applyAlignment="1">
      <alignment/>
    </xf>
    <xf numFmtId="41" fontId="20" fillId="0" borderId="22" xfId="0" applyNumberFormat="1" applyFont="1" applyFill="1" applyBorder="1" applyAlignment="1">
      <alignment vertical="top"/>
    </xf>
    <xf numFmtId="41" fontId="20" fillId="0" borderId="21" xfId="0" applyNumberFormat="1" applyFont="1" applyFill="1" applyBorder="1" applyAlignment="1">
      <alignment/>
    </xf>
    <xf numFmtId="41" fontId="20" fillId="0" borderId="29" xfId="0" applyNumberFormat="1" applyFont="1" applyFill="1" applyBorder="1" applyAlignment="1">
      <alignment vertical="top"/>
    </xf>
    <xf numFmtId="49" fontId="6" fillId="0" borderId="0" xfId="0" applyNumberFormat="1" applyFont="1" applyFill="1" applyBorder="1" applyAlignment="1">
      <alignment horizontal="right" vertical="center"/>
    </xf>
    <xf numFmtId="181" fontId="17" fillId="0" borderId="20" xfId="0" applyNumberFormat="1" applyFont="1" applyFill="1" applyBorder="1" applyAlignment="1">
      <alignment vertical="top"/>
    </xf>
    <xf numFmtId="181" fontId="8" fillId="0" borderId="20" xfId="0" applyNumberFormat="1" applyFont="1" applyFill="1" applyBorder="1" applyAlignment="1">
      <alignment vertical="top"/>
    </xf>
    <xf numFmtId="181" fontId="17" fillId="0" borderId="19" xfId="0" applyNumberFormat="1" applyFont="1" applyFill="1" applyBorder="1" applyAlignment="1">
      <alignment/>
    </xf>
    <xf numFmtId="181" fontId="17" fillId="0" borderId="26" xfId="0" applyNumberFormat="1" applyFont="1" applyFill="1" applyBorder="1" applyAlignment="1">
      <alignment vertical="top"/>
    </xf>
    <xf numFmtId="181" fontId="17" fillId="0" borderId="21" xfId="0" applyNumberFormat="1" applyFont="1" applyFill="1" applyBorder="1" applyAlignment="1">
      <alignment/>
    </xf>
    <xf numFmtId="181" fontId="17" fillId="0" borderId="22" xfId="0" applyNumberFormat="1" applyFont="1" applyFill="1" applyBorder="1" applyAlignment="1">
      <alignment vertical="top"/>
    </xf>
    <xf numFmtId="181" fontId="17" fillId="0" borderId="29" xfId="0" applyNumberFormat="1" applyFont="1" applyFill="1" applyBorder="1" applyAlignment="1">
      <alignment vertical="top"/>
    </xf>
    <xf numFmtId="181" fontId="8" fillId="0" borderId="23" xfId="0" applyNumberFormat="1" applyFont="1" applyFill="1" applyBorder="1" applyAlignment="1">
      <alignment vertical="top"/>
    </xf>
    <xf numFmtId="182" fontId="1" fillId="0" borderId="12" xfId="0" applyNumberFormat="1" applyFont="1" applyFill="1" applyBorder="1" applyAlignment="1">
      <alignment/>
    </xf>
    <xf numFmtId="41" fontId="13" fillId="0" borderId="20" xfId="0" applyNumberFormat="1" applyFont="1" applyFill="1" applyBorder="1" applyAlignment="1">
      <alignment horizontal="right" vertical="center"/>
    </xf>
    <xf numFmtId="41" fontId="13" fillId="0" borderId="10" xfId="0" applyNumberFormat="1" applyFont="1" applyFill="1" applyBorder="1" applyAlignment="1">
      <alignment horizontal="right" vertical="center"/>
    </xf>
    <xf numFmtId="41" fontId="9" fillId="0" borderId="20" xfId="0" applyNumberFormat="1" applyFont="1" applyFill="1" applyBorder="1" applyAlignment="1">
      <alignment horizontal="right" vertical="center"/>
    </xf>
    <xf numFmtId="41" fontId="9" fillId="0" borderId="11" xfId="0" applyNumberFormat="1" applyFont="1" applyFill="1" applyBorder="1" applyAlignment="1">
      <alignment horizontal="right" vertical="center"/>
    </xf>
    <xf numFmtId="41" fontId="13" fillId="0" borderId="15" xfId="0" applyNumberFormat="1" applyFont="1" applyFill="1" applyBorder="1" applyAlignment="1">
      <alignment horizontal="right" vertical="center"/>
    </xf>
    <xf numFmtId="183" fontId="17" fillId="0" borderId="16" xfId="42" applyNumberFormat="1" applyFont="1" applyFill="1" applyBorder="1" applyAlignment="1">
      <alignment vertical="center"/>
    </xf>
    <xf numFmtId="199" fontId="11" fillId="0" borderId="21" xfId="42" applyNumberFormat="1" applyFont="1" applyFill="1" applyBorder="1" applyAlignment="1">
      <alignment vertical="center"/>
    </xf>
    <xf numFmtId="184" fontId="11" fillId="0" borderId="0" xfId="0" applyNumberFormat="1" applyFont="1" applyFill="1" applyBorder="1" applyAlignment="1">
      <alignment vertical="center"/>
    </xf>
    <xf numFmtId="199" fontId="11" fillId="0" borderId="23" xfId="42" applyNumberFormat="1" applyFont="1" applyFill="1" applyBorder="1" applyAlignment="1">
      <alignment vertical="center"/>
    </xf>
    <xf numFmtId="179" fontId="8" fillId="0" borderId="23" xfId="0" applyNumberFormat="1" applyFont="1" applyFill="1" applyBorder="1" applyAlignment="1">
      <alignment horizontal="right" vertical="center"/>
    </xf>
    <xf numFmtId="181" fontId="17" fillId="0" borderId="22" xfId="0" applyNumberFormat="1" applyFont="1" applyFill="1" applyBorder="1" applyAlignment="1">
      <alignment/>
    </xf>
    <xf numFmtId="181" fontId="17" fillId="0" borderId="23" xfId="0" applyNumberFormat="1" applyFont="1" applyFill="1" applyBorder="1" applyAlignment="1">
      <alignment vertical="top"/>
    </xf>
    <xf numFmtId="184" fontId="8" fillId="0" borderId="12" xfId="0" applyNumberFormat="1" applyFont="1" applyFill="1" applyBorder="1" applyAlignment="1">
      <alignment horizontal="right" vertical="center"/>
    </xf>
    <xf numFmtId="184" fontId="11" fillId="0" borderId="19" xfId="0" applyNumberFormat="1" applyFont="1" applyFill="1" applyBorder="1" applyAlignment="1" applyProtection="1">
      <alignment vertical="center"/>
      <protection locked="0"/>
    </xf>
    <xf numFmtId="184" fontId="11" fillId="0" borderId="19" xfId="0" applyNumberFormat="1" applyFont="1" applyFill="1" applyBorder="1" applyAlignment="1" applyProtection="1">
      <alignment horizontal="right" vertical="center"/>
      <protection locked="0"/>
    </xf>
    <xf numFmtId="184" fontId="11" fillId="0" borderId="18" xfId="0" applyNumberFormat="1" applyFont="1" applyFill="1" applyBorder="1" applyAlignment="1" applyProtection="1">
      <alignment vertical="center"/>
      <protection locked="0"/>
    </xf>
    <xf numFmtId="184" fontId="11" fillId="0" borderId="18" xfId="0" applyNumberFormat="1" applyFont="1" applyFill="1" applyBorder="1" applyAlignment="1" applyProtection="1">
      <alignment horizontal="right" vertical="center"/>
      <protection locked="0"/>
    </xf>
    <xf numFmtId="184" fontId="11" fillId="0" borderId="20" xfId="0" applyNumberFormat="1" applyFont="1" applyFill="1" applyBorder="1" applyAlignment="1" applyProtection="1">
      <alignment vertical="center"/>
      <protection locked="0"/>
    </xf>
    <xf numFmtId="184" fontId="11" fillId="0" borderId="20" xfId="0" applyNumberFormat="1" applyFont="1" applyFill="1" applyBorder="1" applyAlignment="1" applyProtection="1">
      <alignment horizontal="right" vertical="center"/>
      <protection locked="0"/>
    </xf>
    <xf numFmtId="184" fontId="11" fillId="0" borderId="13" xfId="0" applyNumberFormat="1" applyFont="1" applyFill="1" applyBorder="1" applyAlignment="1" applyProtection="1">
      <alignment vertical="center"/>
      <protection locked="0"/>
    </xf>
    <xf numFmtId="184" fontId="8" fillId="0" borderId="18" xfId="0" applyNumberFormat="1" applyFont="1" applyFill="1" applyBorder="1" applyAlignment="1" applyProtection="1">
      <alignment horizontal="right" vertical="center"/>
      <protection locked="0"/>
    </xf>
    <xf numFmtId="184" fontId="8" fillId="0" borderId="19" xfId="0" applyNumberFormat="1" applyFont="1" applyFill="1" applyBorder="1" applyAlignment="1" applyProtection="1">
      <alignment horizontal="right" vertical="center"/>
      <protection locked="0"/>
    </xf>
    <xf numFmtId="184" fontId="8" fillId="0" borderId="18" xfId="0" applyNumberFormat="1" applyFont="1" applyFill="1" applyBorder="1" applyAlignment="1" applyProtection="1">
      <alignment horizontal="right" vertical="center" shrinkToFit="1"/>
      <protection locked="0"/>
    </xf>
    <xf numFmtId="184" fontId="8" fillId="0" borderId="20" xfId="0" applyNumberFormat="1" applyFont="1" applyFill="1" applyBorder="1" applyAlignment="1" applyProtection="1">
      <alignment horizontal="right" vertical="center"/>
      <protection locked="0"/>
    </xf>
    <xf numFmtId="184" fontId="17" fillId="0" borderId="18" xfId="0" applyNumberFormat="1" applyFont="1" applyFill="1" applyBorder="1" applyAlignment="1" applyProtection="1">
      <alignment horizontal="right" vertical="center"/>
      <protection/>
    </xf>
    <xf numFmtId="184" fontId="17" fillId="0" borderId="19" xfId="0" applyNumberFormat="1" applyFont="1" applyFill="1" applyBorder="1" applyAlignment="1" applyProtection="1">
      <alignment horizontal="right" vertical="center"/>
      <protection/>
    </xf>
    <xf numFmtId="184" fontId="17" fillId="0" borderId="18" xfId="0" applyNumberFormat="1" applyFont="1" applyFill="1" applyBorder="1" applyAlignment="1" applyProtection="1">
      <alignment vertical="center"/>
      <protection/>
    </xf>
    <xf numFmtId="184" fontId="17" fillId="0" borderId="20" xfId="0" applyNumberFormat="1" applyFont="1" applyFill="1" applyBorder="1" applyAlignment="1" applyProtection="1">
      <alignment horizontal="right" vertical="center"/>
      <protection/>
    </xf>
    <xf numFmtId="184" fontId="8" fillId="0" borderId="17" xfId="0" applyNumberFormat="1" applyFont="1" applyFill="1" applyBorder="1" applyAlignment="1" applyProtection="1">
      <alignment horizontal="right" vertical="center"/>
      <protection locked="0"/>
    </xf>
    <xf numFmtId="184" fontId="8" fillId="0" borderId="13" xfId="0" applyNumberFormat="1" applyFont="1" applyFill="1" applyBorder="1" applyAlignment="1" applyProtection="1">
      <alignment horizontal="right" vertical="center"/>
      <protection locked="0"/>
    </xf>
    <xf numFmtId="184" fontId="8" fillId="0" borderId="11" xfId="0" applyNumberFormat="1" applyFont="1" applyFill="1" applyBorder="1" applyAlignment="1" applyProtection="1">
      <alignment horizontal="right" vertical="center"/>
      <protection locked="0"/>
    </xf>
    <xf numFmtId="184" fontId="8" fillId="0" borderId="19" xfId="0" applyNumberFormat="1" applyFont="1" applyFill="1" applyBorder="1" applyAlignment="1" applyProtection="1">
      <alignment vertical="center"/>
      <protection locked="0"/>
    </xf>
    <xf numFmtId="184" fontId="8" fillId="0" borderId="18" xfId="0" applyNumberFormat="1" applyFont="1" applyFill="1" applyBorder="1" applyAlignment="1" applyProtection="1">
      <alignment vertical="center"/>
      <protection locked="0"/>
    </xf>
    <xf numFmtId="184" fontId="8" fillId="0" borderId="20" xfId="0" applyNumberFormat="1" applyFont="1" applyFill="1" applyBorder="1" applyAlignment="1" applyProtection="1">
      <alignment vertical="center"/>
      <protection locked="0"/>
    </xf>
    <xf numFmtId="184" fontId="8" fillId="0" borderId="13" xfId="0" applyNumberFormat="1" applyFont="1" applyFill="1" applyBorder="1" applyAlignment="1" applyProtection="1">
      <alignment vertical="center"/>
      <protection locked="0"/>
    </xf>
    <xf numFmtId="184" fontId="8" fillId="0" borderId="22" xfId="0" applyNumberFormat="1" applyFont="1" applyFill="1" applyBorder="1" applyAlignment="1" applyProtection="1">
      <alignment horizontal="right" vertical="center"/>
      <protection locked="0"/>
    </xf>
    <xf numFmtId="184" fontId="8" fillId="0" borderId="22" xfId="0" applyNumberFormat="1" applyFont="1" applyFill="1" applyBorder="1" applyAlignment="1" applyProtection="1">
      <alignment vertical="center"/>
      <protection locked="0"/>
    </xf>
    <xf numFmtId="183" fontId="8" fillId="0" borderId="18" xfId="0" applyNumberFormat="1" applyFont="1" applyBorder="1" applyAlignment="1" applyProtection="1">
      <alignment/>
      <protection locked="0"/>
    </xf>
    <xf numFmtId="41" fontId="17" fillId="0" borderId="19" xfId="0" applyNumberFormat="1" applyFont="1" applyFill="1" applyBorder="1" applyAlignment="1" applyProtection="1">
      <alignment/>
      <protection locked="0"/>
    </xf>
    <xf numFmtId="41" fontId="17" fillId="0" borderId="18" xfId="0" applyNumberFormat="1" applyFont="1" applyFill="1" applyBorder="1" applyAlignment="1" applyProtection="1">
      <alignment vertical="top"/>
      <protection locked="0"/>
    </xf>
    <xf numFmtId="41" fontId="17" fillId="0" borderId="26" xfId="0" applyNumberFormat="1" applyFont="1" applyFill="1" applyBorder="1" applyAlignment="1" applyProtection="1">
      <alignment vertical="top"/>
      <protection locked="0"/>
    </xf>
    <xf numFmtId="41" fontId="17" fillId="0" borderId="18" xfId="0" applyNumberFormat="1" applyFont="1" applyFill="1" applyBorder="1" applyAlignment="1" applyProtection="1">
      <alignment/>
      <protection locked="0"/>
    </xf>
    <xf numFmtId="41" fontId="8" fillId="0" borderId="18" xfId="0" applyNumberFormat="1" applyFont="1" applyFill="1" applyBorder="1" applyAlignment="1" applyProtection="1">
      <alignment/>
      <protection locked="0"/>
    </xf>
    <xf numFmtId="41" fontId="8" fillId="0" borderId="18" xfId="0" applyNumberFormat="1" applyFont="1" applyFill="1" applyBorder="1" applyAlignment="1" applyProtection="1">
      <alignment vertical="top"/>
      <protection locked="0"/>
    </xf>
    <xf numFmtId="41" fontId="8" fillId="0" borderId="20" xfId="0" applyNumberFormat="1" applyFont="1" applyFill="1" applyBorder="1" applyAlignment="1" applyProtection="1">
      <alignment vertical="top"/>
      <protection locked="0"/>
    </xf>
    <xf numFmtId="41" fontId="17" fillId="0" borderId="17" xfId="0" applyNumberFormat="1" applyFont="1" applyFill="1" applyBorder="1" applyAlignment="1" applyProtection="1">
      <alignment/>
      <protection locked="0"/>
    </xf>
    <xf numFmtId="41" fontId="17" fillId="0" borderId="13" xfId="0" applyNumberFormat="1" applyFont="1" applyFill="1" applyBorder="1" applyAlignment="1" applyProtection="1">
      <alignment vertical="top"/>
      <protection locked="0"/>
    </xf>
    <xf numFmtId="41" fontId="17" fillId="0" borderId="14" xfId="0" applyNumberFormat="1" applyFont="1" applyFill="1" applyBorder="1" applyAlignment="1" applyProtection="1">
      <alignment vertical="top"/>
      <protection locked="0"/>
    </xf>
    <xf numFmtId="41" fontId="17" fillId="0" borderId="13" xfId="0" applyNumberFormat="1" applyFont="1" applyFill="1" applyBorder="1" applyAlignment="1" applyProtection="1">
      <alignment/>
      <protection locked="0"/>
    </xf>
    <xf numFmtId="41" fontId="8" fillId="0" borderId="13" xfId="0" applyNumberFormat="1" applyFont="1" applyFill="1" applyBorder="1" applyAlignment="1" applyProtection="1">
      <alignment/>
      <protection locked="0"/>
    </xf>
    <xf numFmtId="41" fontId="8" fillId="0" borderId="13" xfId="0" applyNumberFormat="1" applyFont="1" applyFill="1" applyBorder="1" applyAlignment="1" applyProtection="1">
      <alignment vertical="top"/>
      <protection locked="0"/>
    </xf>
    <xf numFmtId="41" fontId="8" fillId="0" borderId="11" xfId="0" applyNumberFormat="1" applyFont="1" applyFill="1" applyBorder="1" applyAlignment="1" applyProtection="1">
      <alignment vertical="top"/>
      <protection locked="0"/>
    </xf>
    <xf numFmtId="41" fontId="9" fillId="0" borderId="19" xfId="0" applyNumberFormat="1" applyFont="1" applyFill="1" applyBorder="1" applyAlignment="1" applyProtection="1">
      <alignment vertical="center"/>
      <protection locked="0"/>
    </xf>
    <xf numFmtId="41" fontId="9" fillId="0" borderId="21" xfId="0" applyNumberFormat="1" applyFont="1" applyFill="1" applyBorder="1" applyAlignment="1" applyProtection="1">
      <alignment vertical="center"/>
      <protection locked="0"/>
    </xf>
    <xf numFmtId="41" fontId="9" fillId="0" borderId="18" xfId="0" applyNumberFormat="1" applyFont="1" applyFill="1" applyBorder="1" applyAlignment="1" applyProtection="1">
      <alignment vertical="center"/>
      <protection locked="0"/>
    </xf>
    <xf numFmtId="41" fontId="9" fillId="0" borderId="22" xfId="0" applyNumberFormat="1" applyFont="1" applyFill="1" applyBorder="1" applyAlignment="1" applyProtection="1">
      <alignment vertical="center"/>
      <protection locked="0"/>
    </xf>
    <xf numFmtId="41" fontId="9" fillId="0" borderId="18" xfId="0" applyNumberFormat="1" applyFont="1" applyFill="1" applyBorder="1" applyAlignment="1" applyProtection="1">
      <alignment horizontal="right" vertical="center"/>
      <protection locked="0"/>
    </xf>
    <xf numFmtId="41" fontId="9" fillId="0" borderId="20" xfId="0" applyNumberFormat="1" applyFont="1" applyFill="1" applyBorder="1" applyAlignment="1" applyProtection="1">
      <alignment horizontal="right" vertical="center"/>
      <protection locked="0"/>
    </xf>
    <xf numFmtId="41" fontId="9" fillId="0" borderId="20" xfId="0" applyNumberFormat="1" applyFont="1" applyFill="1" applyBorder="1" applyAlignment="1" applyProtection="1">
      <alignment vertical="center"/>
      <protection locked="0"/>
    </xf>
    <xf numFmtId="41" fontId="9" fillId="0" borderId="23" xfId="0" applyNumberFormat="1" applyFont="1" applyFill="1" applyBorder="1" applyAlignment="1" applyProtection="1">
      <alignment vertical="center"/>
      <protection locked="0"/>
    </xf>
    <xf numFmtId="41" fontId="9" fillId="0" borderId="22" xfId="0" applyNumberFormat="1" applyFont="1" applyFill="1" applyBorder="1" applyAlignment="1" applyProtection="1">
      <alignment horizontal="right" vertical="center"/>
      <protection locked="0"/>
    </xf>
    <xf numFmtId="41" fontId="9" fillId="0" borderId="13" xfId="0" applyNumberFormat="1" applyFont="1" applyFill="1" applyBorder="1" applyAlignment="1" applyProtection="1">
      <alignment horizontal="right" vertical="center"/>
      <protection locked="0"/>
    </xf>
    <xf numFmtId="41" fontId="9" fillId="0" borderId="11" xfId="0" applyNumberFormat="1" applyFont="1" applyFill="1" applyBorder="1" applyAlignment="1" applyProtection="1">
      <alignment horizontal="right" vertical="center"/>
      <protection locked="0"/>
    </xf>
    <xf numFmtId="41" fontId="9" fillId="0" borderId="17" xfId="0" applyNumberFormat="1" applyFont="1" applyFill="1" applyBorder="1" applyAlignment="1" applyProtection="1">
      <alignment vertical="center"/>
      <protection locked="0"/>
    </xf>
    <xf numFmtId="41" fontId="9" fillId="0" borderId="13" xfId="0" applyNumberFormat="1" applyFont="1" applyFill="1" applyBorder="1" applyAlignment="1" applyProtection="1">
      <alignment vertical="center"/>
      <protection locked="0"/>
    </xf>
    <xf numFmtId="41" fontId="20" fillId="0" borderId="19" xfId="0" applyNumberFormat="1" applyFont="1" applyFill="1" applyBorder="1" applyAlignment="1">
      <alignment vertical="center"/>
    </xf>
    <xf numFmtId="41" fontId="20" fillId="0" borderId="18" xfId="0" applyNumberFormat="1" applyFont="1" applyFill="1" applyBorder="1" applyAlignment="1">
      <alignment vertical="center"/>
    </xf>
    <xf numFmtId="41" fontId="20" fillId="0" borderId="22" xfId="0" applyNumberFormat="1" applyFont="1" applyFill="1" applyBorder="1" applyAlignment="1">
      <alignment vertical="center"/>
    </xf>
    <xf numFmtId="41" fontId="20" fillId="0" borderId="17" xfId="0" applyNumberFormat="1" applyFont="1" applyFill="1" applyBorder="1" applyAlignment="1">
      <alignment vertical="center"/>
    </xf>
    <xf numFmtId="41" fontId="20" fillId="0" borderId="19" xfId="0" applyNumberFormat="1" applyFont="1" applyFill="1" applyBorder="1" applyAlignment="1" applyProtection="1">
      <alignment vertical="center"/>
      <protection locked="0"/>
    </xf>
    <xf numFmtId="41" fontId="20" fillId="0" borderId="13" xfId="0" applyNumberFormat="1" applyFont="1" applyFill="1" applyBorder="1" applyAlignment="1">
      <alignment vertical="center"/>
    </xf>
    <xf numFmtId="41" fontId="20" fillId="0" borderId="18" xfId="0" applyNumberFormat="1" applyFont="1" applyFill="1" applyBorder="1" applyAlignment="1" applyProtection="1">
      <alignment vertical="center"/>
      <protection locked="0"/>
    </xf>
    <xf numFmtId="41" fontId="20" fillId="0" borderId="21" xfId="0" applyNumberFormat="1" applyFont="1" applyFill="1" applyBorder="1" applyAlignment="1">
      <alignment vertical="center"/>
    </xf>
    <xf numFmtId="41" fontId="20" fillId="0" borderId="26" xfId="0" applyNumberFormat="1" applyFont="1" applyFill="1" applyBorder="1" applyAlignment="1">
      <alignment vertical="center"/>
    </xf>
    <xf numFmtId="41" fontId="20" fillId="0" borderId="29" xfId="0" applyNumberFormat="1" applyFont="1" applyFill="1" applyBorder="1" applyAlignment="1">
      <alignment vertical="center"/>
    </xf>
    <xf numFmtId="41" fontId="20" fillId="0" borderId="14" xfId="0" applyNumberFormat="1" applyFont="1" applyFill="1" applyBorder="1" applyAlignment="1">
      <alignment vertical="center"/>
    </xf>
    <xf numFmtId="41" fontId="20" fillId="0" borderId="26" xfId="0" applyNumberFormat="1" applyFont="1" applyFill="1" applyBorder="1" applyAlignment="1" applyProtection="1">
      <alignment vertical="center"/>
      <protection locked="0"/>
    </xf>
    <xf numFmtId="189" fontId="20" fillId="0" borderId="18" xfId="0" applyNumberFormat="1" applyFont="1" applyFill="1" applyBorder="1" applyAlignment="1">
      <alignment vertical="center"/>
    </xf>
    <xf numFmtId="186" fontId="20" fillId="0" borderId="22" xfId="42" applyNumberFormat="1" applyFont="1" applyFill="1" applyBorder="1" applyAlignment="1">
      <alignment vertical="center"/>
    </xf>
    <xf numFmtId="186" fontId="20" fillId="0" borderId="18" xfId="42" applyNumberFormat="1" applyFont="1" applyFill="1" applyBorder="1" applyAlignment="1">
      <alignment vertical="center"/>
    </xf>
    <xf numFmtId="181" fontId="20" fillId="0" borderId="18" xfId="0" applyNumberFormat="1" applyFont="1" applyFill="1" applyBorder="1" applyAlignment="1">
      <alignment vertical="center"/>
    </xf>
    <xf numFmtId="41" fontId="6" fillId="0" borderId="18" xfId="0" applyNumberFormat="1" applyFont="1" applyFill="1" applyBorder="1" applyAlignment="1">
      <alignment vertical="center"/>
    </xf>
    <xf numFmtId="181" fontId="6" fillId="0" borderId="22" xfId="0" applyNumberFormat="1" applyFont="1" applyFill="1" applyBorder="1" applyAlignment="1">
      <alignment vertical="center"/>
    </xf>
    <xf numFmtId="41" fontId="6" fillId="0" borderId="13" xfId="0" applyNumberFormat="1" applyFont="1" applyFill="1" applyBorder="1" applyAlignment="1">
      <alignment vertical="center"/>
    </xf>
    <xf numFmtId="181" fontId="6" fillId="0" borderId="18" xfId="0" applyNumberFormat="1" applyFont="1" applyFill="1" applyBorder="1" applyAlignment="1">
      <alignment vertical="center"/>
    </xf>
    <xf numFmtId="41" fontId="6" fillId="0" borderId="18" xfId="0" applyNumberFormat="1" applyFont="1" applyFill="1" applyBorder="1" applyAlignment="1" applyProtection="1">
      <alignment vertical="center"/>
      <protection locked="0"/>
    </xf>
    <xf numFmtId="181" fontId="6" fillId="0" borderId="18" xfId="42" applyNumberFormat="1" applyFont="1" applyFill="1" applyBorder="1" applyAlignment="1">
      <alignment vertical="center"/>
    </xf>
    <xf numFmtId="181" fontId="6" fillId="0" borderId="22" xfId="42" applyNumberFormat="1" applyFont="1" applyFill="1" applyBorder="1" applyAlignment="1">
      <alignment vertical="center"/>
    </xf>
    <xf numFmtId="181" fontId="6" fillId="0" borderId="18" xfId="49" applyNumberFormat="1" applyFont="1" applyFill="1" applyBorder="1" applyAlignment="1">
      <alignment vertical="center"/>
    </xf>
    <xf numFmtId="181" fontId="6" fillId="0" borderId="18" xfId="42" applyNumberFormat="1" applyFont="1" applyFill="1" applyBorder="1" applyAlignment="1">
      <alignment horizontal="right" vertical="center"/>
    </xf>
    <xf numFmtId="41" fontId="20" fillId="0" borderId="20" xfId="0" applyNumberFormat="1" applyFont="1" applyFill="1" applyBorder="1" applyAlignment="1">
      <alignment vertical="center"/>
    </xf>
    <xf numFmtId="181" fontId="20" fillId="0" borderId="20" xfId="0" applyNumberFormat="1" applyFont="1" applyFill="1" applyBorder="1" applyAlignment="1">
      <alignment vertical="center"/>
    </xf>
    <xf numFmtId="41" fontId="6" fillId="0" borderId="20" xfId="0" applyNumberFormat="1" applyFont="1" applyFill="1" applyBorder="1" applyAlignment="1">
      <alignment vertical="center"/>
    </xf>
    <xf numFmtId="181" fontId="6" fillId="0" borderId="23" xfId="0" applyNumberFormat="1" applyFont="1" applyFill="1" applyBorder="1" applyAlignment="1">
      <alignment vertical="center"/>
    </xf>
    <xf numFmtId="41" fontId="6" fillId="0" borderId="11" xfId="0" applyNumberFormat="1" applyFont="1" applyFill="1" applyBorder="1" applyAlignment="1">
      <alignment vertical="center"/>
    </xf>
    <xf numFmtId="181" fontId="6" fillId="0" borderId="20" xfId="0" applyNumberFormat="1" applyFont="1" applyFill="1" applyBorder="1" applyAlignment="1">
      <alignment vertical="center"/>
    </xf>
    <xf numFmtId="41" fontId="6" fillId="0" borderId="20" xfId="0" applyNumberFormat="1" applyFont="1" applyFill="1" applyBorder="1" applyAlignment="1" applyProtection="1">
      <alignment vertical="center"/>
      <protection locked="0"/>
    </xf>
    <xf numFmtId="179" fontId="11" fillId="0" borderId="22" xfId="0" applyNumberFormat="1" applyFont="1" applyFill="1" applyBorder="1" applyAlignment="1">
      <alignment vertical="center"/>
    </xf>
    <xf numFmtId="179" fontId="11" fillId="0" borderId="23" xfId="0" applyNumberFormat="1" applyFont="1" applyFill="1" applyBorder="1" applyAlignment="1">
      <alignment vertical="center"/>
    </xf>
    <xf numFmtId="0" fontId="8" fillId="0" borderId="24" xfId="0" applyFont="1" applyFill="1" applyBorder="1" applyAlignment="1">
      <alignment horizontal="distributed" vertical="center"/>
    </xf>
    <xf numFmtId="0" fontId="8" fillId="0" borderId="0" xfId="0" applyFont="1" applyFill="1" applyBorder="1" applyAlignment="1">
      <alignment vertical="center"/>
    </xf>
    <xf numFmtId="0" fontId="8" fillId="0" borderId="0" xfId="0" applyFont="1" applyFill="1" applyBorder="1" applyAlignment="1">
      <alignment horizontal="distributed" vertical="center"/>
    </xf>
    <xf numFmtId="0" fontId="11" fillId="0" borderId="30"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21" xfId="0" applyFont="1" applyFill="1" applyBorder="1" applyAlignment="1">
      <alignment horizontal="distributed" vertical="center"/>
    </xf>
    <xf numFmtId="0" fontId="8" fillId="0" borderId="27"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0" xfId="0" applyFont="1" applyFill="1" applyBorder="1" applyAlignment="1">
      <alignment horizontal="left" vertical="center" textRotation="255"/>
    </xf>
    <xf numFmtId="0" fontId="8" fillId="0" borderId="0" xfId="0" applyFont="1" applyFill="1" applyBorder="1" applyAlignment="1">
      <alignment horizontal="left" vertical="center"/>
    </xf>
    <xf numFmtId="0" fontId="8" fillId="0" borderId="0" xfId="0" applyFont="1" applyFill="1" applyBorder="1" applyAlignment="1">
      <alignment vertical="center" textRotation="255"/>
    </xf>
    <xf numFmtId="179" fontId="8" fillId="0" borderId="21" xfId="0" applyNumberFormat="1" applyFont="1" applyFill="1" applyBorder="1" applyAlignment="1">
      <alignment horizontal="center" vertical="center"/>
    </xf>
    <xf numFmtId="179" fontId="8" fillId="0" borderId="29" xfId="0" applyNumberFormat="1" applyFont="1" applyFill="1" applyBorder="1" applyAlignment="1">
      <alignment horizontal="center" vertical="center"/>
    </xf>
    <xf numFmtId="178" fontId="8" fillId="0" borderId="17" xfId="0" applyNumberFormat="1" applyFont="1" applyFill="1" applyBorder="1" applyAlignment="1">
      <alignment horizontal="center" vertical="center"/>
    </xf>
    <xf numFmtId="178" fontId="8" fillId="0" borderId="14" xfId="0" applyNumberFormat="1" applyFont="1" applyFill="1" applyBorder="1" applyAlignment="1">
      <alignment horizontal="center" vertical="center"/>
    </xf>
    <xf numFmtId="179" fontId="8" fillId="0" borderId="19" xfId="0" applyNumberFormat="1" applyFont="1" applyFill="1" applyBorder="1" applyAlignment="1">
      <alignment horizontal="center" vertical="center"/>
    </xf>
    <xf numFmtId="179" fontId="8" fillId="0" borderId="26" xfId="0" applyNumberFormat="1" applyFont="1" applyFill="1" applyBorder="1" applyAlignment="1">
      <alignment horizontal="center" vertical="center"/>
    </xf>
    <xf numFmtId="0" fontId="8" fillId="0" borderId="27" xfId="0" applyFont="1" applyFill="1" applyBorder="1" applyAlignment="1">
      <alignment vertical="center"/>
    </xf>
    <xf numFmtId="0" fontId="8" fillId="0" borderId="32" xfId="0" applyFont="1" applyFill="1" applyBorder="1" applyAlignment="1">
      <alignment horizontal="center" vertical="center"/>
    </xf>
    <xf numFmtId="178" fontId="8" fillId="0" borderId="19" xfId="0" applyNumberFormat="1" applyFont="1" applyFill="1" applyBorder="1" applyAlignment="1">
      <alignment horizontal="center" vertical="center"/>
    </xf>
    <xf numFmtId="178" fontId="8" fillId="0" borderId="26" xfId="0" applyNumberFormat="1" applyFont="1" applyFill="1" applyBorder="1" applyAlignment="1">
      <alignment horizontal="center" vertical="center"/>
    </xf>
    <xf numFmtId="179" fontId="6" fillId="0" borderId="0" xfId="0" applyNumberFormat="1" applyFont="1" applyFill="1" applyBorder="1" applyAlignment="1">
      <alignment horizontal="right"/>
    </xf>
    <xf numFmtId="0" fontId="0" fillId="0" borderId="0" xfId="0" applyFont="1" applyAlignment="1">
      <alignment horizontal="right"/>
    </xf>
    <xf numFmtId="0" fontId="0" fillId="0" borderId="24" xfId="0" applyFont="1" applyBorder="1" applyAlignment="1">
      <alignment horizontal="right"/>
    </xf>
    <xf numFmtId="0" fontId="8"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2" xfId="0" applyFont="1" applyFill="1" applyBorder="1" applyAlignment="1">
      <alignment horizontal="center" vertical="center" wrapText="1" shrinkToFit="1"/>
    </xf>
    <xf numFmtId="0" fontId="8" fillId="0" borderId="30" xfId="0" applyFont="1" applyFill="1" applyBorder="1" applyAlignment="1">
      <alignment horizontal="center" vertical="center" wrapText="1" shrinkToFit="1"/>
    </xf>
    <xf numFmtId="0" fontId="8" fillId="0" borderId="32"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4" xfId="0" applyFont="1" applyFill="1" applyBorder="1" applyAlignment="1">
      <alignment horizontal="center" vertical="center" shrinkToFit="1"/>
    </xf>
    <xf numFmtId="0" fontId="10" fillId="0" borderId="0" xfId="0" applyFont="1" applyFill="1" applyBorder="1" applyAlignment="1">
      <alignment horizontal="right"/>
    </xf>
    <xf numFmtId="0" fontId="10" fillId="0" borderId="24" xfId="0" applyFont="1" applyFill="1" applyBorder="1" applyAlignment="1">
      <alignment horizontal="right"/>
    </xf>
    <xf numFmtId="0" fontId="8" fillId="0" borderId="21"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6" xfId="0" applyFont="1" applyFill="1" applyBorder="1" applyAlignment="1">
      <alignment horizontal="distributed" vertical="center"/>
    </xf>
    <xf numFmtId="0" fontId="8" fillId="0" borderId="33"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6" xfId="0" applyFont="1" applyFill="1" applyBorder="1" applyAlignment="1">
      <alignment horizontal="center" vertical="center"/>
    </xf>
    <xf numFmtId="0" fontId="17" fillId="0" borderId="0" xfId="0" applyFont="1" applyFill="1" applyBorder="1" applyAlignment="1">
      <alignment/>
    </xf>
    <xf numFmtId="0" fontId="8" fillId="0" borderId="0" xfId="0" applyFont="1" applyFill="1" applyBorder="1" applyAlignment="1">
      <alignment horizontal="left" vertical="center" textRotation="255" wrapText="1"/>
    </xf>
    <xf numFmtId="0" fontId="8" fillId="0" borderId="31" xfId="0" applyFont="1" applyFill="1" applyBorder="1" applyAlignment="1">
      <alignment horizontal="center" vertical="center" shrinkToFit="1"/>
    </xf>
    <xf numFmtId="0" fontId="6" fillId="0" borderId="34"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0" xfId="0" applyFont="1" applyFill="1" applyBorder="1" applyAlignment="1">
      <alignment horizontal="distributed" vertical="center"/>
    </xf>
    <xf numFmtId="0" fontId="20" fillId="0" borderId="0" xfId="0" applyFont="1" applyFill="1" applyBorder="1" applyAlignment="1">
      <alignment horizontal="distributed" vertical="center"/>
    </xf>
    <xf numFmtId="181" fontId="6" fillId="0" borderId="10" xfId="0" applyNumberFormat="1" applyFont="1" applyFill="1" applyBorder="1" applyAlignment="1">
      <alignment horizontal="center" vertical="center"/>
    </xf>
    <xf numFmtId="181" fontId="6" fillId="0" borderId="19" xfId="0" applyNumberFormat="1" applyFont="1" applyFill="1" applyBorder="1" applyAlignment="1">
      <alignment horizontal="center" vertical="center"/>
    </xf>
    <xf numFmtId="41" fontId="6" fillId="0" borderId="10" xfId="0" applyNumberFormat="1" applyFont="1" applyFill="1" applyBorder="1" applyAlignment="1">
      <alignment horizontal="center" vertical="center"/>
    </xf>
    <xf numFmtId="181" fontId="6" fillId="0" borderId="16" xfId="0" applyNumberFormat="1" applyFont="1" applyFill="1" applyBorder="1" applyAlignment="1">
      <alignment horizontal="center" vertical="center"/>
    </xf>
    <xf numFmtId="181" fontId="6" fillId="0" borderId="21" xfId="0" applyNumberFormat="1" applyFont="1" applyFill="1" applyBorder="1" applyAlignment="1">
      <alignment horizontal="center" vertical="center"/>
    </xf>
    <xf numFmtId="0" fontId="6" fillId="0" borderId="3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0" fillId="0" borderId="0" xfId="0" applyFont="1" applyFill="1" applyBorder="1" applyAlignment="1">
      <alignment/>
    </xf>
    <xf numFmtId="0" fontId="0" fillId="0" borderId="24" xfId="0" applyFont="1" applyFill="1" applyBorder="1" applyAlignment="1">
      <alignment/>
    </xf>
    <xf numFmtId="0" fontId="6" fillId="0" borderId="0" xfId="0" applyFont="1" applyFill="1" applyBorder="1" applyAlignment="1">
      <alignment horizontal="distributed" vertical="center" wrapText="1"/>
    </xf>
    <xf numFmtId="181" fontId="10" fillId="0" borderId="0" xfId="0" applyNumberFormat="1" applyFont="1" applyFill="1" applyBorder="1" applyAlignment="1">
      <alignment horizontal="right"/>
    </xf>
    <xf numFmtId="181" fontId="10" fillId="0" borderId="24" xfId="0" applyNumberFormat="1" applyFont="1" applyFill="1" applyBorder="1" applyAlignment="1">
      <alignment horizontal="right"/>
    </xf>
    <xf numFmtId="41" fontId="6" fillId="0" borderId="15"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0" xfId="0" applyFont="1" applyFill="1" applyBorder="1" applyAlignment="1">
      <alignment horizontal="distributed" vertical="center"/>
    </xf>
    <xf numFmtId="0" fontId="7" fillId="0" borderId="16"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5" xfId="0" applyFont="1" applyFill="1" applyBorder="1" applyAlignment="1">
      <alignment horizontal="distributed" vertical="center"/>
    </xf>
    <xf numFmtId="0" fontId="7" fillId="0" borderId="2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center" wrapText="1"/>
    </xf>
    <xf numFmtId="0" fontId="7" fillId="0" borderId="3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7"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28" xfId="0" applyFont="1" applyFill="1" applyBorder="1" applyAlignment="1">
      <alignment horizontal="distributed" vertical="center"/>
    </xf>
    <xf numFmtId="0" fontId="21" fillId="0" borderId="0" xfId="0" applyFont="1" applyFill="1" applyBorder="1" applyAlignment="1">
      <alignment horizontal="distributed" vertical="center"/>
    </xf>
    <xf numFmtId="182" fontId="6" fillId="0" borderId="0" xfId="0" applyNumberFormat="1" applyFont="1" applyFill="1" applyBorder="1" applyAlignment="1">
      <alignment horizontal="right"/>
    </xf>
    <xf numFmtId="182" fontId="6" fillId="0" borderId="24" xfId="0" applyNumberFormat="1" applyFont="1" applyFill="1" applyBorder="1" applyAlignment="1">
      <alignment horizontal="right"/>
    </xf>
    <xf numFmtId="0" fontId="7"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10" fillId="0" borderId="34"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1"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1" xfId="0" applyFont="1" applyFill="1" applyBorder="1" applyAlignment="1">
      <alignment horizontal="center" vertical="center"/>
    </xf>
    <xf numFmtId="0" fontId="10" fillId="0" borderId="0" xfId="0" applyFont="1" applyFill="1" applyBorder="1" applyAlignment="1">
      <alignment horizontal="distributed" vertical="center"/>
    </xf>
    <xf numFmtId="0" fontId="10" fillId="0" borderId="30" xfId="0" applyFont="1" applyFill="1" applyBorder="1" applyAlignment="1">
      <alignment horizontal="distributed" vertical="center"/>
    </xf>
    <xf numFmtId="0" fontId="10" fillId="0" borderId="34" xfId="0" applyFont="1" applyFill="1" applyBorder="1" applyAlignment="1">
      <alignment horizontal="distributed" vertical="center"/>
    </xf>
    <xf numFmtId="0" fontId="10" fillId="0" borderId="0" xfId="0" applyFont="1" applyFill="1" applyAlignment="1">
      <alignment horizontal="right"/>
    </xf>
    <xf numFmtId="0" fontId="10" fillId="0" borderId="32"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9</xdr:row>
      <xdr:rowOff>180975</xdr:rowOff>
    </xdr:from>
    <xdr:to>
      <xdr:col>2</xdr:col>
      <xdr:colOff>0</xdr:colOff>
      <xdr:row>10</xdr:row>
      <xdr:rowOff>190500</xdr:rowOff>
    </xdr:to>
    <xdr:sp>
      <xdr:nvSpPr>
        <xdr:cNvPr id="1" name="AutoShape 4"/>
        <xdr:cNvSpPr>
          <a:spLocks/>
        </xdr:cNvSpPr>
      </xdr:nvSpPr>
      <xdr:spPr>
        <a:xfrm>
          <a:off x="638175" y="2314575"/>
          <a:ext cx="66675" cy="3524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22</xdr:row>
      <xdr:rowOff>0</xdr:rowOff>
    </xdr:from>
    <xdr:to>
      <xdr:col>1</xdr:col>
      <xdr:colOff>0</xdr:colOff>
      <xdr:row>24</xdr:row>
      <xdr:rowOff>9525</xdr:rowOff>
    </xdr:to>
    <xdr:sp>
      <xdr:nvSpPr>
        <xdr:cNvPr id="2" name="AutoShape 5"/>
        <xdr:cNvSpPr>
          <a:spLocks/>
        </xdr:cNvSpPr>
      </xdr:nvSpPr>
      <xdr:spPr>
        <a:xfrm>
          <a:off x="238125" y="6591300"/>
          <a:ext cx="76200" cy="6953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21</xdr:row>
      <xdr:rowOff>180975</xdr:rowOff>
    </xdr:from>
    <xdr:to>
      <xdr:col>1</xdr:col>
      <xdr:colOff>390525</xdr:colOff>
      <xdr:row>22</xdr:row>
      <xdr:rowOff>209550</xdr:rowOff>
    </xdr:to>
    <xdr:sp>
      <xdr:nvSpPr>
        <xdr:cNvPr id="3" name="AutoShape 6"/>
        <xdr:cNvSpPr>
          <a:spLocks/>
        </xdr:cNvSpPr>
      </xdr:nvSpPr>
      <xdr:spPr>
        <a:xfrm>
          <a:off x="638175" y="6429375"/>
          <a:ext cx="66675" cy="3714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23</xdr:row>
      <xdr:rowOff>190500</xdr:rowOff>
    </xdr:from>
    <xdr:to>
      <xdr:col>2</xdr:col>
      <xdr:colOff>0</xdr:colOff>
      <xdr:row>24</xdr:row>
      <xdr:rowOff>190500</xdr:rowOff>
    </xdr:to>
    <xdr:sp>
      <xdr:nvSpPr>
        <xdr:cNvPr id="4" name="AutoShape 7"/>
        <xdr:cNvSpPr>
          <a:spLocks/>
        </xdr:cNvSpPr>
      </xdr:nvSpPr>
      <xdr:spPr>
        <a:xfrm>
          <a:off x="638175" y="7124700"/>
          <a:ext cx="66675" cy="3429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25</xdr:row>
      <xdr:rowOff>190500</xdr:rowOff>
    </xdr:from>
    <xdr:to>
      <xdr:col>1</xdr:col>
      <xdr:colOff>390525</xdr:colOff>
      <xdr:row>26</xdr:row>
      <xdr:rowOff>180975</xdr:rowOff>
    </xdr:to>
    <xdr:sp>
      <xdr:nvSpPr>
        <xdr:cNvPr id="5" name="AutoShape 8"/>
        <xdr:cNvSpPr>
          <a:spLocks/>
        </xdr:cNvSpPr>
      </xdr:nvSpPr>
      <xdr:spPr>
        <a:xfrm>
          <a:off x="647700" y="7810500"/>
          <a:ext cx="57150" cy="3333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11</xdr:row>
      <xdr:rowOff>180975</xdr:rowOff>
    </xdr:from>
    <xdr:to>
      <xdr:col>1</xdr:col>
      <xdr:colOff>371475</xdr:colOff>
      <xdr:row>20</xdr:row>
      <xdr:rowOff>152400</xdr:rowOff>
    </xdr:to>
    <xdr:sp>
      <xdr:nvSpPr>
        <xdr:cNvPr id="6" name="AutoShape 9"/>
        <xdr:cNvSpPr>
          <a:spLocks/>
        </xdr:cNvSpPr>
      </xdr:nvSpPr>
      <xdr:spPr>
        <a:xfrm>
          <a:off x="600075" y="3000375"/>
          <a:ext cx="85725" cy="3057525"/>
        </a:xfrm>
        <a:prstGeom prst="leftBrace">
          <a:avLst>
            <a:gd name="adj1" fmla="val -46930"/>
            <a:gd name="adj2" fmla="val 30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18</xdr:row>
      <xdr:rowOff>95250</xdr:rowOff>
    </xdr:from>
    <xdr:to>
      <xdr:col>2</xdr:col>
      <xdr:colOff>19050</xdr:colOff>
      <xdr:row>19</xdr:row>
      <xdr:rowOff>104775</xdr:rowOff>
    </xdr:to>
    <xdr:sp>
      <xdr:nvSpPr>
        <xdr:cNvPr id="1" name="AutoShape 3"/>
        <xdr:cNvSpPr>
          <a:spLocks/>
        </xdr:cNvSpPr>
      </xdr:nvSpPr>
      <xdr:spPr>
        <a:xfrm>
          <a:off x="657225" y="3381375"/>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6</xdr:row>
      <xdr:rowOff>95250</xdr:rowOff>
    </xdr:from>
    <xdr:to>
      <xdr:col>2</xdr:col>
      <xdr:colOff>0</xdr:colOff>
      <xdr:row>7</xdr:row>
      <xdr:rowOff>95250</xdr:rowOff>
    </xdr:to>
    <xdr:sp>
      <xdr:nvSpPr>
        <xdr:cNvPr id="2" name="AutoShape 7"/>
        <xdr:cNvSpPr>
          <a:spLocks/>
        </xdr:cNvSpPr>
      </xdr:nvSpPr>
      <xdr:spPr>
        <a:xfrm>
          <a:off x="657225" y="1209675"/>
          <a:ext cx="38100"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20</xdr:row>
      <xdr:rowOff>85725</xdr:rowOff>
    </xdr:from>
    <xdr:to>
      <xdr:col>2</xdr:col>
      <xdr:colOff>9525</xdr:colOff>
      <xdr:row>21</xdr:row>
      <xdr:rowOff>104775</xdr:rowOff>
    </xdr:to>
    <xdr:sp>
      <xdr:nvSpPr>
        <xdr:cNvPr id="3" name="AutoShape 10"/>
        <xdr:cNvSpPr>
          <a:spLocks/>
        </xdr:cNvSpPr>
      </xdr:nvSpPr>
      <xdr:spPr>
        <a:xfrm>
          <a:off x="647700" y="3733800"/>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22</xdr:row>
      <xdr:rowOff>104775</xdr:rowOff>
    </xdr:from>
    <xdr:to>
      <xdr:col>2</xdr:col>
      <xdr:colOff>9525</xdr:colOff>
      <xdr:row>23</xdr:row>
      <xdr:rowOff>114300</xdr:rowOff>
    </xdr:to>
    <xdr:sp>
      <xdr:nvSpPr>
        <xdr:cNvPr id="4" name="AutoShape 11"/>
        <xdr:cNvSpPr>
          <a:spLocks/>
        </xdr:cNvSpPr>
      </xdr:nvSpPr>
      <xdr:spPr>
        <a:xfrm>
          <a:off x="647700" y="4114800"/>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19</xdr:row>
      <xdr:rowOff>19050</xdr:rowOff>
    </xdr:from>
    <xdr:to>
      <xdr:col>1</xdr:col>
      <xdr:colOff>19050</xdr:colOff>
      <xdr:row>21</xdr:row>
      <xdr:rowOff>19050</xdr:rowOff>
    </xdr:to>
    <xdr:sp>
      <xdr:nvSpPr>
        <xdr:cNvPr id="5" name="AutoShape 22"/>
        <xdr:cNvSpPr>
          <a:spLocks/>
        </xdr:cNvSpPr>
      </xdr:nvSpPr>
      <xdr:spPr>
        <a:xfrm>
          <a:off x="323850" y="3486150"/>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8</xdr:row>
      <xdr:rowOff>123825</xdr:rowOff>
    </xdr:from>
    <xdr:to>
      <xdr:col>2</xdr:col>
      <xdr:colOff>19050</xdr:colOff>
      <xdr:row>17</xdr:row>
      <xdr:rowOff>114300</xdr:rowOff>
    </xdr:to>
    <xdr:sp>
      <xdr:nvSpPr>
        <xdr:cNvPr id="6" name="AutoShape 23"/>
        <xdr:cNvSpPr>
          <a:spLocks/>
        </xdr:cNvSpPr>
      </xdr:nvSpPr>
      <xdr:spPr>
        <a:xfrm>
          <a:off x="609600" y="1600200"/>
          <a:ext cx="104775" cy="1619250"/>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47</xdr:row>
      <xdr:rowOff>95250</xdr:rowOff>
    </xdr:from>
    <xdr:to>
      <xdr:col>2</xdr:col>
      <xdr:colOff>9525</xdr:colOff>
      <xdr:row>48</xdr:row>
      <xdr:rowOff>104775</xdr:rowOff>
    </xdr:to>
    <xdr:sp>
      <xdr:nvSpPr>
        <xdr:cNvPr id="7" name="AutoShape 28"/>
        <xdr:cNvSpPr>
          <a:spLocks/>
        </xdr:cNvSpPr>
      </xdr:nvSpPr>
      <xdr:spPr>
        <a:xfrm>
          <a:off x="647700" y="8334375"/>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49</xdr:row>
      <xdr:rowOff>85725</xdr:rowOff>
    </xdr:from>
    <xdr:to>
      <xdr:col>2</xdr:col>
      <xdr:colOff>0</xdr:colOff>
      <xdr:row>50</xdr:row>
      <xdr:rowOff>104775</xdr:rowOff>
    </xdr:to>
    <xdr:sp>
      <xdr:nvSpPr>
        <xdr:cNvPr id="8" name="AutoShape 29"/>
        <xdr:cNvSpPr>
          <a:spLocks/>
        </xdr:cNvSpPr>
      </xdr:nvSpPr>
      <xdr:spPr>
        <a:xfrm>
          <a:off x="638175" y="8686800"/>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51</xdr:row>
      <xdr:rowOff>104775</xdr:rowOff>
    </xdr:from>
    <xdr:to>
      <xdr:col>2</xdr:col>
      <xdr:colOff>0</xdr:colOff>
      <xdr:row>52</xdr:row>
      <xdr:rowOff>114300</xdr:rowOff>
    </xdr:to>
    <xdr:sp>
      <xdr:nvSpPr>
        <xdr:cNvPr id="9" name="AutoShape 30"/>
        <xdr:cNvSpPr>
          <a:spLocks/>
        </xdr:cNvSpPr>
      </xdr:nvSpPr>
      <xdr:spPr>
        <a:xfrm>
          <a:off x="647700" y="9067800"/>
          <a:ext cx="47625"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48</xdr:row>
      <xdr:rowOff>19050</xdr:rowOff>
    </xdr:from>
    <xdr:to>
      <xdr:col>1</xdr:col>
      <xdr:colOff>0</xdr:colOff>
      <xdr:row>50</xdr:row>
      <xdr:rowOff>19050</xdr:rowOff>
    </xdr:to>
    <xdr:sp>
      <xdr:nvSpPr>
        <xdr:cNvPr id="10" name="AutoShape 31"/>
        <xdr:cNvSpPr>
          <a:spLocks/>
        </xdr:cNvSpPr>
      </xdr:nvSpPr>
      <xdr:spPr>
        <a:xfrm>
          <a:off x="304800" y="8439150"/>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37</xdr:row>
      <xdr:rowOff>133350</xdr:rowOff>
    </xdr:from>
    <xdr:to>
      <xdr:col>2</xdr:col>
      <xdr:colOff>28575</xdr:colOff>
      <xdr:row>46</xdr:row>
      <xdr:rowOff>152400</xdr:rowOff>
    </xdr:to>
    <xdr:sp>
      <xdr:nvSpPr>
        <xdr:cNvPr id="11" name="AutoShape 32"/>
        <xdr:cNvSpPr>
          <a:spLocks/>
        </xdr:cNvSpPr>
      </xdr:nvSpPr>
      <xdr:spPr>
        <a:xfrm>
          <a:off x="638175" y="6562725"/>
          <a:ext cx="85725" cy="1647825"/>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35</xdr:row>
      <xdr:rowOff>104775</xdr:rowOff>
    </xdr:from>
    <xdr:to>
      <xdr:col>2</xdr:col>
      <xdr:colOff>0</xdr:colOff>
      <xdr:row>36</xdr:row>
      <xdr:rowOff>104775</xdr:rowOff>
    </xdr:to>
    <xdr:sp>
      <xdr:nvSpPr>
        <xdr:cNvPr id="12" name="AutoShape 33"/>
        <xdr:cNvSpPr>
          <a:spLocks/>
        </xdr:cNvSpPr>
      </xdr:nvSpPr>
      <xdr:spPr>
        <a:xfrm>
          <a:off x="647700" y="6172200"/>
          <a:ext cx="47625"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18</xdr:row>
      <xdr:rowOff>95250</xdr:rowOff>
    </xdr:from>
    <xdr:to>
      <xdr:col>2</xdr:col>
      <xdr:colOff>19050</xdr:colOff>
      <xdr:row>19</xdr:row>
      <xdr:rowOff>104775</xdr:rowOff>
    </xdr:to>
    <xdr:sp>
      <xdr:nvSpPr>
        <xdr:cNvPr id="1" name="AutoShape 15"/>
        <xdr:cNvSpPr>
          <a:spLocks/>
        </xdr:cNvSpPr>
      </xdr:nvSpPr>
      <xdr:spPr>
        <a:xfrm>
          <a:off x="657225" y="3381375"/>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6</xdr:row>
      <xdr:rowOff>95250</xdr:rowOff>
    </xdr:from>
    <xdr:to>
      <xdr:col>2</xdr:col>
      <xdr:colOff>0</xdr:colOff>
      <xdr:row>7</xdr:row>
      <xdr:rowOff>95250</xdr:rowOff>
    </xdr:to>
    <xdr:sp>
      <xdr:nvSpPr>
        <xdr:cNvPr id="2" name="AutoShape 16"/>
        <xdr:cNvSpPr>
          <a:spLocks/>
        </xdr:cNvSpPr>
      </xdr:nvSpPr>
      <xdr:spPr>
        <a:xfrm>
          <a:off x="657225" y="1209675"/>
          <a:ext cx="38100"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20</xdr:row>
      <xdr:rowOff>85725</xdr:rowOff>
    </xdr:from>
    <xdr:to>
      <xdr:col>2</xdr:col>
      <xdr:colOff>9525</xdr:colOff>
      <xdr:row>21</xdr:row>
      <xdr:rowOff>104775</xdr:rowOff>
    </xdr:to>
    <xdr:sp>
      <xdr:nvSpPr>
        <xdr:cNvPr id="3" name="AutoShape 17"/>
        <xdr:cNvSpPr>
          <a:spLocks/>
        </xdr:cNvSpPr>
      </xdr:nvSpPr>
      <xdr:spPr>
        <a:xfrm>
          <a:off x="647700" y="3733800"/>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22</xdr:row>
      <xdr:rowOff>85725</xdr:rowOff>
    </xdr:from>
    <xdr:to>
      <xdr:col>2</xdr:col>
      <xdr:colOff>9525</xdr:colOff>
      <xdr:row>23</xdr:row>
      <xdr:rowOff>95250</xdr:rowOff>
    </xdr:to>
    <xdr:sp>
      <xdr:nvSpPr>
        <xdr:cNvPr id="4" name="AutoShape 18"/>
        <xdr:cNvSpPr>
          <a:spLocks/>
        </xdr:cNvSpPr>
      </xdr:nvSpPr>
      <xdr:spPr>
        <a:xfrm>
          <a:off x="657225" y="4095750"/>
          <a:ext cx="47625"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19</xdr:row>
      <xdr:rowOff>19050</xdr:rowOff>
    </xdr:from>
    <xdr:to>
      <xdr:col>1</xdr:col>
      <xdr:colOff>19050</xdr:colOff>
      <xdr:row>21</xdr:row>
      <xdr:rowOff>19050</xdr:rowOff>
    </xdr:to>
    <xdr:sp>
      <xdr:nvSpPr>
        <xdr:cNvPr id="5" name="AutoShape 19"/>
        <xdr:cNvSpPr>
          <a:spLocks/>
        </xdr:cNvSpPr>
      </xdr:nvSpPr>
      <xdr:spPr>
        <a:xfrm>
          <a:off x="323850" y="3486150"/>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8</xdr:row>
      <xdr:rowOff>133350</xdr:rowOff>
    </xdr:from>
    <xdr:to>
      <xdr:col>2</xdr:col>
      <xdr:colOff>19050</xdr:colOff>
      <xdr:row>17</xdr:row>
      <xdr:rowOff>152400</xdr:rowOff>
    </xdr:to>
    <xdr:sp>
      <xdr:nvSpPr>
        <xdr:cNvPr id="6" name="AutoShape 20"/>
        <xdr:cNvSpPr>
          <a:spLocks/>
        </xdr:cNvSpPr>
      </xdr:nvSpPr>
      <xdr:spPr>
        <a:xfrm>
          <a:off x="628650" y="1609725"/>
          <a:ext cx="85725" cy="1647825"/>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47</xdr:row>
      <xdr:rowOff>95250</xdr:rowOff>
    </xdr:from>
    <xdr:to>
      <xdr:col>2</xdr:col>
      <xdr:colOff>28575</xdr:colOff>
      <xdr:row>48</xdr:row>
      <xdr:rowOff>104775</xdr:rowOff>
    </xdr:to>
    <xdr:sp>
      <xdr:nvSpPr>
        <xdr:cNvPr id="7" name="AutoShape 21"/>
        <xdr:cNvSpPr>
          <a:spLocks/>
        </xdr:cNvSpPr>
      </xdr:nvSpPr>
      <xdr:spPr>
        <a:xfrm>
          <a:off x="666750" y="8324850"/>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35</xdr:row>
      <xdr:rowOff>95250</xdr:rowOff>
    </xdr:from>
    <xdr:to>
      <xdr:col>2</xdr:col>
      <xdr:colOff>9525</xdr:colOff>
      <xdr:row>36</xdr:row>
      <xdr:rowOff>95250</xdr:rowOff>
    </xdr:to>
    <xdr:sp>
      <xdr:nvSpPr>
        <xdr:cNvPr id="8" name="AutoShape 22"/>
        <xdr:cNvSpPr>
          <a:spLocks/>
        </xdr:cNvSpPr>
      </xdr:nvSpPr>
      <xdr:spPr>
        <a:xfrm>
          <a:off x="666750" y="6153150"/>
          <a:ext cx="38100"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49</xdr:row>
      <xdr:rowOff>85725</xdr:rowOff>
    </xdr:from>
    <xdr:to>
      <xdr:col>2</xdr:col>
      <xdr:colOff>19050</xdr:colOff>
      <xdr:row>50</xdr:row>
      <xdr:rowOff>104775</xdr:rowOff>
    </xdr:to>
    <xdr:sp>
      <xdr:nvSpPr>
        <xdr:cNvPr id="9" name="AutoShape 23"/>
        <xdr:cNvSpPr>
          <a:spLocks/>
        </xdr:cNvSpPr>
      </xdr:nvSpPr>
      <xdr:spPr>
        <a:xfrm>
          <a:off x="657225" y="8677275"/>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51</xdr:row>
      <xdr:rowOff>85725</xdr:rowOff>
    </xdr:from>
    <xdr:to>
      <xdr:col>2</xdr:col>
      <xdr:colOff>19050</xdr:colOff>
      <xdr:row>52</xdr:row>
      <xdr:rowOff>95250</xdr:rowOff>
    </xdr:to>
    <xdr:sp>
      <xdr:nvSpPr>
        <xdr:cNvPr id="10" name="AutoShape 24"/>
        <xdr:cNvSpPr>
          <a:spLocks/>
        </xdr:cNvSpPr>
      </xdr:nvSpPr>
      <xdr:spPr>
        <a:xfrm>
          <a:off x="666750" y="9039225"/>
          <a:ext cx="47625"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48</xdr:row>
      <xdr:rowOff>19050</xdr:rowOff>
    </xdr:from>
    <xdr:to>
      <xdr:col>1</xdr:col>
      <xdr:colOff>28575</xdr:colOff>
      <xdr:row>50</xdr:row>
      <xdr:rowOff>19050</xdr:rowOff>
    </xdr:to>
    <xdr:sp>
      <xdr:nvSpPr>
        <xdr:cNvPr id="11" name="AutoShape 25"/>
        <xdr:cNvSpPr>
          <a:spLocks/>
        </xdr:cNvSpPr>
      </xdr:nvSpPr>
      <xdr:spPr>
        <a:xfrm>
          <a:off x="333375" y="8429625"/>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37</xdr:row>
      <xdr:rowOff>133350</xdr:rowOff>
    </xdr:from>
    <xdr:to>
      <xdr:col>2</xdr:col>
      <xdr:colOff>28575</xdr:colOff>
      <xdr:row>46</xdr:row>
      <xdr:rowOff>152400</xdr:rowOff>
    </xdr:to>
    <xdr:sp>
      <xdr:nvSpPr>
        <xdr:cNvPr id="12" name="AutoShape 26"/>
        <xdr:cNvSpPr>
          <a:spLocks/>
        </xdr:cNvSpPr>
      </xdr:nvSpPr>
      <xdr:spPr>
        <a:xfrm>
          <a:off x="638175" y="6553200"/>
          <a:ext cx="85725" cy="1647825"/>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33"/>
  <sheetViews>
    <sheetView showZeros="0" tabSelected="1" zoomScaleSheetLayoutView="85" zoomScalePageLayoutView="0" workbookViewId="0" topLeftCell="A1">
      <selection activeCell="AC31" sqref="AC31"/>
    </sheetView>
  </sheetViews>
  <sheetFormatPr defaultColWidth="9.00390625" defaultRowHeight="13.5"/>
  <cols>
    <col min="1" max="1" width="4.125" style="2" customWidth="1"/>
    <col min="2" max="2" width="5.125" style="2" customWidth="1"/>
    <col min="3" max="3" width="13.50390625" style="2" customWidth="1"/>
    <col min="4" max="4" width="0.875" style="2" customWidth="1"/>
    <col min="5" max="8" width="7.00390625" style="19" customWidth="1"/>
    <col min="9" max="9" width="7.00390625" style="18" customWidth="1"/>
    <col min="10" max="13" width="7.00390625" style="19" customWidth="1"/>
    <col min="14" max="14" width="7.00390625" style="18" customWidth="1"/>
    <col min="15" max="18" width="6.625" style="19" customWidth="1"/>
    <col min="19" max="19" width="6.00390625" style="18" customWidth="1"/>
    <col min="20" max="20" width="6.00390625" style="19" customWidth="1"/>
    <col min="21" max="23" width="6.625" style="19" customWidth="1"/>
    <col min="24" max="24" width="6.00390625" style="18" customWidth="1"/>
    <col min="25" max="25" width="6.00390625" style="19" customWidth="1"/>
    <col min="26" max="28" width="6.625" style="19" customWidth="1"/>
    <col min="29" max="29" width="6.00390625" style="18" customWidth="1"/>
    <col min="30" max="30" width="7.75390625" style="2" bestFit="1" customWidth="1"/>
    <col min="31" max="16384" width="9.00390625" style="2" customWidth="1"/>
  </cols>
  <sheetData>
    <row r="1" spans="1:8" ht="18.75" customHeight="1">
      <c r="A1" s="15" t="s">
        <v>85</v>
      </c>
      <c r="B1" s="16"/>
      <c r="C1" s="16"/>
      <c r="D1" s="16"/>
      <c r="E1" s="17"/>
      <c r="F1" s="17"/>
      <c r="G1" s="17"/>
      <c r="H1" s="17"/>
    </row>
    <row r="2" spans="1:8" ht="7.5" customHeight="1">
      <c r="A2" s="15"/>
      <c r="B2" s="16"/>
      <c r="C2" s="16"/>
      <c r="D2" s="16"/>
      <c r="E2" s="17"/>
      <c r="F2" s="17"/>
      <c r="G2" s="17"/>
      <c r="H2" s="17"/>
    </row>
    <row r="3" spans="1:13" ht="18.75" customHeight="1">
      <c r="A3" s="6" t="s">
        <v>113</v>
      </c>
      <c r="B3" s="23"/>
      <c r="C3" s="23"/>
      <c r="D3" s="23"/>
      <c r="M3" s="67"/>
    </row>
    <row r="4" spans="1:29" ht="18.75" customHeight="1">
      <c r="A4" s="1" t="s">
        <v>109</v>
      </c>
      <c r="B4" s="22"/>
      <c r="C4" s="22"/>
      <c r="D4" s="22"/>
      <c r="AB4" s="380" t="s">
        <v>181</v>
      </c>
      <c r="AC4" s="381"/>
    </row>
    <row r="5" spans="1:29" ht="7.5" customHeight="1">
      <c r="A5" s="1"/>
      <c r="B5" s="22"/>
      <c r="C5" s="22"/>
      <c r="D5" s="22"/>
      <c r="Y5" s="20"/>
      <c r="Z5" s="20"/>
      <c r="AA5" s="20"/>
      <c r="AB5" s="382"/>
      <c r="AC5" s="382"/>
    </row>
    <row r="6" spans="1:29" ht="27" customHeight="1">
      <c r="A6" s="383" t="s">
        <v>121</v>
      </c>
      <c r="B6" s="383"/>
      <c r="C6" s="383"/>
      <c r="D6" s="33"/>
      <c r="E6" s="377" t="s">
        <v>20</v>
      </c>
      <c r="F6" s="362"/>
      <c r="G6" s="362"/>
      <c r="H6" s="362"/>
      <c r="I6" s="363"/>
      <c r="J6" s="389" t="s">
        <v>126</v>
      </c>
      <c r="K6" s="390"/>
      <c r="L6" s="390"/>
      <c r="M6" s="390"/>
      <c r="N6" s="390"/>
      <c r="O6" s="361" t="s">
        <v>127</v>
      </c>
      <c r="P6" s="362"/>
      <c r="Q6" s="362"/>
      <c r="R6" s="362"/>
      <c r="S6" s="363"/>
      <c r="T6" s="377" t="s">
        <v>86</v>
      </c>
      <c r="U6" s="362"/>
      <c r="V6" s="362"/>
      <c r="W6" s="362"/>
      <c r="X6" s="363"/>
      <c r="Y6" s="387" t="s">
        <v>65</v>
      </c>
      <c r="Z6" s="388"/>
      <c r="AA6" s="388"/>
      <c r="AB6" s="388"/>
      <c r="AC6" s="388"/>
    </row>
    <row r="7" spans="1:29" ht="13.5" customHeight="1">
      <c r="A7" s="384"/>
      <c r="B7" s="384"/>
      <c r="C7" s="384"/>
      <c r="D7" s="34"/>
      <c r="E7" s="378" t="s">
        <v>103</v>
      </c>
      <c r="F7" s="364" t="s">
        <v>104</v>
      </c>
      <c r="G7" s="365"/>
      <c r="H7" s="366"/>
      <c r="I7" s="374" t="s">
        <v>95</v>
      </c>
      <c r="J7" s="378" t="s">
        <v>103</v>
      </c>
      <c r="K7" s="364" t="s">
        <v>104</v>
      </c>
      <c r="L7" s="365"/>
      <c r="M7" s="366"/>
      <c r="N7" s="370" t="s">
        <v>95</v>
      </c>
      <c r="O7" s="372" t="s">
        <v>103</v>
      </c>
      <c r="P7" s="364" t="s">
        <v>104</v>
      </c>
      <c r="Q7" s="365"/>
      <c r="R7" s="366"/>
      <c r="S7" s="374" t="s">
        <v>95</v>
      </c>
      <c r="T7" s="378" t="s">
        <v>103</v>
      </c>
      <c r="U7" s="364" t="s">
        <v>104</v>
      </c>
      <c r="V7" s="365"/>
      <c r="W7" s="366"/>
      <c r="X7" s="374" t="s">
        <v>95</v>
      </c>
      <c r="Y7" s="378" t="s">
        <v>103</v>
      </c>
      <c r="Z7" s="364" t="s">
        <v>104</v>
      </c>
      <c r="AA7" s="365"/>
      <c r="AB7" s="366"/>
      <c r="AC7" s="370" t="s">
        <v>95</v>
      </c>
    </row>
    <row r="8" spans="1:29" ht="27" customHeight="1">
      <c r="A8" s="385"/>
      <c r="B8" s="385"/>
      <c r="C8" s="385"/>
      <c r="D8" s="35"/>
      <c r="E8" s="379"/>
      <c r="F8" s="31" t="s">
        <v>101</v>
      </c>
      <c r="G8" s="30" t="s">
        <v>102</v>
      </c>
      <c r="H8" s="30" t="s">
        <v>114</v>
      </c>
      <c r="I8" s="375"/>
      <c r="J8" s="379"/>
      <c r="K8" s="30" t="s">
        <v>101</v>
      </c>
      <c r="L8" s="30" t="s">
        <v>102</v>
      </c>
      <c r="M8" s="30" t="s">
        <v>114</v>
      </c>
      <c r="N8" s="371"/>
      <c r="O8" s="373"/>
      <c r="P8" s="30" t="s">
        <v>101</v>
      </c>
      <c r="Q8" s="30" t="s">
        <v>102</v>
      </c>
      <c r="R8" s="30" t="s">
        <v>114</v>
      </c>
      <c r="S8" s="375"/>
      <c r="T8" s="379"/>
      <c r="U8" s="30" t="s">
        <v>101</v>
      </c>
      <c r="V8" s="30" t="s">
        <v>102</v>
      </c>
      <c r="W8" s="30" t="s">
        <v>114</v>
      </c>
      <c r="X8" s="375"/>
      <c r="Y8" s="379"/>
      <c r="Z8" s="30" t="s">
        <v>101</v>
      </c>
      <c r="AA8" s="30" t="s">
        <v>102</v>
      </c>
      <c r="AB8" s="30" t="s">
        <v>114</v>
      </c>
      <c r="AC8" s="371"/>
    </row>
    <row r="9" spans="1:29" ht="29.25" customHeight="1">
      <c r="A9" s="386" t="s">
        <v>0</v>
      </c>
      <c r="B9" s="386"/>
      <c r="C9" s="386"/>
      <c r="D9" s="36"/>
      <c r="E9" s="131">
        <f aca="true" t="shared" si="0" ref="E9:K9">SUM(E10:E31)</f>
        <v>84346</v>
      </c>
      <c r="F9" s="131">
        <f t="shared" si="0"/>
        <v>26404.5</v>
      </c>
      <c r="G9" s="131">
        <f t="shared" si="0"/>
        <v>0</v>
      </c>
      <c r="H9" s="131">
        <f t="shared" si="0"/>
        <v>17</v>
      </c>
      <c r="I9" s="131">
        <f t="shared" si="0"/>
        <v>100.00000000000003</v>
      </c>
      <c r="J9" s="131">
        <f t="shared" si="0"/>
        <v>33883</v>
      </c>
      <c r="K9" s="131">
        <f t="shared" si="0"/>
        <v>26404.5</v>
      </c>
      <c r="L9" s="131">
        <f>SUM(L10:L31)</f>
        <v>0</v>
      </c>
      <c r="M9" s="131">
        <f>SUM(M10:M31)</f>
        <v>3</v>
      </c>
      <c r="N9" s="264">
        <f aca="true" t="shared" si="1" ref="N9:AC9">SUM(N10:N31)</f>
        <v>100.00000000000001</v>
      </c>
      <c r="O9" s="70">
        <f t="shared" si="1"/>
        <v>47035</v>
      </c>
      <c r="P9" s="69">
        <f t="shared" si="1"/>
        <v>0</v>
      </c>
      <c r="Q9" s="69">
        <f t="shared" si="1"/>
        <v>0</v>
      </c>
      <c r="R9" s="69">
        <f t="shared" si="1"/>
        <v>0</v>
      </c>
      <c r="S9" s="124">
        <f t="shared" si="1"/>
        <v>100.00000000000004</v>
      </c>
      <c r="T9" s="69">
        <f t="shared" si="1"/>
        <v>2328</v>
      </c>
      <c r="U9" s="69">
        <f t="shared" si="1"/>
        <v>0</v>
      </c>
      <c r="V9" s="69">
        <f t="shared" si="1"/>
        <v>0</v>
      </c>
      <c r="W9" s="69">
        <f t="shared" si="1"/>
        <v>14</v>
      </c>
      <c r="X9" s="125">
        <f t="shared" si="1"/>
        <v>99.99999999999999</v>
      </c>
      <c r="Y9" s="69">
        <f t="shared" si="1"/>
        <v>1100</v>
      </c>
      <c r="Z9" s="69">
        <f t="shared" si="1"/>
        <v>0</v>
      </c>
      <c r="AA9" s="71">
        <f t="shared" si="1"/>
        <v>0</v>
      </c>
      <c r="AB9" s="69">
        <f t="shared" si="1"/>
        <v>0</v>
      </c>
      <c r="AC9" s="126">
        <f t="shared" si="1"/>
        <v>100</v>
      </c>
    </row>
    <row r="10" spans="1:29" ht="27" customHeight="1">
      <c r="A10" s="376" t="s">
        <v>1</v>
      </c>
      <c r="B10" s="376"/>
      <c r="C10" s="24" t="s">
        <v>2</v>
      </c>
      <c r="D10" s="24"/>
      <c r="E10" s="71">
        <f aca="true" t="shared" si="2" ref="E10:G11">J10+O10+T10+Y10</f>
        <v>61</v>
      </c>
      <c r="F10" s="71">
        <f t="shared" si="2"/>
        <v>30</v>
      </c>
      <c r="G10" s="243">
        <f t="shared" si="2"/>
        <v>0</v>
      </c>
      <c r="H10" s="71">
        <f aca="true" t="shared" si="3" ref="H10:H31">M10+R10+W10+AB10</f>
        <v>0</v>
      </c>
      <c r="I10" s="111">
        <f>E10/$E$9*100</f>
        <v>0.07232115334455695</v>
      </c>
      <c r="J10" s="76">
        <f>'1(2) 保健師業務(保健福祉課)'!D7</f>
        <v>42</v>
      </c>
      <c r="K10" s="116">
        <f>'1(2) 保健師業務(保健福祉課)'!E7</f>
        <v>30</v>
      </c>
      <c r="L10" s="76">
        <f>'1(2) 保健師業務(保健福祉課)'!F7</f>
        <v>0</v>
      </c>
      <c r="M10" s="120">
        <f>'1(2) 保健師業務(保健福祉課)'!G7</f>
        <v>0</v>
      </c>
      <c r="N10" s="265">
        <f>J10/J$9*100</f>
        <v>0.1239559661187026</v>
      </c>
      <c r="O10" s="78">
        <f>'1(3) 保健師業務(健康・子ども課)'!D7</f>
        <v>15</v>
      </c>
      <c r="P10" s="76">
        <f>'1(3) 保健師業務(健康・子ども課)'!E7</f>
        <v>0</v>
      </c>
      <c r="Q10" s="244">
        <f>'1(3) 保健師業務(健康・子ども課)'!F7</f>
        <v>0</v>
      </c>
      <c r="R10" s="76">
        <f>'1(3) 保健師業務(健康・子ども課)'!G7</f>
        <v>0</v>
      </c>
      <c r="S10" s="123">
        <f>O10/$O$9*100</f>
        <v>0.031891144892101625</v>
      </c>
      <c r="T10" s="272">
        <v>0</v>
      </c>
      <c r="U10" s="272">
        <v>0</v>
      </c>
      <c r="V10" s="273">
        <v>0</v>
      </c>
      <c r="W10" s="272">
        <v>0</v>
      </c>
      <c r="X10" s="76">
        <f aca="true" t="shared" si="4" ref="X10:X31">T10/T$9*100</f>
        <v>0</v>
      </c>
      <c r="Y10" s="76">
        <v>4</v>
      </c>
      <c r="Z10" s="76">
        <v>0</v>
      </c>
      <c r="AA10" s="244">
        <v>0</v>
      </c>
      <c r="AB10" s="76">
        <v>0</v>
      </c>
      <c r="AC10" s="356">
        <f aca="true" t="shared" si="5" ref="AC10:AC31">Y10/$Y$9*100</f>
        <v>0.36363636363636365</v>
      </c>
    </row>
    <row r="11" spans="1:30" ht="27" customHeight="1">
      <c r="A11" s="359"/>
      <c r="B11" s="359"/>
      <c r="C11" s="24" t="s">
        <v>1</v>
      </c>
      <c r="D11" s="24"/>
      <c r="E11" s="72">
        <f t="shared" si="2"/>
        <v>3872.5</v>
      </c>
      <c r="F11" s="72">
        <f t="shared" si="2"/>
        <v>1110</v>
      </c>
      <c r="G11" s="110">
        <f t="shared" si="2"/>
        <v>0</v>
      </c>
      <c r="H11" s="72">
        <f t="shared" si="3"/>
        <v>0</v>
      </c>
      <c r="I11" s="112">
        <f aca="true" t="shared" si="6" ref="I11:I31">E11/$E$9*100</f>
        <v>4.591207644701586</v>
      </c>
      <c r="J11" s="77">
        <f>'1(2) 保健師業務(保健福祉課)'!D8</f>
        <v>1618.5</v>
      </c>
      <c r="K11" s="117">
        <f>'1(2) 保健師業務(保健福祉課)'!E8</f>
        <v>1110</v>
      </c>
      <c r="L11" s="77">
        <f>'1(2) 保健師業務(保健福祉課)'!F8</f>
        <v>0</v>
      </c>
      <c r="M11" s="74">
        <f>'1(2) 保健師業務(保健福祉課)'!G8</f>
        <v>0</v>
      </c>
      <c r="N11" s="122">
        <f aca="true" t="shared" si="7" ref="N11:N31">J11/J$9*100</f>
        <v>4.776731694360004</v>
      </c>
      <c r="O11" s="78">
        <f>'1(3) 保健師業務(健康・子ども課)'!D8</f>
        <v>2175</v>
      </c>
      <c r="P11" s="77">
        <f>'1(3) 保健師業務(健康・子ども課)'!E8</f>
        <v>0</v>
      </c>
      <c r="Q11" s="66">
        <f>'1(3) 保健師業務(健康・子ども課)'!F8</f>
        <v>0</v>
      </c>
      <c r="R11" s="77">
        <f>'1(3) 保健師業務(健康・子ども課)'!G8</f>
        <v>0</v>
      </c>
      <c r="S11" s="123">
        <f aca="true" t="shared" si="8" ref="S11:S31">O11/$O$9*100</f>
        <v>4.624216009354736</v>
      </c>
      <c r="T11" s="274">
        <v>72</v>
      </c>
      <c r="U11" s="274">
        <v>0</v>
      </c>
      <c r="V11" s="275">
        <v>0</v>
      </c>
      <c r="W11" s="274">
        <v>0</v>
      </c>
      <c r="X11" s="123">
        <f t="shared" si="4"/>
        <v>3.0927835051546393</v>
      </c>
      <c r="Y11" s="77">
        <v>7</v>
      </c>
      <c r="Z11" s="77">
        <v>0</v>
      </c>
      <c r="AA11" s="66">
        <v>0</v>
      </c>
      <c r="AB11" s="77">
        <v>0</v>
      </c>
      <c r="AC11" s="122">
        <f t="shared" si="5"/>
        <v>0.6363636363636364</v>
      </c>
      <c r="AD11" s="65"/>
    </row>
    <row r="12" spans="1:29" ht="27" customHeight="1">
      <c r="A12" s="369" t="s">
        <v>120</v>
      </c>
      <c r="B12" s="25"/>
      <c r="C12" s="24" t="s">
        <v>3</v>
      </c>
      <c r="D12" s="24"/>
      <c r="E12" s="72">
        <f aca="true" t="shared" si="9" ref="E12:E28">J12+O12+T12+Y12</f>
        <v>16814.5</v>
      </c>
      <c r="F12" s="72">
        <f>K12+P12+U12+Z12</f>
        <v>7933</v>
      </c>
      <c r="G12" s="110">
        <f>L12+Q12+V12+AA12</f>
        <v>0</v>
      </c>
      <c r="H12" s="72">
        <f t="shared" si="3"/>
        <v>10</v>
      </c>
      <c r="I12" s="112">
        <f t="shared" si="6"/>
        <v>19.935148080525455</v>
      </c>
      <c r="J12" s="77">
        <f>'1(2) 保健師業務(保健福祉課)'!D9</f>
        <v>8597</v>
      </c>
      <c r="K12" s="117">
        <f>'1(2) 保健師業務(保健福祉課)'!E9</f>
        <v>7933</v>
      </c>
      <c r="L12" s="77">
        <f>'1(2) 保健師業務(保健福祉課)'!F9</f>
        <v>0</v>
      </c>
      <c r="M12" s="78">
        <f>'1(2) 保健師業務(保健福祉課)'!G9</f>
        <v>0</v>
      </c>
      <c r="N12" s="122">
        <f t="shared" si="7"/>
        <v>25.37260573148777</v>
      </c>
      <c r="O12" s="78">
        <f>'1(3) 保健師業務(健康・子ども課)'!D9</f>
        <v>7679.5</v>
      </c>
      <c r="P12" s="77">
        <f>'1(3) 保健師業務(健康・子ども課)'!E9</f>
        <v>0</v>
      </c>
      <c r="Q12" s="66">
        <f>'1(3) 保健師業務(健康・子ども課)'!F9</f>
        <v>0</v>
      </c>
      <c r="R12" s="77">
        <f>'1(3) 保健師業務(健康・子ども課)'!G9</f>
        <v>0</v>
      </c>
      <c r="S12" s="123">
        <f t="shared" si="8"/>
        <v>16.327203146592964</v>
      </c>
      <c r="T12" s="274">
        <v>537</v>
      </c>
      <c r="U12" s="274">
        <v>0</v>
      </c>
      <c r="V12" s="275">
        <v>0</v>
      </c>
      <c r="W12" s="274">
        <v>10</v>
      </c>
      <c r="X12" s="123">
        <f t="shared" si="4"/>
        <v>23.067010309278352</v>
      </c>
      <c r="Y12" s="77">
        <v>1</v>
      </c>
      <c r="Z12" s="77">
        <v>0</v>
      </c>
      <c r="AA12" s="66">
        <v>0</v>
      </c>
      <c r="AB12" s="77">
        <v>0</v>
      </c>
      <c r="AC12" s="356">
        <f t="shared" si="5"/>
        <v>0.09090909090909091</v>
      </c>
    </row>
    <row r="13" spans="1:29" ht="27" customHeight="1">
      <c r="A13" s="369"/>
      <c r="B13" s="25"/>
      <c r="C13" s="24" t="s">
        <v>4</v>
      </c>
      <c r="D13" s="24"/>
      <c r="E13" s="72">
        <f t="shared" si="9"/>
        <v>11845</v>
      </c>
      <c r="F13" s="72">
        <f aca="true" t="shared" si="10" ref="F13:F31">K13+P13+U13+Z13</f>
        <v>1867.5</v>
      </c>
      <c r="G13" s="110">
        <f aca="true" t="shared" si="11" ref="G13:G31">L13+Q13+V13+AA13</f>
        <v>0</v>
      </c>
      <c r="H13" s="72">
        <f t="shared" si="3"/>
        <v>1</v>
      </c>
      <c r="I13" s="112">
        <f t="shared" si="6"/>
        <v>14.043345268299623</v>
      </c>
      <c r="J13" s="77">
        <f>'1(2) 保健師業務(保健福祉課)'!D10</f>
        <v>2452</v>
      </c>
      <c r="K13" s="117">
        <f>'1(2) 保健師業務(保健福祉課)'!E10</f>
        <v>1867.5</v>
      </c>
      <c r="L13" s="77">
        <f>'1(2) 保健師業務(保健福祉課)'!F10</f>
        <v>0</v>
      </c>
      <c r="M13" s="78">
        <f>'1(2) 保健師業務(保健福祉課)'!G10</f>
        <v>0</v>
      </c>
      <c r="N13" s="122">
        <f t="shared" si="7"/>
        <v>7.2366673553109235</v>
      </c>
      <c r="O13" s="78">
        <f>'1(3) 保健師業務(健康・子ども課)'!D10</f>
        <v>8828.5</v>
      </c>
      <c r="P13" s="77">
        <f>'1(3) 保健師業務(健康・子ども課)'!E10</f>
        <v>0</v>
      </c>
      <c r="Q13" s="66">
        <f>'1(3) 保健師業務(健康・子ども課)'!F10</f>
        <v>0</v>
      </c>
      <c r="R13" s="77">
        <f>'1(3) 保健師業務(健康・子ども課)'!G10</f>
        <v>0</v>
      </c>
      <c r="S13" s="123">
        <f t="shared" si="8"/>
        <v>18.770064845327948</v>
      </c>
      <c r="T13" s="274">
        <v>486</v>
      </c>
      <c r="U13" s="274">
        <v>0</v>
      </c>
      <c r="V13" s="275">
        <v>0</v>
      </c>
      <c r="W13" s="274">
        <v>1</v>
      </c>
      <c r="X13" s="123">
        <f t="shared" si="4"/>
        <v>20.876288659793815</v>
      </c>
      <c r="Y13" s="77">
        <v>78.5</v>
      </c>
      <c r="Z13" s="77">
        <v>0</v>
      </c>
      <c r="AA13" s="66">
        <v>0</v>
      </c>
      <c r="AB13" s="77">
        <v>0</v>
      </c>
      <c r="AC13" s="122">
        <f t="shared" si="5"/>
        <v>7.136363636363637</v>
      </c>
    </row>
    <row r="14" spans="1:30" ht="27" customHeight="1">
      <c r="A14" s="369"/>
      <c r="B14" s="25"/>
      <c r="C14" s="24" t="s">
        <v>5</v>
      </c>
      <c r="D14" s="24"/>
      <c r="E14" s="72">
        <f t="shared" si="9"/>
        <v>3043</v>
      </c>
      <c r="F14" s="72">
        <f t="shared" si="10"/>
        <v>286.5</v>
      </c>
      <c r="G14" s="110">
        <f t="shared" si="11"/>
        <v>0</v>
      </c>
      <c r="H14" s="72">
        <f t="shared" si="3"/>
        <v>0</v>
      </c>
      <c r="I14" s="112">
        <f t="shared" si="6"/>
        <v>3.60775851848339</v>
      </c>
      <c r="J14" s="77">
        <f>'1(2) 保健師業務(保健福祉課)'!D11</f>
        <v>424.5</v>
      </c>
      <c r="K14" s="77">
        <f>'1(2) 保健師業務(保健福祉課)'!E11</f>
        <v>286.5</v>
      </c>
      <c r="L14" s="78">
        <f>'1(2) 保健師業務(保健福祉課)'!F11</f>
        <v>0</v>
      </c>
      <c r="M14" s="78">
        <f>'1(2) 保健師業務(保健福祉課)'!G11</f>
        <v>0</v>
      </c>
      <c r="N14" s="122">
        <f t="shared" si="7"/>
        <v>1.252840657556887</v>
      </c>
      <c r="O14" s="78">
        <f>'1(3) 保健師業務(健康・子ども課)'!D11</f>
        <v>2582.5</v>
      </c>
      <c r="P14" s="77">
        <f>'1(3) 保健師業務(健康・子ども課)'!E11</f>
        <v>0</v>
      </c>
      <c r="Q14" s="66">
        <f>'1(3) 保健師業務(健康・子ども課)'!F11</f>
        <v>0</v>
      </c>
      <c r="R14" s="77">
        <f>'1(3) 保健師業務(健康・子ども課)'!G11</f>
        <v>0</v>
      </c>
      <c r="S14" s="123">
        <f t="shared" si="8"/>
        <v>5.49059211225683</v>
      </c>
      <c r="T14" s="274">
        <v>12</v>
      </c>
      <c r="U14" s="274">
        <v>0</v>
      </c>
      <c r="V14" s="275">
        <v>0</v>
      </c>
      <c r="W14" s="274">
        <v>0</v>
      </c>
      <c r="X14" s="123">
        <f t="shared" si="4"/>
        <v>0.5154639175257731</v>
      </c>
      <c r="Y14" s="77">
        <v>24</v>
      </c>
      <c r="Z14" s="77">
        <v>0</v>
      </c>
      <c r="AA14" s="66">
        <v>0</v>
      </c>
      <c r="AB14" s="77">
        <v>0</v>
      </c>
      <c r="AC14" s="122">
        <f t="shared" si="5"/>
        <v>2.181818181818182</v>
      </c>
      <c r="AD14" s="4"/>
    </row>
    <row r="15" spans="1:30" ht="27" customHeight="1">
      <c r="A15" s="369"/>
      <c r="B15" s="25"/>
      <c r="C15" s="24" t="s">
        <v>6</v>
      </c>
      <c r="D15" s="24"/>
      <c r="E15" s="72">
        <f t="shared" si="9"/>
        <v>7256.5</v>
      </c>
      <c r="F15" s="72">
        <f t="shared" si="10"/>
        <v>4</v>
      </c>
      <c r="G15" s="110">
        <f t="shared" si="11"/>
        <v>0</v>
      </c>
      <c r="H15" s="72">
        <f t="shared" si="3"/>
        <v>0</v>
      </c>
      <c r="I15" s="112">
        <f t="shared" si="6"/>
        <v>8.603253266307826</v>
      </c>
      <c r="J15" s="77">
        <f>'1(2) 保健師業務(保健福祉課)'!D12</f>
        <v>4</v>
      </c>
      <c r="K15" s="117">
        <f>'1(2) 保健師業務(保健福祉課)'!E12</f>
        <v>4</v>
      </c>
      <c r="L15" s="77">
        <f>'1(2) 保健師業務(保健福祉課)'!F12</f>
        <v>0</v>
      </c>
      <c r="M15" s="78">
        <f>'1(2) 保健師業務(保健福祉課)'!G12</f>
        <v>0</v>
      </c>
      <c r="N15" s="122">
        <f t="shared" si="7"/>
        <v>0.011805330106543103</v>
      </c>
      <c r="O15" s="78">
        <f>'1(3) 保健師業務(健康・子ども課)'!D12</f>
        <v>7252.5</v>
      </c>
      <c r="P15" s="77">
        <f>'1(3) 保健師業務(健康・子ども課)'!E12</f>
        <v>0</v>
      </c>
      <c r="Q15" s="66">
        <f>'1(3) 保健師業務(健康・子ども課)'!F12</f>
        <v>0</v>
      </c>
      <c r="R15" s="77">
        <f>'1(3) 保健師業務(健康・子ども課)'!G12</f>
        <v>0</v>
      </c>
      <c r="S15" s="123">
        <f t="shared" si="8"/>
        <v>15.419368555331136</v>
      </c>
      <c r="T15" s="274">
        <v>0</v>
      </c>
      <c r="U15" s="274">
        <v>0</v>
      </c>
      <c r="V15" s="275">
        <v>0</v>
      </c>
      <c r="W15" s="274">
        <v>0</v>
      </c>
      <c r="X15" s="77">
        <f t="shared" si="4"/>
        <v>0</v>
      </c>
      <c r="Y15" s="77">
        <v>0</v>
      </c>
      <c r="Z15" s="77">
        <v>0</v>
      </c>
      <c r="AA15" s="66">
        <v>0</v>
      </c>
      <c r="AB15" s="77">
        <v>0</v>
      </c>
      <c r="AC15" s="117">
        <f t="shared" si="5"/>
        <v>0</v>
      </c>
      <c r="AD15" s="4"/>
    </row>
    <row r="16" spans="1:29" ht="27" customHeight="1">
      <c r="A16" s="369"/>
      <c r="B16" s="25"/>
      <c r="C16" s="24" t="s">
        <v>7</v>
      </c>
      <c r="D16" s="24"/>
      <c r="E16" s="72">
        <f t="shared" si="9"/>
        <v>2045</v>
      </c>
      <c r="F16" s="72">
        <f t="shared" si="10"/>
        <v>251</v>
      </c>
      <c r="G16" s="110">
        <f t="shared" si="11"/>
        <v>0</v>
      </c>
      <c r="H16" s="72">
        <f t="shared" si="3"/>
        <v>0</v>
      </c>
      <c r="I16" s="112">
        <f t="shared" si="6"/>
        <v>2.424537026059327</v>
      </c>
      <c r="J16" s="77">
        <f>'1(2) 保健師業務(保健福祉課)'!D13</f>
        <v>308.5</v>
      </c>
      <c r="K16" s="117">
        <f>'1(2) 保健師業務(保健福祉課)'!E13</f>
        <v>251</v>
      </c>
      <c r="L16" s="77">
        <f>'1(2) 保健師業務(保健福祉課)'!F13</f>
        <v>0</v>
      </c>
      <c r="M16" s="78">
        <f>'1(2) 保健師業務(保健福祉課)'!G13</f>
        <v>0</v>
      </c>
      <c r="N16" s="122">
        <f t="shared" si="7"/>
        <v>0.9104860844671369</v>
      </c>
      <c r="O16" s="78">
        <f>'1(3) 保健師業務(健康・子ども課)'!D13</f>
        <v>1720</v>
      </c>
      <c r="P16" s="77">
        <f>'1(3) 保健師業務(健康・子ども課)'!E13</f>
        <v>0</v>
      </c>
      <c r="Q16" s="66">
        <f>'1(3) 保健師業務(健康・子ども課)'!F13</f>
        <v>0</v>
      </c>
      <c r="R16" s="77">
        <f>'1(3) 保健師業務(健康・子ども課)'!G13</f>
        <v>0</v>
      </c>
      <c r="S16" s="123">
        <f t="shared" si="8"/>
        <v>3.656851280960986</v>
      </c>
      <c r="T16" s="274">
        <v>7</v>
      </c>
      <c r="U16" s="274">
        <v>0</v>
      </c>
      <c r="V16" s="275">
        <v>0</v>
      </c>
      <c r="W16" s="274">
        <v>0</v>
      </c>
      <c r="X16" s="123">
        <f t="shared" si="4"/>
        <v>0.30068728522336774</v>
      </c>
      <c r="Y16" s="77">
        <v>9.5</v>
      </c>
      <c r="Z16" s="77">
        <v>0</v>
      </c>
      <c r="AA16" s="66">
        <v>0</v>
      </c>
      <c r="AB16" s="77">
        <v>0</v>
      </c>
      <c r="AC16" s="122">
        <f t="shared" si="5"/>
        <v>0.8636363636363636</v>
      </c>
    </row>
    <row r="17" spans="1:29" ht="27" customHeight="1">
      <c r="A17" s="369"/>
      <c r="B17" s="25"/>
      <c r="C17" s="24" t="s">
        <v>83</v>
      </c>
      <c r="D17" s="24"/>
      <c r="E17" s="72">
        <f t="shared" si="9"/>
        <v>3</v>
      </c>
      <c r="F17" s="72">
        <f t="shared" si="10"/>
        <v>1</v>
      </c>
      <c r="G17" s="110">
        <f t="shared" si="11"/>
        <v>0</v>
      </c>
      <c r="H17" s="72">
        <f t="shared" si="3"/>
        <v>0</v>
      </c>
      <c r="I17" s="112">
        <f t="shared" si="6"/>
        <v>0.003556778033338866</v>
      </c>
      <c r="J17" s="77">
        <f>'1(2) 保健師業務(保健福祉課)'!D14</f>
        <v>1</v>
      </c>
      <c r="K17" s="117">
        <f>'1(2) 保健師業務(保健福祉課)'!E14</f>
        <v>1</v>
      </c>
      <c r="L17" s="77">
        <f>'1(2) 保健師業務(保健福祉課)'!F14</f>
        <v>0</v>
      </c>
      <c r="M17" s="78">
        <f>'1(2) 保健師業務(保健福祉課)'!G14</f>
        <v>0</v>
      </c>
      <c r="N17" s="266">
        <f t="shared" si="7"/>
        <v>0.002951332526635776</v>
      </c>
      <c r="O17" s="78">
        <f>'1(3) 保健師業務(健康・子ども課)'!D14</f>
        <v>2</v>
      </c>
      <c r="P17" s="77">
        <f>'1(3) 保健師業務(健康・子ども課)'!E14</f>
        <v>0</v>
      </c>
      <c r="Q17" s="66">
        <f>'1(3) 保健師業務(健康・子ども課)'!F14</f>
        <v>0</v>
      </c>
      <c r="R17" s="77">
        <f>'1(3) 保健師業務(健康・子ども課)'!G14</f>
        <v>0</v>
      </c>
      <c r="S17" s="123">
        <f t="shared" si="8"/>
        <v>0.004252152652280216</v>
      </c>
      <c r="T17" s="274">
        <v>0</v>
      </c>
      <c r="U17" s="274">
        <v>0</v>
      </c>
      <c r="V17" s="275">
        <v>0</v>
      </c>
      <c r="W17" s="274">
        <v>0</v>
      </c>
      <c r="X17" s="77">
        <f t="shared" si="4"/>
        <v>0</v>
      </c>
      <c r="Y17" s="77">
        <v>0</v>
      </c>
      <c r="Z17" s="77">
        <v>0</v>
      </c>
      <c r="AA17" s="118">
        <v>0</v>
      </c>
      <c r="AB17" s="77">
        <v>0</v>
      </c>
      <c r="AC17" s="117">
        <f t="shared" si="5"/>
        <v>0</v>
      </c>
    </row>
    <row r="18" spans="1:30" ht="27" customHeight="1">
      <c r="A18" s="369"/>
      <c r="B18" s="25"/>
      <c r="C18" s="24" t="s">
        <v>8</v>
      </c>
      <c r="D18" s="24"/>
      <c r="E18" s="72">
        <f t="shared" si="9"/>
        <v>0</v>
      </c>
      <c r="F18" s="72">
        <f t="shared" si="10"/>
        <v>0</v>
      </c>
      <c r="G18" s="110">
        <f t="shared" si="11"/>
        <v>0</v>
      </c>
      <c r="H18" s="72">
        <f t="shared" si="3"/>
        <v>0</v>
      </c>
      <c r="I18" s="78">
        <v>0</v>
      </c>
      <c r="J18" s="77">
        <f>'1(2) 保健師業務(保健福祉課)'!D15</f>
        <v>0</v>
      </c>
      <c r="K18" s="117">
        <f>'1(2) 保健師業務(保健福祉課)'!E15</f>
        <v>0</v>
      </c>
      <c r="L18" s="77">
        <f>'1(2) 保健師業務(保健福祉課)'!F15</f>
        <v>0</v>
      </c>
      <c r="M18" s="78">
        <f>'1(2) 保健師業務(保健福祉課)'!G15</f>
        <v>0</v>
      </c>
      <c r="N18" s="266">
        <f t="shared" si="7"/>
        <v>0</v>
      </c>
      <c r="O18" s="78">
        <f>'1(3) 保健師業務(健康・子ども課)'!D15</f>
        <v>0</v>
      </c>
      <c r="P18" s="77">
        <f>'1(3) 保健師業務(健康・子ども課)'!E15</f>
        <v>0</v>
      </c>
      <c r="Q18" s="66">
        <f>'1(3) 保健師業務(健康・子ども課)'!F15</f>
        <v>0</v>
      </c>
      <c r="R18" s="77">
        <f>'1(3) 保健師業務(健康・子ども課)'!G15</f>
        <v>0</v>
      </c>
      <c r="S18" s="77">
        <f t="shared" si="8"/>
        <v>0</v>
      </c>
      <c r="T18" s="274">
        <v>0</v>
      </c>
      <c r="U18" s="274">
        <v>0</v>
      </c>
      <c r="V18" s="275">
        <v>0</v>
      </c>
      <c r="W18" s="274">
        <v>0</v>
      </c>
      <c r="X18" s="77">
        <f t="shared" si="4"/>
        <v>0</v>
      </c>
      <c r="Y18" s="77">
        <v>0</v>
      </c>
      <c r="Z18" s="77">
        <v>0</v>
      </c>
      <c r="AA18" s="66">
        <v>0</v>
      </c>
      <c r="AB18" s="77">
        <v>0</v>
      </c>
      <c r="AC18" s="117">
        <f t="shared" si="5"/>
        <v>0</v>
      </c>
      <c r="AD18" s="4"/>
    </row>
    <row r="19" spans="1:29" ht="27" customHeight="1">
      <c r="A19" s="369"/>
      <c r="B19" s="25"/>
      <c r="C19" s="24" t="s">
        <v>9</v>
      </c>
      <c r="D19" s="24"/>
      <c r="E19" s="72">
        <f t="shared" si="9"/>
        <v>1533.5</v>
      </c>
      <c r="F19" s="72">
        <f t="shared" si="10"/>
        <v>614</v>
      </c>
      <c r="G19" s="110">
        <f t="shared" si="11"/>
        <v>0</v>
      </c>
      <c r="H19" s="72">
        <f t="shared" si="3"/>
        <v>0</v>
      </c>
      <c r="I19" s="112">
        <f t="shared" si="6"/>
        <v>1.8181063713750505</v>
      </c>
      <c r="J19" s="77">
        <f>'1(2) 保健師業務(保健福祉課)'!D16</f>
        <v>734</v>
      </c>
      <c r="K19" s="117">
        <f>'1(2) 保健師業務(保健福祉課)'!E16</f>
        <v>614</v>
      </c>
      <c r="L19" s="77">
        <f>'1(2) 保健師業務(保健福祉課)'!F16</f>
        <v>0</v>
      </c>
      <c r="M19" s="78">
        <f>'1(2) 保健師業務(保健福祉課)'!G16</f>
        <v>0</v>
      </c>
      <c r="N19" s="122">
        <f t="shared" si="7"/>
        <v>2.1662780745506596</v>
      </c>
      <c r="O19" s="78">
        <f>'1(3) 保健師業務(健康・子ども課)'!D16</f>
        <v>799.5</v>
      </c>
      <c r="P19" s="77">
        <f>'1(3) 保健師業務(健康・子ども課)'!E16</f>
        <v>0</v>
      </c>
      <c r="Q19" s="66">
        <f>'1(3) 保健師業務(健康・子ども課)'!F16</f>
        <v>0</v>
      </c>
      <c r="R19" s="77">
        <f>'1(3) 保健師業務(健康・子ども課)'!G16</f>
        <v>0</v>
      </c>
      <c r="S19" s="123">
        <f t="shared" si="8"/>
        <v>1.6997980227490168</v>
      </c>
      <c r="T19" s="274">
        <v>0</v>
      </c>
      <c r="U19" s="274">
        <v>0</v>
      </c>
      <c r="V19" s="275">
        <v>0</v>
      </c>
      <c r="W19" s="274">
        <v>0</v>
      </c>
      <c r="X19" s="77">
        <f t="shared" si="4"/>
        <v>0</v>
      </c>
      <c r="Y19" s="77">
        <v>0</v>
      </c>
      <c r="Z19" s="77">
        <v>0</v>
      </c>
      <c r="AA19" s="66">
        <v>0</v>
      </c>
      <c r="AB19" s="77">
        <v>0</v>
      </c>
      <c r="AC19" s="117">
        <f t="shared" si="5"/>
        <v>0</v>
      </c>
    </row>
    <row r="20" spans="1:30" ht="27" customHeight="1">
      <c r="A20" s="369"/>
      <c r="B20" s="25"/>
      <c r="C20" s="24" t="s">
        <v>10</v>
      </c>
      <c r="D20" s="24"/>
      <c r="E20" s="72">
        <f t="shared" si="9"/>
        <v>25</v>
      </c>
      <c r="F20" s="72">
        <f t="shared" si="10"/>
        <v>0</v>
      </c>
      <c r="G20" s="110">
        <f t="shared" si="11"/>
        <v>0</v>
      </c>
      <c r="H20" s="72">
        <f t="shared" si="3"/>
        <v>0</v>
      </c>
      <c r="I20" s="112">
        <f t="shared" si="6"/>
        <v>0.02963981694449055</v>
      </c>
      <c r="J20" s="77">
        <f>'1(2) 保健師業務(保健福祉課)'!D17</f>
        <v>0</v>
      </c>
      <c r="K20" s="117">
        <f>'1(2) 保健師業務(保健福祉課)'!E17</f>
        <v>0</v>
      </c>
      <c r="L20" s="77">
        <f>'1(2) 保健師業務(保健福祉課)'!F17</f>
        <v>0</v>
      </c>
      <c r="M20" s="78">
        <f>'1(2) 保健師業務(保健福祉課)'!G17</f>
        <v>0</v>
      </c>
      <c r="N20" s="266">
        <f t="shared" si="7"/>
        <v>0</v>
      </c>
      <c r="O20" s="78">
        <f>'1(3) 保健師業務(健康・子ども課)'!D17</f>
        <v>25</v>
      </c>
      <c r="P20" s="77">
        <f>'1(3) 保健師業務(健康・子ども課)'!E17</f>
        <v>0</v>
      </c>
      <c r="Q20" s="66">
        <f>'1(3) 保健師業務(健康・子ども課)'!F17</f>
        <v>0</v>
      </c>
      <c r="R20" s="77">
        <f>'1(3) 保健師業務(健康・子ども課)'!G17</f>
        <v>0</v>
      </c>
      <c r="S20" s="123">
        <f t="shared" si="8"/>
        <v>0.053151908153502715</v>
      </c>
      <c r="T20" s="274">
        <v>0</v>
      </c>
      <c r="U20" s="274">
        <v>0</v>
      </c>
      <c r="V20" s="275">
        <v>0</v>
      </c>
      <c r="W20" s="274">
        <v>0</v>
      </c>
      <c r="X20" s="77">
        <f t="shared" si="4"/>
        <v>0</v>
      </c>
      <c r="Y20" s="77">
        <v>0</v>
      </c>
      <c r="Z20" s="77">
        <v>0</v>
      </c>
      <c r="AA20" s="66">
        <v>0</v>
      </c>
      <c r="AB20" s="77">
        <v>0</v>
      </c>
      <c r="AC20" s="117">
        <f t="shared" si="5"/>
        <v>0</v>
      </c>
      <c r="AD20" s="4"/>
    </row>
    <row r="21" spans="1:29" ht="27" customHeight="1">
      <c r="A21" s="369"/>
      <c r="B21" s="26"/>
      <c r="C21" s="24" t="s">
        <v>11</v>
      </c>
      <c r="D21" s="24"/>
      <c r="E21" s="72">
        <f t="shared" si="9"/>
        <v>2220.5</v>
      </c>
      <c r="F21" s="72">
        <f t="shared" si="10"/>
        <v>1214</v>
      </c>
      <c r="G21" s="110">
        <f t="shared" si="11"/>
        <v>0</v>
      </c>
      <c r="H21" s="72">
        <f t="shared" si="3"/>
        <v>3</v>
      </c>
      <c r="I21" s="112">
        <f t="shared" si="6"/>
        <v>2.6326085410096507</v>
      </c>
      <c r="J21" s="77">
        <f>'1(2) 保健師業務(保健福祉課)'!D18</f>
        <v>1572.5</v>
      </c>
      <c r="K21" s="117">
        <f>'1(2) 保健師業務(保健福祉課)'!E18</f>
        <v>1214</v>
      </c>
      <c r="L21" s="77">
        <f>'1(2) 保健師業務(保健福祉課)'!F18</f>
        <v>0</v>
      </c>
      <c r="M21" s="78">
        <f>'1(2) 保健師業務(保健福祉課)'!G18</f>
        <v>0</v>
      </c>
      <c r="N21" s="122">
        <f t="shared" si="7"/>
        <v>4.640970398134757</v>
      </c>
      <c r="O21" s="78">
        <f>'1(3) 保健師業務(健康・子ども課)'!D18</f>
        <v>526.5</v>
      </c>
      <c r="P21" s="77">
        <f>'1(3) 保健師業務(健康・子ども課)'!E18</f>
        <v>0</v>
      </c>
      <c r="Q21" s="66">
        <f>'1(3) 保健師業務(健康・子ども課)'!F18</f>
        <v>0</v>
      </c>
      <c r="R21" s="77">
        <f>'1(3) 保健師業務(健康・子ども課)'!G18</f>
        <v>0</v>
      </c>
      <c r="S21" s="123">
        <f t="shared" si="8"/>
        <v>1.119379185712767</v>
      </c>
      <c r="T21" s="274">
        <v>28</v>
      </c>
      <c r="U21" s="274">
        <v>0</v>
      </c>
      <c r="V21" s="275">
        <v>0</v>
      </c>
      <c r="W21" s="274">
        <v>3</v>
      </c>
      <c r="X21" s="123">
        <f t="shared" si="4"/>
        <v>1.202749140893471</v>
      </c>
      <c r="Y21" s="77">
        <v>93.5</v>
      </c>
      <c r="Z21" s="77">
        <v>0</v>
      </c>
      <c r="AA21" s="66">
        <v>0</v>
      </c>
      <c r="AB21" s="77">
        <v>0</v>
      </c>
      <c r="AC21" s="122">
        <f t="shared" si="5"/>
        <v>8.5</v>
      </c>
    </row>
    <row r="22" spans="1:29" ht="27" customHeight="1">
      <c r="A22" s="367" t="s">
        <v>94</v>
      </c>
      <c r="B22" s="368" t="s">
        <v>22</v>
      </c>
      <c r="C22" s="24" t="s">
        <v>12</v>
      </c>
      <c r="D22" s="24"/>
      <c r="E22" s="72">
        <f t="shared" si="9"/>
        <v>3763</v>
      </c>
      <c r="F22" s="72">
        <f t="shared" si="10"/>
        <v>1652.5</v>
      </c>
      <c r="G22" s="110">
        <f t="shared" si="11"/>
        <v>0</v>
      </c>
      <c r="H22" s="72">
        <f t="shared" si="3"/>
        <v>0</v>
      </c>
      <c r="I22" s="112">
        <f t="shared" si="6"/>
        <v>4.461385246484718</v>
      </c>
      <c r="J22" s="77">
        <f>'1(2) 保健師業務(保健福祉課)'!D19</f>
        <v>1987</v>
      </c>
      <c r="K22" s="117">
        <f>'1(2) 保健師業務(保健福祉課)'!E19</f>
        <v>1652.5</v>
      </c>
      <c r="L22" s="77">
        <f>'1(2) 保健師業務(保健福祉課)'!F19</f>
        <v>0</v>
      </c>
      <c r="M22" s="78">
        <f>'1(2) 保健師業務(保健福祉課)'!G19</f>
        <v>0</v>
      </c>
      <c r="N22" s="122">
        <f t="shared" si="7"/>
        <v>5.864297730425287</v>
      </c>
      <c r="O22" s="78">
        <f>'1(3) 保健師業務(健康・子ども課)'!D19</f>
        <v>1509</v>
      </c>
      <c r="P22" s="77">
        <f>'1(3) 保健師業務(健康・子ども課)'!E19</f>
        <v>0</v>
      </c>
      <c r="Q22" s="66">
        <f>'1(3) 保健師業務(健康・子ども課)'!F19</f>
        <v>0</v>
      </c>
      <c r="R22" s="77">
        <f>'1(3) 保健師業務(健康・子ども課)'!G19</f>
        <v>0</v>
      </c>
      <c r="S22" s="123">
        <f t="shared" si="8"/>
        <v>3.208249176145424</v>
      </c>
      <c r="T22" s="274">
        <v>164</v>
      </c>
      <c r="U22" s="274">
        <v>0</v>
      </c>
      <c r="V22" s="275">
        <v>0</v>
      </c>
      <c r="W22" s="274">
        <v>0</v>
      </c>
      <c r="X22" s="123">
        <f t="shared" si="4"/>
        <v>7.0446735395189</v>
      </c>
      <c r="Y22" s="77">
        <v>103</v>
      </c>
      <c r="Z22" s="77">
        <v>0</v>
      </c>
      <c r="AA22" s="66">
        <v>0</v>
      </c>
      <c r="AB22" s="77">
        <v>0</v>
      </c>
      <c r="AC22" s="122">
        <f t="shared" si="5"/>
        <v>9.363636363636365</v>
      </c>
    </row>
    <row r="23" spans="1:29" ht="27" customHeight="1">
      <c r="A23" s="367"/>
      <c r="B23" s="368"/>
      <c r="C23" s="24" t="s">
        <v>13</v>
      </c>
      <c r="D23" s="24"/>
      <c r="E23" s="72">
        <f t="shared" si="9"/>
        <v>10818.5</v>
      </c>
      <c r="F23" s="72">
        <f t="shared" si="10"/>
        <v>4023.5</v>
      </c>
      <c r="G23" s="110">
        <f t="shared" si="11"/>
        <v>0</v>
      </c>
      <c r="H23" s="72">
        <f t="shared" si="3"/>
        <v>0</v>
      </c>
      <c r="I23" s="112">
        <f t="shared" si="6"/>
        <v>12.826334384558841</v>
      </c>
      <c r="J23" s="66">
        <f>'1(2) 保健師業務(保健福祉課)'!D20</f>
        <v>4485.5</v>
      </c>
      <c r="K23" s="117">
        <f>'1(2) 保健師業務(保健福祉課)'!E20</f>
        <v>4023.5</v>
      </c>
      <c r="L23" s="77">
        <f>'1(2) 保健師業務(保健福祉課)'!F20</f>
        <v>0</v>
      </c>
      <c r="M23" s="78">
        <f>'1(2) 保健師業務(保健福祉課)'!G20</f>
        <v>0</v>
      </c>
      <c r="N23" s="122">
        <f t="shared" si="7"/>
        <v>13.238202048224773</v>
      </c>
      <c r="O23" s="78">
        <f>'1(3) 保健師業務(健康・子ども課)'!D20</f>
        <v>5894.5</v>
      </c>
      <c r="P23" s="77">
        <f>'1(3) 保健師業務(健康・子ども課)'!E20</f>
        <v>0</v>
      </c>
      <c r="Q23" s="66">
        <f>'1(3) 保健師業務(健康・子ども課)'!F20</f>
        <v>0</v>
      </c>
      <c r="R23" s="77">
        <f>'1(3) 保健師業務(健康・子ども課)'!G20</f>
        <v>0</v>
      </c>
      <c r="S23" s="123">
        <f t="shared" si="8"/>
        <v>12.53215690443287</v>
      </c>
      <c r="T23" s="274">
        <v>319</v>
      </c>
      <c r="U23" s="274">
        <v>0</v>
      </c>
      <c r="V23" s="275">
        <v>0</v>
      </c>
      <c r="W23" s="274">
        <v>0</v>
      </c>
      <c r="X23" s="123">
        <f t="shared" si="4"/>
        <v>13.702749140893472</v>
      </c>
      <c r="Y23" s="77">
        <v>119.5</v>
      </c>
      <c r="Z23" s="77">
        <v>0</v>
      </c>
      <c r="AA23" s="66">
        <v>0</v>
      </c>
      <c r="AB23" s="77">
        <v>0</v>
      </c>
      <c r="AC23" s="122">
        <f t="shared" si="5"/>
        <v>10.863636363636363</v>
      </c>
    </row>
    <row r="24" spans="1:30" ht="27" customHeight="1">
      <c r="A24" s="367"/>
      <c r="B24" s="368" t="s">
        <v>23</v>
      </c>
      <c r="C24" s="24" t="s">
        <v>12</v>
      </c>
      <c r="D24" s="24"/>
      <c r="E24" s="72">
        <f t="shared" si="9"/>
        <v>2619.5</v>
      </c>
      <c r="F24" s="72">
        <f t="shared" si="10"/>
        <v>1712.5</v>
      </c>
      <c r="G24" s="110">
        <f t="shared" si="11"/>
        <v>0</v>
      </c>
      <c r="H24" s="72">
        <f t="shared" si="3"/>
        <v>0</v>
      </c>
      <c r="I24" s="113">
        <f t="shared" si="6"/>
        <v>3.10566001944372</v>
      </c>
      <c r="J24" s="66">
        <f>'1(2) 保健師業務(保健福祉課)'!D21</f>
        <v>1994</v>
      </c>
      <c r="K24" s="118">
        <f>'1(2) 保健師業務(保健福祉課)'!E21</f>
        <v>1712.5</v>
      </c>
      <c r="L24" s="77">
        <f>'1(2) 保健師業務(保健福祉課)'!F21</f>
        <v>0</v>
      </c>
      <c r="M24" s="78">
        <f>'1(2) 保健師業務(保健福祉課)'!G21</f>
        <v>0</v>
      </c>
      <c r="N24" s="122">
        <f t="shared" si="7"/>
        <v>5.884957058111738</v>
      </c>
      <c r="O24" s="78">
        <f>'1(3) 保健師業務(健康・子ども課)'!D21</f>
        <v>483.5</v>
      </c>
      <c r="P24" s="77">
        <f>'1(3) 保健師業務(健康・子ども課)'!E21</f>
        <v>0</v>
      </c>
      <c r="Q24" s="66">
        <f>'1(3) 保健師業務(健康・子ども課)'!F21</f>
        <v>0</v>
      </c>
      <c r="R24" s="77">
        <f>'1(3) 保健師業務(健康・子ども課)'!G21</f>
        <v>0</v>
      </c>
      <c r="S24" s="123">
        <f t="shared" si="8"/>
        <v>1.0279579036887425</v>
      </c>
      <c r="T24" s="278">
        <v>49</v>
      </c>
      <c r="U24" s="274">
        <v>0</v>
      </c>
      <c r="V24" s="275">
        <v>0</v>
      </c>
      <c r="W24" s="274">
        <v>0</v>
      </c>
      <c r="X24" s="123">
        <f t="shared" si="4"/>
        <v>2.104810996563574</v>
      </c>
      <c r="Y24" s="77">
        <v>93</v>
      </c>
      <c r="Z24" s="77">
        <v>0</v>
      </c>
      <c r="AA24" s="66">
        <v>0</v>
      </c>
      <c r="AB24" s="77">
        <v>0</v>
      </c>
      <c r="AC24" s="122">
        <f t="shared" si="5"/>
        <v>8.454545454545455</v>
      </c>
      <c r="AD24" s="4"/>
    </row>
    <row r="25" spans="1:29" ht="27" customHeight="1">
      <c r="A25" s="367"/>
      <c r="B25" s="368"/>
      <c r="C25" s="24" t="s">
        <v>13</v>
      </c>
      <c r="D25" s="24"/>
      <c r="E25" s="72">
        <f t="shared" si="9"/>
        <v>4632</v>
      </c>
      <c r="F25" s="72">
        <f t="shared" si="10"/>
        <v>2288.5</v>
      </c>
      <c r="G25" s="110">
        <f t="shared" si="11"/>
        <v>0</v>
      </c>
      <c r="H25" s="72">
        <f t="shared" si="3"/>
        <v>2</v>
      </c>
      <c r="I25" s="113">
        <f t="shared" si="6"/>
        <v>5.491665283475209</v>
      </c>
      <c r="J25" s="66">
        <f>'1(2) 保健師業務(保健福祉課)'!D22</f>
        <v>2773.5</v>
      </c>
      <c r="K25" s="118">
        <f>'1(2) 保健師業務(保健福祉課)'!E22</f>
        <v>2288.5</v>
      </c>
      <c r="L25" s="77">
        <f>'1(2) 保健師業務(保健福祉課)'!F22</f>
        <v>0</v>
      </c>
      <c r="M25" s="78">
        <f>'1(2) 保健師業務(保健福祉課)'!G22</f>
        <v>2</v>
      </c>
      <c r="N25" s="122">
        <f t="shared" si="7"/>
        <v>8.185520762624325</v>
      </c>
      <c r="O25" s="78">
        <f>'1(3) 保健師業務(健康・子ども課)'!D22</f>
        <v>1441.5</v>
      </c>
      <c r="P25" s="77">
        <f>'1(3) 保健師業務(健康・子ども課)'!E22</f>
        <v>0</v>
      </c>
      <c r="Q25" s="66">
        <f>'1(3) 保健師業務(健康・子ども課)'!F22</f>
        <v>0</v>
      </c>
      <c r="R25" s="77">
        <f>'1(3) 保健師業務(健康・子ども課)'!G22</f>
        <v>0</v>
      </c>
      <c r="S25" s="123">
        <f t="shared" si="8"/>
        <v>3.0647390241309664</v>
      </c>
      <c r="T25" s="274">
        <v>302</v>
      </c>
      <c r="U25" s="274">
        <v>0</v>
      </c>
      <c r="V25" s="275">
        <v>0</v>
      </c>
      <c r="W25" s="274">
        <v>0</v>
      </c>
      <c r="X25" s="123">
        <f t="shared" si="4"/>
        <v>12.972508591065294</v>
      </c>
      <c r="Y25" s="77">
        <v>115</v>
      </c>
      <c r="Z25" s="77">
        <v>0</v>
      </c>
      <c r="AA25" s="66">
        <v>0</v>
      </c>
      <c r="AB25" s="77">
        <v>0</v>
      </c>
      <c r="AC25" s="122">
        <f t="shared" si="5"/>
        <v>10.454545454545453</v>
      </c>
    </row>
    <row r="26" spans="1:29" ht="27" customHeight="1">
      <c r="A26" s="359" t="s">
        <v>24</v>
      </c>
      <c r="B26" s="359"/>
      <c r="C26" s="24" t="s">
        <v>14</v>
      </c>
      <c r="D26" s="24"/>
      <c r="E26" s="133">
        <f t="shared" si="9"/>
        <v>201</v>
      </c>
      <c r="F26" s="133">
        <f t="shared" si="10"/>
        <v>13</v>
      </c>
      <c r="G26" s="110">
        <f t="shared" si="11"/>
        <v>0</v>
      </c>
      <c r="H26" s="133">
        <f t="shared" si="3"/>
        <v>0</v>
      </c>
      <c r="I26" s="134">
        <f t="shared" si="6"/>
        <v>0.23830412823370403</v>
      </c>
      <c r="J26" s="135">
        <f>'1(2) 保健師業務(保健福祉課)'!D23</f>
        <v>33</v>
      </c>
      <c r="K26" s="118">
        <f>'1(2) 保健師業務(保健福祉課)'!E23</f>
        <v>13</v>
      </c>
      <c r="L26" s="77">
        <f>'1(2) 保健師業務(保健福祉課)'!F23</f>
        <v>0</v>
      </c>
      <c r="M26" s="78">
        <f>'1(2) 保健師業務(保健福祉課)'!G23</f>
        <v>0</v>
      </c>
      <c r="N26" s="122">
        <f t="shared" si="7"/>
        <v>0.0973939733789806</v>
      </c>
      <c r="O26" s="78">
        <f>'1(3) 保健師業務(健康・子ども課)'!D23</f>
        <v>59</v>
      </c>
      <c r="P26" s="77">
        <f>'1(3) 保健師業務(健康・子ども課)'!E23</f>
        <v>0</v>
      </c>
      <c r="Q26" s="66">
        <f>'1(3) 保健師業務(健康・子ども課)'!F23</f>
        <v>0</v>
      </c>
      <c r="R26" s="77">
        <f>'1(3) 保健師業務(健康・子ども課)'!G23</f>
        <v>0</v>
      </c>
      <c r="S26" s="123">
        <f t="shared" si="8"/>
        <v>0.1254385032422664</v>
      </c>
      <c r="T26" s="274">
        <v>11</v>
      </c>
      <c r="U26" s="274">
        <v>0</v>
      </c>
      <c r="V26" s="275">
        <v>0</v>
      </c>
      <c r="W26" s="274">
        <v>0</v>
      </c>
      <c r="X26" s="123">
        <f t="shared" si="4"/>
        <v>0.4725085910652921</v>
      </c>
      <c r="Y26" s="77">
        <v>98</v>
      </c>
      <c r="Z26" s="77">
        <v>0</v>
      </c>
      <c r="AA26" s="66">
        <v>0</v>
      </c>
      <c r="AB26" s="77">
        <v>0</v>
      </c>
      <c r="AC26" s="122">
        <f t="shared" si="5"/>
        <v>8.90909090909091</v>
      </c>
    </row>
    <row r="27" spans="1:30" ht="27" customHeight="1">
      <c r="A27" s="359"/>
      <c r="B27" s="359"/>
      <c r="C27" s="130" t="s">
        <v>168</v>
      </c>
      <c r="D27" s="24"/>
      <c r="E27" s="133">
        <f t="shared" si="9"/>
        <v>682</v>
      </c>
      <c r="F27" s="133">
        <f t="shared" si="10"/>
        <v>94.5</v>
      </c>
      <c r="G27" s="110">
        <f t="shared" si="11"/>
        <v>0</v>
      </c>
      <c r="H27" s="133">
        <f t="shared" si="3"/>
        <v>0</v>
      </c>
      <c r="I27" s="134">
        <f t="shared" si="6"/>
        <v>0.8085742062457022</v>
      </c>
      <c r="J27" s="77">
        <f>'1(2) 保健師業務(保健福祉課)'!D24</f>
        <v>271.5</v>
      </c>
      <c r="K27" s="118">
        <f>'1(2) 保健師業務(保健福祉課)'!E24</f>
        <v>94.5</v>
      </c>
      <c r="L27" s="77">
        <f>'1(2) 保健師業務(保健福祉課)'!F24</f>
        <v>0</v>
      </c>
      <c r="M27" s="78">
        <f>'1(2) 保健師業務(保健福祉課)'!G24</f>
        <v>0</v>
      </c>
      <c r="N27" s="122">
        <f t="shared" si="7"/>
        <v>0.8012867809816132</v>
      </c>
      <c r="O27" s="78">
        <f>'1(3) 保健師業務(健康・子ども課)'!D24</f>
        <v>398.5</v>
      </c>
      <c r="P27" s="77">
        <f>'1(3) 保健師業務(健康・子ども課)'!E24</f>
        <v>0</v>
      </c>
      <c r="Q27" s="66">
        <f>'1(3) 保健師業務(健康・子ども課)'!F24</f>
        <v>0</v>
      </c>
      <c r="R27" s="77">
        <f>'1(3) 保健師業務(健康・子ども課)'!G24</f>
        <v>0</v>
      </c>
      <c r="S27" s="123">
        <f t="shared" si="8"/>
        <v>0.8472414159668331</v>
      </c>
      <c r="T27" s="274">
        <v>8</v>
      </c>
      <c r="U27" s="274">
        <v>0</v>
      </c>
      <c r="V27" s="275">
        <v>0</v>
      </c>
      <c r="W27" s="274">
        <v>0</v>
      </c>
      <c r="X27" s="123">
        <f t="shared" si="4"/>
        <v>0.3436426116838488</v>
      </c>
      <c r="Y27" s="77">
        <v>4</v>
      </c>
      <c r="Z27" s="77">
        <v>0</v>
      </c>
      <c r="AA27" s="66">
        <v>0</v>
      </c>
      <c r="AB27" s="77">
        <v>0</v>
      </c>
      <c r="AC27" s="356">
        <f t="shared" si="5"/>
        <v>0.36363636363636365</v>
      </c>
      <c r="AD27" s="4"/>
    </row>
    <row r="28" spans="1:29" ht="27" customHeight="1">
      <c r="A28" s="360" t="s">
        <v>15</v>
      </c>
      <c r="B28" s="360"/>
      <c r="C28" s="360"/>
      <c r="D28" s="37"/>
      <c r="E28" s="133">
        <f t="shared" si="9"/>
        <v>2333.5</v>
      </c>
      <c r="F28" s="133">
        <f t="shared" si="10"/>
        <v>124.5</v>
      </c>
      <c r="G28" s="110">
        <f t="shared" si="11"/>
        <v>0</v>
      </c>
      <c r="H28" s="133">
        <f t="shared" si="3"/>
        <v>0</v>
      </c>
      <c r="I28" s="134">
        <f t="shared" si="6"/>
        <v>2.766580513598748</v>
      </c>
      <c r="J28" s="77">
        <f>'1(2) 保健師業務(保健福祉課)'!D25</f>
        <v>1229.5</v>
      </c>
      <c r="K28" s="118">
        <f>'1(2) 保健師業務(保健福祉課)'!E25</f>
        <v>124.5</v>
      </c>
      <c r="L28" s="77">
        <f>'1(2) 保健師業務(保健福祉課)'!F25</f>
        <v>0</v>
      </c>
      <c r="M28" s="78">
        <f>'1(2) 保健師業務(保健福祉課)'!G25</f>
        <v>0</v>
      </c>
      <c r="N28" s="122">
        <f t="shared" si="7"/>
        <v>3.628663341498687</v>
      </c>
      <c r="O28" s="78">
        <f>'1(3) 保健師業務(健康・子ども課)'!D25</f>
        <v>902</v>
      </c>
      <c r="P28" s="77">
        <f>'1(3) 保健師業務(健康・子ども課)'!E25</f>
        <v>0</v>
      </c>
      <c r="Q28" s="66">
        <f>'1(3) 保健師業務(健康・子ども課)'!F25</f>
        <v>0</v>
      </c>
      <c r="R28" s="77">
        <f>'1(3) 保健師業務(健康・子ども課)'!G25</f>
        <v>0</v>
      </c>
      <c r="S28" s="123">
        <f t="shared" si="8"/>
        <v>1.917720846178378</v>
      </c>
      <c r="T28" s="274">
        <v>123</v>
      </c>
      <c r="U28" s="274">
        <v>0</v>
      </c>
      <c r="V28" s="275">
        <v>0</v>
      </c>
      <c r="W28" s="274">
        <v>0</v>
      </c>
      <c r="X28" s="123">
        <f t="shared" si="4"/>
        <v>5.283505154639175</v>
      </c>
      <c r="Y28" s="77">
        <v>79</v>
      </c>
      <c r="Z28" s="77">
        <v>0</v>
      </c>
      <c r="AA28" s="66">
        <v>0</v>
      </c>
      <c r="AB28" s="77">
        <v>0</v>
      </c>
      <c r="AC28" s="122">
        <f t="shared" si="5"/>
        <v>7.1818181818181825</v>
      </c>
    </row>
    <row r="29" spans="1:29" ht="27" customHeight="1">
      <c r="A29" s="360" t="s">
        <v>16</v>
      </c>
      <c r="B29" s="360"/>
      <c r="C29" s="360"/>
      <c r="D29" s="37"/>
      <c r="E29" s="133">
        <f>J29+O29+T29+Y29</f>
        <v>7891.5</v>
      </c>
      <c r="F29" s="133">
        <f t="shared" si="10"/>
        <v>2520.5</v>
      </c>
      <c r="G29" s="110">
        <f t="shared" si="11"/>
        <v>0</v>
      </c>
      <c r="H29" s="133">
        <f t="shared" si="3"/>
        <v>0</v>
      </c>
      <c r="I29" s="134">
        <f t="shared" si="6"/>
        <v>9.356104616697888</v>
      </c>
      <c r="J29" s="77">
        <f>'1(2) 保健師業務(保健福祉課)'!D26</f>
        <v>4002</v>
      </c>
      <c r="K29" s="118">
        <f>'1(2) 保健師業務(保健福祉課)'!E26</f>
        <v>2520.5</v>
      </c>
      <c r="L29" s="77">
        <f>'1(2) 保健師業務(保健福祉課)'!F26</f>
        <v>0</v>
      </c>
      <c r="M29" s="78">
        <f>'1(2) 保健師業務(保健福祉課)'!G26</f>
        <v>0</v>
      </c>
      <c r="N29" s="122">
        <f t="shared" si="7"/>
        <v>11.811232771596377</v>
      </c>
      <c r="O29" s="78">
        <f>'1(3) 保健師業務(健康・子ども課)'!D26</f>
        <v>3499</v>
      </c>
      <c r="P29" s="77">
        <f>'1(3) 保健師業務(健康・子ども課)'!E26</f>
        <v>0</v>
      </c>
      <c r="Q29" s="66">
        <f>'1(3) 保健師業務(健康・子ども課)'!F26</f>
        <v>0</v>
      </c>
      <c r="R29" s="77">
        <f>'1(3) 保健師業務(健康・子ども課)'!G26</f>
        <v>0</v>
      </c>
      <c r="S29" s="123">
        <f t="shared" si="8"/>
        <v>7.43914106516424</v>
      </c>
      <c r="T29" s="274">
        <v>165</v>
      </c>
      <c r="U29" s="274">
        <v>0</v>
      </c>
      <c r="V29" s="275">
        <v>0</v>
      </c>
      <c r="W29" s="274">
        <v>0</v>
      </c>
      <c r="X29" s="123">
        <f t="shared" si="4"/>
        <v>7.087628865979381</v>
      </c>
      <c r="Y29" s="77">
        <v>225.5</v>
      </c>
      <c r="Z29" s="77">
        <v>0</v>
      </c>
      <c r="AA29" s="66">
        <v>0</v>
      </c>
      <c r="AB29" s="77">
        <v>0</v>
      </c>
      <c r="AC29" s="122">
        <f t="shared" si="5"/>
        <v>20.5</v>
      </c>
    </row>
    <row r="30" spans="1:29" ht="27" customHeight="1">
      <c r="A30" s="360" t="s">
        <v>17</v>
      </c>
      <c r="B30" s="360"/>
      <c r="C30" s="360"/>
      <c r="D30" s="37"/>
      <c r="E30" s="133">
        <f>J30+O30+T30+Y30</f>
        <v>1866</v>
      </c>
      <c r="F30" s="133">
        <f t="shared" si="10"/>
        <v>509</v>
      </c>
      <c r="G30" s="110">
        <f t="shared" si="11"/>
        <v>0</v>
      </c>
      <c r="H30" s="133">
        <f t="shared" si="3"/>
        <v>1</v>
      </c>
      <c r="I30" s="134">
        <f t="shared" si="6"/>
        <v>2.2123159367367746</v>
      </c>
      <c r="J30" s="77">
        <f>'1(2) 保健師業務(保健福祉課)'!D27</f>
        <v>877</v>
      </c>
      <c r="K30" s="118">
        <f>'1(2) 保健師業務(保健福祉課)'!E27</f>
        <v>509</v>
      </c>
      <c r="L30" s="77">
        <f>'1(2) 保健師業務(保健福祉課)'!F27</f>
        <v>0</v>
      </c>
      <c r="M30" s="78">
        <f>'1(2) 保健師業務(保健福祉課)'!G27</f>
        <v>1</v>
      </c>
      <c r="N30" s="122">
        <f t="shared" si="7"/>
        <v>2.5883186258595754</v>
      </c>
      <c r="O30" s="78">
        <f>'1(3) 保健師業務(健康・子ども課)'!D27</f>
        <v>909.5</v>
      </c>
      <c r="P30" s="77">
        <f>'1(3) 保健師業務(健康・子ども課)'!E27</f>
        <v>0</v>
      </c>
      <c r="Q30" s="66">
        <f>'1(3) 保健師業務(健康・子ども課)'!F27</f>
        <v>0</v>
      </c>
      <c r="R30" s="77">
        <f>'1(3) 保健師業務(健康・子ども課)'!G27</f>
        <v>0</v>
      </c>
      <c r="S30" s="123">
        <f t="shared" si="8"/>
        <v>1.9336664186244288</v>
      </c>
      <c r="T30" s="274">
        <v>35</v>
      </c>
      <c r="U30" s="274">
        <v>0</v>
      </c>
      <c r="V30" s="275">
        <v>0</v>
      </c>
      <c r="W30" s="274">
        <v>0</v>
      </c>
      <c r="X30" s="123">
        <f t="shared" si="4"/>
        <v>1.5034364261168385</v>
      </c>
      <c r="Y30" s="77">
        <v>44.5</v>
      </c>
      <c r="Z30" s="77">
        <v>0</v>
      </c>
      <c r="AA30" s="66">
        <v>0</v>
      </c>
      <c r="AB30" s="77">
        <v>0</v>
      </c>
      <c r="AC30" s="122">
        <f t="shared" si="5"/>
        <v>4.045454545454545</v>
      </c>
    </row>
    <row r="31" spans="1:29" ht="27" customHeight="1">
      <c r="A31" s="358" t="s">
        <v>18</v>
      </c>
      <c r="B31" s="358"/>
      <c r="C31" s="358"/>
      <c r="D31" s="32"/>
      <c r="E31" s="73">
        <f>J31+O31+T31+Y31</f>
        <v>819.5</v>
      </c>
      <c r="F31" s="73">
        <f t="shared" si="10"/>
        <v>155</v>
      </c>
      <c r="G31" s="110">
        <f t="shared" si="11"/>
        <v>0</v>
      </c>
      <c r="H31" s="73">
        <f t="shared" si="3"/>
        <v>0</v>
      </c>
      <c r="I31" s="114">
        <f t="shared" si="6"/>
        <v>0.9715931994404002</v>
      </c>
      <c r="J31" s="77">
        <f>'1(2) 保健師業務(保健福祉課)'!D28</f>
        <v>476</v>
      </c>
      <c r="K31" s="119">
        <f>'1(2) 保健師業務(保健福祉課)'!E28</f>
        <v>155</v>
      </c>
      <c r="L31" s="79">
        <f>'1(2) 保健師業務(保健福祉課)'!F28</f>
        <v>0</v>
      </c>
      <c r="M31" s="80">
        <f>'1(2) 保健師業務(保健福祉課)'!G28</f>
        <v>0</v>
      </c>
      <c r="N31" s="267">
        <f t="shared" si="7"/>
        <v>1.4048342826786293</v>
      </c>
      <c r="O31" s="80">
        <f>'1(3) 保健師業務(健康・子ども課)'!D28</f>
        <v>332.5</v>
      </c>
      <c r="P31" s="79">
        <f>'1(3) 保健師業務(健康・子ども課)'!E28</f>
        <v>0</v>
      </c>
      <c r="Q31" s="75">
        <f>'1(3) 保健師業務(健康・子ども課)'!F28</f>
        <v>0</v>
      </c>
      <c r="R31" s="79">
        <f>'1(3) 保健師業務(健康・子ども課)'!G28</f>
        <v>0</v>
      </c>
      <c r="S31" s="123">
        <f t="shared" si="8"/>
        <v>0.7069203784415861</v>
      </c>
      <c r="T31" s="276">
        <v>10</v>
      </c>
      <c r="U31" s="276">
        <v>0</v>
      </c>
      <c r="V31" s="277">
        <v>0</v>
      </c>
      <c r="W31" s="276">
        <v>0</v>
      </c>
      <c r="X31" s="123">
        <f t="shared" si="4"/>
        <v>0.429553264604811</v>
      </c>
      <c r="Y31" s="79">
        <v>1</v>
      </c>
      <c r="Z31" s="79">
        <v>0</v>
      </c>
      <c r="AA31" s="75">
        <v>0</v>
      </c>
      <c r="AB31" s="79">
        <v>0</v>
      </c>
      <c r="AC31" s="357">
        <f t="shared" si="5"/>
        <v>0.09090909090909091</v>
      </c>
    </row>
    <row r="32" spans="1:29" ht="16.5" customHeight="1">
      <c r="A32" s="3" t="s">
        <v>177</v>
      </c>
      <c r="E32" s="127"/>
      <c r="F32" s="127"/>
      <c r="G32" s="127"/>
      <c r="H32" s="127"/>
      <c r="I32" s="121"/>
      <c r="J32" s="127"/>
      <c r="K32" s="127"/>
      <c r="L32" s="39"/>
      <c r="M32" s="127"/>
      <c r="N32" s="121"/>
      <c r="O32" s="39"/>
      <c r="P32" s="39"/>
      <c r="Q32" s="39"/>
      <c r="R32" s="39"/>
      <c r="S32" s="121"/>
      <c r="T32" s="39"/>
      <c r="U32" s="39"/>
      <c r="V32" s="39"/>
      <c r="W32" s="39"/>
      <c r="X32" s="121"/>
      <c r="Y32" s="40"/>
      <c r="Z32" s="40"/>
      <c r="AA32" s="128"/>
      <c r="AB32" s="40"/>
      <c r="AC32" s="41" t="s">
        <v>131</v>
      </c>
    </row>
    <row r="33" ht="16.5" customHeight="1">
      <c r="A33" s="3" t="s">
        <v>151</v>
      </c>
    </row>
  </sheetData>
  <sheetProtection/>
  <mergeCells count="33">
    <mergeCell ref="AB4:AC5"/>
    <mergeCell ref="B24:B25"/>
    <mergeCell ref="P7:R7"/>
    <mergeCell ref="Z7:AB7"/>
    <mergeCell ref="A6:C8"/>
    <mergeCell ref="A9:C9"/>
    <mergeCell ref="T7:T8"/>
    <mergeCell ref="Y6:AC6"/>
    <mergeCell ref="E6:I6"/>
    <mergeCell ref="J6:N6"/>
    <mergeCell ref="AC7:AC8"/>
    <mergeCell ref="U7:W7"/>
    <mergeCell ref="T6:X6"/>
    <mergeCell ref="E7:E8"/>
    <mergeCell ref="J7:J8"/>
    <mergeCell ref="X7:X8"/>
    <mergeCell ref="Y7:Y8"/>
    <mergeCell ref="A12:A21"/>
    <mergeCell ref="N7:N8"/>
    <mergeCell ref="O7:O8"/>
    <mergeCell ref="S7:S8"/>
    <mergeCell ref="A10:B11"/>
    <mergeCell ref="I7:I8"/>
    <mergeCell ref="A31:C31"/>
    <mergeCell ref="A26:B27"/>
    <mergeCell ref="A28:C28"/>
    <mergeCell ref="A29:C29"/>
    <mergeCell ref="A30:C30"/>
    <mergeCell ref="O6:S6"/>
    <mergeCell ref="F7:H7"/>
    <mergeCell ref="K7:M7"/>
    <mergeCell ref="A22:A25"/>
    <mergeCell ref="B22:B23"/>
  </mergeCells>
  <printOptions horizontalCentered="1"/>
  <pageMargins left="0.3937007874015748" right="0.3937007874015748" top="0.7874015748031497" bottom="0.3937007874015748" header="0.3937007874015748" footer="0.1968503937007874"/>
  <pageSetup horizontalDpi="600" verticalDpi="600" orientation="portrait" paperSize="9" r:id="rId2"/>
  <colBreaks count="1" manualBreakCount="1">
    <brk id="14" max="32" man="1"/>
  </colBreaks>
  <drawing r:id="rId1"/>
</worksheet>
</file>

<file path=xl/worksheets/sheet2.xml><?xml version="1.0" encoding="utf-8"?>
<worksheet xmlns="http://schemas.openxmlformats.org/spreadsheetml/2006/main" xmlns:r="http://schemas.openxmlformats.org/officeDocument/2006/relationships">
  <sheetPr>
    <tabColor theme="0"/>
  </sheetPr>
  <dimension ref="A1:BA59"/>
  <sheetViews>
    <sheetView showZeros="0" zoomScaleSheetLayoutView="115" zoomScalePageLayoutView="0" workbookViewId="0" topLeftCell="A1">
      <pane xSplit="3" ySplit="6" topLeftCell="D28" activePane="bottomRight" state="frozen"/>
      <selection pane="topLeft" activeCell="B1" sqref="B1"/>
      <selection pane="topRight" activeCell="B1" sqref="B1"/>
      <selection pane="bottomLeft" activeCell="B1" sqref="B1"/>
      <selection pane="bottomRight" activeCell="AE35" sqref="AE35"/>
    </sheetView>
  </sheetViews>
  <sheetFormatPr defaultColWidth="9.00390625" defaultRowHeight="13.5"/>
  <cols>
    <col min="1" max="1" width="4.50390625" style="2" customWidth="1"/>
    <col min="2" max="2" width="4.625" style="2" customWidth="1"/>
    <col min="3" max="3" width="10.375" style="2" customWidth="1"/>
    <col min="4" max="4" width="6.75390625" style="2" customWidth="1"/>
    <col min="5" max="5" width="7.375" style="2" customWidth="1"/>
    <col min="6" max="7" width="4.00390625" style="2" customWidth="1"/>
    <col min="8" max="8" width="5.125" style="2" customWidth="1"/>
    <col min="9" max="9" width="5.625" style="2" customWidth="1"/>
    <col min="10" max="10" width="6.00390625" style="2" customWidth="1"/>
    <col min="11" max="12" width="4.00390625" style="2" customWidth="1"/>
    <col min="13" max="13" width="5.00390625" style="2" customWidth="1"/>
    <col min="14" max="14" width="5.75390625" style="2" customWidth="1"/>
    <col min="15" max="15" width="6.00390625" style="2" customWidth="1"/>
    <col min="16" max="17" width="4.00390625" style="2" customWidth="1"/>
    <col min="18" max="18" width="5.00390625" style="2" customWidth="1"/>
    <col min="19" max="19" width="6.25390625" style="2" customWidth="1"/>
    <col min="20" max="23" width="6.375" style="2" customWidth="1"/>
    <col min="24" max="24" width="6.25390625" style="2" customWidth="1"/>
    <col min="25" max="28" width="6.375" style="2" customWidth="1"/>
    <col min="29" max="29" width="6.25390625" style="2" customWidth="1"/>
    <col min="30" max="33" width="6.375" style="2" customWidth="1"/>
    <col min="34" max="35" width="6.25390625" style="2" customWidth="1"/>
    <col min="36" max="37" width="5.625" style="2" customWidth="1"/>
    <col min="38" max="39" width="5.875" style="2" customWidth="1"/>
    <col min="40" max="40" width="5.625" style="2" customWidth="1"/>
    <col min="41" max="41" width="5.875" style="2" customWidth="1"/>
    <col min="42" max="53" width="6.25390625" style="2" customWidth="1"/>
    <col min="54" max="16384" width="9.00390625" style="2" customWidth="1"/>
  </cols>
  <sheetData>
    <row r="1" spans="1:33" ht="13.5">
      <c r="A1" s="38" t="s">
        <v>132</v>
      </c>
      <c r="B1" s="42"/>
      <c r="C1" s="42"/>
      <c r="D1" s="42"/>
      <c r="E1" s="42"/>
      <c r="F1" s="42"/>
      <c r="G1" s="42"/>
      <c r="H1" s="43"/>
      <c r="I1" s="43"/>
      <c r="J1" s="43"/>
      <c r="K1" s="43"/>
      <c r="L1" s="43"/>
      <c r="M1" s="43"/>
      <c r="N1" s="43"/>
      <c r="O1" s="43"/>
      <c r="P1" s="43"/>
      <c r="Q1" s="43"/>
      <c r="R1" s="43"/>
      <c r="S1" s="43"/>
      <c r="T1" s="43"/>
      <c r="U1" s="45"/>
      <c r="V1" s="43"/>
      <c r="W1" s="43"/>
      <c r="X1" s="43"/>
      <c r="Y1" s="43"/>
      <c r="Z1" s="43"/>
      <c r="AA1" s="43"/>
      <c r="AB1" s="43"/>
      <c r="AC1" s="43"/>
      <c r="AD1" s="43"/>
      <c r="AE1" s="43"/>
      <c r="AF1" s="392" t="str">
        <f>'1(1) 保健師業務(総数)'!AB4</f>
        <v>令和元年度</v>
      </c>
      <c r="AG1" s="392"/>
    </row>
    <row r="2" spans="1:53" ht="7.5" customHeight="1">
      <c r="A2" s="38"/>
      <c r="B2" s="42"/>
      <c r="C2" s="42"/>
      <c r="D2" s="42"/>
      <c r="E2" s="42"/>
      <c r="F2" s="42"/>
      <c r="G2" s="42"/>
      <c r="H2" s="43"/>
      <c r="I2" s="43"/>
      <c r="J2" s="43"/>
      <c r="K2" s="43"/>
      <c r="L2" s="43"/>
      <c r="M2" s="43"/>
      <c r="N2" s="43"/>
      <c r="O2" s="43"/>
      <c r="P2" s="43"/>
      <c r="Q2" s="43"/>
      <c r="R2" s="43"/>
      <c r="S2" s="43"/>
      <c r="T2" s="43"/>
      <c r="U2" s="43"/>
      <c r="V2" s="43"/>
      <c r="W2" s="43"/>
      <c r="X2" s="43"/>
      <c r="Y2" s="43"/>
      <c r="Z2" s="43"/>
      <c r="AA2" s="43"/>
      <c r="AB2" s="43"/>
      <c r="AC2" s="43"/>
      <c r="AD2" s="43"/>
      <c r="AE2" s="43"/>
      <c r="AF2" s="393"/>
      <c r="AG2" s="393"/>
      <c r="AX2" s="7"/>
      <c r="AY2" s="7"/>
      <c r="AZ2" s="7"/>
      <c r="BA2" s="7"/>
    </row>
    <row r="3" spans="1:33" ht="16.5" customHeight="1">
      <c r="A3" s="363" t="s">
        <v>121</v>
      </c>
      <c r="B3" s="407"/>
      <c r="C3" s="407"/>
      <c r="D3" s="407" t="s">
        <v>25</v>
      </c>
      <c r="E3" s="407"/>
      <c r="F3" s="407"/>
      <c r="G3" s="407"/>
      <c r="H3" s="407"/>
      <c r="I3" s="407" t="s">
        <v>30</v>
      </c>
      <c r="J3" s="407"/>
      <c r="K3" s="407"/>
      <c r="L3" s="407"/>
      <c r="M3" s="407"/>
      <c r="N3" s="407" t="s">
        <v>31</v>
      </c>
      <c r="O3" s="407"/>
      <c r="P3" s="407"/>
      <c r="Q3" s="377"/>
      <c r="R3" s="377"/>
      <c r="S3" s="363" t="s">
        <v>133</v>
      </c>
      <c r="T3" s="407"/>
      <c r="U3" s="407"/>
      <c r="V3" s="407"/>
      <c r="W3" s="407"/>
      <c r="X3" s="391" t="s">
        <v>33</v>
      </c>
      <c r="Y3" s="391"/>
      <c r="Z3" s="391"/>
      <c r="AA3" s="391"/>
      <c r="AB3" s="391"/>
      <c r="AC3" s="401" t="s">
        <v>34</v>
      </c>
      <c r="AD3" s="402"/>
      <c r="AE3" s="402"/>
      <c r="AF3" s="402"/>
      <c r="AG3" s="402"/>
    </row>
    <row r="4" spans="1:33" ht="14.25" customHeight="1">
      <c r="A4" s="406"/>
      <c r="B4" s="404"/>
      <c r="C4" s="404"/>
      <c r="D4" s="403" t="s">
        <v>134</v>
      </c>
      <c r="E4" s="396" t="s">
        <v>135</v>
      </c>
      <c r="F4" s="397"/>
      <c r="G4" s="398"/>
      <c r="H4" s="404" t="s">
        <v>136</v>
      </c>
      <c r="I4" s="403" t="s">
        <v>134</v>
      </c>
      <c r="J4" s="396" t="s">
        <v>135</v>
      </c>
      <c r="K4" s="397"/>
      <c r="L4" s="398"/>
      <c r="M4" s="404" t="s">
        <v>136</v>
      </c>
      <c r="N4" s="403" t="s">
        <v>134</v>
      </c>
      <c r="O4" s="396" t="s">
        <v>135</v>
      </c>
      <c r="P4" s="397"/>
      <c r="Q4" s="398"/>
      <c r="R4" s="408" t="s">
        <v>136</v>
      </c>
      <c r="S4" s="405" t="s">
        <v>134</v>
      </c>
      <c r="T4" s="396" t="s">
        <v>135</v>
      </c>
      <c r="U4" s="397"/>
      <c r="V4" s="398"/>
      <c r="W4" s="404" t="s">
        <v>136</v>
      </c>
      <c r="X4" s="403" t="s">
        <v>134</v>
      </c>
      <c r="Y4" s="396" t="s">
        <v>135</v>
      </c>
      <c r="Z4" s="397"/>
      <c r="AA4" s="398"/>
      <c r="AB4" s="404" t="s">
        <v>136</v>
      </c>
      <c r="AC4" s="399" t="s">
        <v>134</v>
      </c>
      <c r="AD4" s="396" t="s">
        <v>135</v>
      </c>
      <c r="AE4" s="397"/>
      <c r="AF4" s="398"/>
      <c r="AG4" s="394" t="s">
        <v>136</v>
      </c>
    </row>
    <row r="5" spans="1:33" ht="21.75" customHeight="1">
      <c r="A5" s="406"/>
      <c r="B5" s="404"/>
      <c r="C5" s="404"/>
      <c r="D5" s="404"/>
      <c r="E5" s="136" t="s">
        <v>98</v>
      </c>
      <c r="F5" s="137" t="s">
        <v>117</v>
      </c>
      <c r="G5" s="137" t="s">
        <v>119</v>
      </c>
      <c r="H5" s="404"/>
      <c r="I5" s="404"/>
      <c r="J5" s="136" t="s">
        <v>98</v>
      </c>
      <c r="K5" s="137" t="s">
        <v>117</v>
      </c>
      <c r="L5" s="137" t="s">
        <v>119</v>
      </c>
      <c r="M5" s="404"/>
      <c r="N5" s="404"/>
      <c r="O5" s="136" t="s">
        <v>98</v>
      </c>
      <c r="P5" s="137" t="s">
        <v>117</v>
      </c>
      <c r="Q5" s="137" t="s">
        <v>119</v>
      </c>
      <c r="R5" s="408"/>
      <c r="S5" s="406"/>
      <c r="T5" s="136" t="s">
        <v>98</v>
      </c>
      <c r="U5" s="136" t="s">
        <v>99</v>
      </c>
      <c r="V5" s="136" t="s">
        <v>137</v>
      </c>
      <c r="W5" s="404"/>
      <c r="X5" s="404"/>
      <c r="Y5" s="136" t="s">
        <v>98</v>
      </c>
      <c r="Z5" s="136" t="s">
        <v>99</v>
      </c>
      <c r="AA5" s="136" t="s">
        <v>137</v>
      </c>
      <c r="AB5" s="404"/>
      <c r="AC5" s="400"/>
      <c r="AD5" s="136" t="s">
        <v>98</v>
      </c>
      <c r="AE5" s="136" t="s">
        <v>99</v>
      </c>
      <c r="AF5" s="136" t="s">
        <v>137</v>
      </c>
      <c r="AG5" s="395"/>
    </row>
    <row r="6" spans="1:33" ht="14.25" customHeight="1">
      <c r="A6" s="406" t="s">
        <v>0</v>
      </c>
      <c r="B6" s="404"/>
      <c r="C6" s="404"/>
      <c r="D6" s="131">
        <f>SUM(D7:D28)</f>
        <v>33883</v>
      </c>
      <c r="E6" s="131">
        <f aca="true" t="shared" si="0" ref="E6:AG6">SUM(E7:E28)</f>
        <v>26404.5</v>
      </c>
      <c r="F6" s="132">
        <f t="shared" si="0"/>
        <v>0</v>
      </c>
      <c r="G6" s="131">
        <f t="shared" si="0"/>
        <v>3</v>
      </c>
      <c r="H6" s="138">
        <f t="shared" si="0"/>
        <v>100.00000000000001</v>
      </c>
      <c r="I6" s="131">
        <f>SUM(I7:I28)</f>
        <v>3567.5</v>
      </c>
      <c r="J6" s="131">
        <f>SUM(J7:J28)</f>
        <v>2558</v>
      </c>
      <c r="K6" s="132">
        <f t="shared" si="0"/>
        <v>0</v>
      </c>
      <c r="L6" s="131">
        <f t="shared" si="0"/>
        <v>0</v>
      </c>
      <c r="M6" s="131">
        <f>SUM(M7:M28)</f>
        <v>99.99999999999999</v>
      </c>
      <c r="N6" s="131">
        <f>SUM(N7:N28)</f>
        <v>4319.5</v>
      </c>
      <c r="O6" s="131">
        <f t="shared" si="0"/>
        <v>3471.5</v>
      </c>
      <c r="P6" s="132">
        <f t="shared" si="0"/>
        <v>0</v>
      </c>
      <c r="Q6" s="131">
        <f t="shared" si="0"/>
        <v>1</v>
      </c>
      <c r="R6" s="139">
        <f t="shared" si="0"/>
        <v>100.00000000000001</v>
      </c>
      <c r="S6" s="140">
        <f>SUM(S7:S28)</f>
        <v>3943.5</v>
      </c>
      <c r="T6" s="131">
        <f>SUM(T7:T28)</f>
        <v>3058.5</v>
      </c>
      <c r="U6" s="132">
        <f t="shared" si="0"/>
        <v>0</v>
      </c>
      <c r="V6" s="131">
        <f t="shared" si="0"/>
        <v>0</v>
      </c>
      <c r="W6" s="131">
        <f t="shared" si="0"/>
        <v>100</v>
      </c>
      <c r="X6" s="131">
        <f>SUM(X7:X28)</f>
        <v>3557.5</v>
      </c>
      <c r="Y6" s="131">
        <f>SUM(Y7:Y28)</f>
        <v>2993.5</v>
      </c>
      <c r="Z6" s="132">
        <f t="shared" si="0"/>
        <v>0</v>
      </c>
      <c r="AA6" s="131">
        <f t="shared" si="0"/>
        <v>0</v>
      </c>
      <c r="AB6" s="131">
        <f t="shared" si="0"/>
        <v>100</v>
      </c>
      <c r="AC6" s="131">
        <f>SUM(AC7:AC28)</f>
        <v>2409</v>
      </c>
      <c r="AD6" s="131">
        <f t="shared" si="0"/>
        <v>1811</v>
      </c>
      <c r="AE6" s="131">
        <f t="shared" si="0"/>
        <v>0</v>
      </c>
      <c r="AF6" s="131">
        <f t="shared" si="0"/>
        <v>0</v>
      </c>
      <c r="AG6" s="139">
        <f t="shared" si="0"/>
        <v>100</v>
      </c>
    </row>
    <row r="7" spans="1:33" ht="14.25" customHeight="1">
      <c r="A7" s="359" t="s">
        <v>97</v>
      </c>
      <c r="B7" s="359"/>
      <c r="C7" s="24" t="s">
        <v>2</v>
      </c>
      <c r="D7" s="283">
        <f>I7+N7+S7+X7+AC7+D36+I36+N36+S36+X36</f>
        <v>42</v>
      </c>
      <c r="E7" s="284">
        <f>J7+O7+T7+Y7+AD7+E36+J36+O36+T36+Y36</f>
        <v>30</v>
      </c>
      <c r="F7" s="284">
        <f>K7+P7+U7+Z7+AE7+F36+K36+P36+U36+Z36</f>
        <v>0</v>
      </c>
      <c r="G7" s="284">
        <f>L7+Q7+V7+AA7+AF7+G36+L36+Q36+V36+AA36</f>
        <v>0</v>
      </c>
      <c r="H7" s="143">
        <f>D7/$D$6*100</f>
        <v>0.1239559661187026</v>
      </c>
      <c r="I7" s="279">
        <v>0</v>
      </c>
      <c r="J7" s="280">
        <v>0</v>
      </c>
      <c r="K7" s="280">
        <v>0</v>
      </c>
      <c r="L7" s="280">
        <v>0</v>
      </c>
      <c r="M7" s="144">
        <f>I7/$I$6*100</f>
        <v>0</v>
      </c>
      <c r="N7" s="280">
        <v>41</v>
      </c>
      <c r="O7" s="280">
        <v>29</v>
      </c>
      <c r="P7" s="280">
        <v>0</v>
      </c>
      <c r="Q7" s="280">
        <v>0</v>
      </c>
      <c r="R7" s="145">
        <f>N7/$N$6*100</f>
        <v>0.9491839333256165</v>
      </c>
      <c r="S7" s="287">
        <v>0</v>
      </c>
      <c r="T7" s="280">
        <v>0</v>
      </c>
      <c r="U7" s="280">
        <v>0</v>
      </c>
      <c r="V7" s="280">
        <v>0</v>
      </c>
      <c r="W7" s="144">
        <f>S7/$S$6*100</f>
        <v>0</v>
      </c>
      <c r="X7" s="279">
        <v>0</v>
      </c>
      <c r="Y7" s="280">
        <v>0</v>
      </c>
      <c r="Z7" s="280">
        <v>0</v>
      </c>
      <c r="AA7" s="280">
        <v>0</v>
      </c>
      <c r="AB7" s="144">
        <f>X7/$X$6*100</f>
        <v>0</v>
      </c>
      <c r="AC7" s="280">
        <v>0</v>
      </c>
      <c r="AD7" s="280">
        <v>0</v>
      </c>
      <c r="AE7" s="280">
        <v>0</v>
      </c>
      <c r="AF7" s="280">
        <v>0</v>
      </c>
      <c r="AG7" s="145">
        <f>AC7/$AC$6*100</f>
        <v>0</v>
      </c>
    </row>
    <row r="8" spans="1:33" ht="14.25" customHeight="1">
      <c r="A8" s="359"/>
      <c r="B8" s="359"/>
      <c r="C8" s="24" t="s">
        <v>1</v>
      </c>
      <c r="D8" s="283">
        <f>I8+N8+S8+X8+AC8+D37+I37+N37+S37+X37</f>
        <v>1618.5</v>
      </c>
      <c r="E8" s="283">
        <f aca="true" t="shared" si="1" ref="E8:E28">J8+O8+T8+Y8+AD8+E37+J37+O37+T37+Y37</f>
        <v>1110</v>
      </c>
      <c r="F8" s="283">
        <f aca="true" t="shared" si="2" ref="F8:F28">K8+P8+U8+Z8+AE8+F37+K37+P37+U37+Z37</f>
        <v>0</v>
      </c>
      <c r="G8" s="283">
        <f aca="true" t="shared" si="3" ref="G8:G28">L8+Q8+V8+AA8+AF8+G37+L37+Q37+V37+AA37</f>
        <v>0</v>
      </c>
      <c r="H8" s="146">
        <f aca="true" t="shared" si="4" ref="H8:H28">D8/$D$6*100</f>
        <v>4.776731694360004</v>
      </c>
      <c r="I8" s="279">
        <v>125.5</v>
      </c>
      <c r="J8" s="279">
        <v>100.5</v>
      </c>
      <c r="K8" s="279">
        <v>0</v>
      </c>
      <c r="L8" s="279">
        <v>0</v>
      </c>
      <c r="M8" s="147">
        <f aca="true" t="shared" si="5" ref="M8:M28">I8/$I$6*100</f>
        <v>3.5178696566222842</v>
      </c>
      <c r="N8" s="279">
        <v>429</v>
      </c>
      <c r="O8" s="279">
        <v>213</v>
      </c>
      <c r="P8" s="279">
        <v>0</v>
      </c>
      <c r="Q8" s="279">
        <v>0</v>
      </c>
      <c r="R8" s="148">
        <f aca="true" t="shared" si="6" ref="R8:R28">N8/$N$6*100</f>
        <v>9.931705058455838</v>
      </c>
      <c r="S8" s="288">
        <v>221</v>
      </c>
      <c r="T8" s="279">
        <v>144.5</v>
      </c>
      <c r="U8" s="279">
        <v>0</v>
      </c>
      <c r="V8" s="279">
        <v>0</v>
      </c>
      <c r="W8" s="147">
        <f aca="true" t="shared" si="7" ref="W8:W28">S8/$S$6*100</f>
        <v>5.604158742234056</v>
      </c>
      <c r="X8" s="279">
        <v>113</v>
      </c>
      <c r="Y8" s="279">
        <v>95</v>
      </c>
      <c r="Z8" s="279">
        <v>0</v>
      </c>
      <c r="AA8" s="279">
        <v>0</v>
      </c>
      <c r="AB8" s="147">
        <f aca="true" t="shared" si="8" ref="AB8:AB28">X8/$X$6*100</f>
        <v>3.1763879128601546</v>
      </c>
      <c r="AC8" s="279">
        <v>116</v>
      </c>
      <c r="AD8" s="279">
        <v>111</v>
      </c>
      <c r="AE8" s="279">
        <v>0</v>
      </c>
      <c r="AF8" s="279">
        <v>0</v>
      </c>
      <c r="AG8" s="148">
        <f aca="true" t="shared" si="9" ref="AG8:AG28">AC8/$AC$6*100</f>
        <v>4.815276048152761</v>
      </c>
    </row>
    <row r="9" spans="1:33" ht="14.25" customHeight="1">
      <c r="A9" s="369" t="s">
        <v>122</v>
      </c>
      <c r="B9" s="25"/>
      <c r="C9" s="24" t="s">
        <v>3</v>
      </c>
      <c r="D9" s="285">
        <f>I9+N9+S9+X9+AC9+D38+I38+N38+S38+X38</f>
        <v>8597</v>
      </c>
      <c r="E9" s="283">
        <f t="shared" si="1"/>
        <v>7933</v>
      </c>
      <c r="F9" s="283">
        <f t="shared" si="2"/>
        <v>0</v>
      </c>
      <c r="G9" s="283">
        <f t="shared" si="3"/>
        <v>0</v>
      </c>
      <c r="H9" s="146">
        <f t="shared" si="4"/>
        <v>25.37260573148777</v>
      </c>
      <c r="I9" s="281">
        <v>791.5</v>
      </c>
      <c r="J9" s="279">
        <v>680</v>
      </c>
      <c r="K9" s="279">
        <v>0</v>
      </c>
      <c r="L9" s="279">
        <v>0</v>
      </c>
      <c r="M9" s="147">
        <f t="shared" si="5"/>
        <v>22.186405045550107</v>
      </c>
      <c r="N9" s="279">
        <v>1166.5</v>
      </c>
      <c r="O9" s="279">
        <v>1118</v>
      </c>
      <c r="P9" s="279">
        <v>0</v>
      </c>
      <c r="Q9" s="279">
        <v>0</v>
      </c>
      <c r="R9" s="148">
        <f t="shared" si="6"/>
        <v>27.005440444495893</v>
      </c>
      <c r="S9" s="288">
        <v>1101</v>
      </c>
      <c r="T9" s="279">
        <v>989</v>
      </c>
      <c r="U9" s="279">
        <v>0</v>
      </c>
      <c r="V9" s="279">
        <v>0</v>
      </c>
      <c r="W9" s="147">
        <f t="shared" si="7"/>
        <v>27.91936097375428</v>
      </c>
      <c r="X9" s="279">
        <v>963</v>
      </c>
      <c r="Y9" s="279">
        <v>926</v>
      </c>
      <c r="Z9" s="279">
        <v>0</v>
      </c>
      <c r="AA9" s="279">
        <v>0</v>
      </c>
      <c r="AB9" s="147">
        <f t="shared" si="8"/>
        <v>27.069571328179904</v>
      </c>
      <c r="AC9" s="279">
        <v>326.5</v>
      </c>
      <c r="AD9" s="279">
        <v>299.5</v>
      </c>
      <c r="AE9" s="279">
        <v>0</v>
      </c>
      <c r="AF9" s="279">
        <v>0</v>
      </c>
      <c r="AG9" s="148">
        <f t="shared" si="9"/>
        <v>13.553341635533418</v>
      </c>
    </row>
    <row r="10" spans="1:33" ht="14.25" customHeight="1">
      <c r="A10" s="409"/>
      <c r="B10" s="25"/>
      <c r="C10" s="24" t="s">
        <v>4</v>
      </c>
      <c r="D10" s="285">
        <f aca="true" t="shared" si="10" ref="D10:D28">I10+N10+S10+X10+AC10+D39+I39+N39+S39+X39</f>
        <v>2452</v>
      </c>
      <c r="E10" s="283">
        <f t="shared" si="1"/>
        <v>1867.5</v>
      </c>
      <c r="F10" s="283">
        <f t="shared" si="2"/>
        <v>0</v>
      </c>
      <c r="G10" s="283">
        <f t="shared" si="3"/>
        <v>0</v>
      </c>
      <c r="H10" s="146">
        <f t="shared" si="4"/>
        <v>7.2366673553109235</v>
      </c>
      <c r="I10" s="279">
        <v>237</v>
      </c>
      <c r="J10" s="279">
        <v>207</v>
      </c>
      <c r="K10" s="279">
        <v>0</v>
      </c>
      <c r="L10" s="279">
        <v>0</v>
      </c>
      <c r="M10" s="147">
        <f t="shared" si="5"/>
        <v>6.643307638402242</v>
      </c>
      <c r="N10" s="279">
        <v>427</v>
      </c>
      <c r="O10" s="279">
        <v>333</v>
      </c>
      <c r="P10" s="279">
        <v>0</v>
      </c>
      <c r="Q10" s="279">
        <v>0</v>
      </c>
      <c r="R10" s="148">
        <f t="shared" si="6"/>
        <v>9.885403403171663</v>
      </c>
      <c r="S10" s="288">
        <v>113.5</v>
      </c>
      <c r="T10" s="279">
        <v>90</v>
      </c>
      <c r="U10" s="279">
        <v>0</v>
      </c>
      <c r="V10" s="279">
        <v>0</v>
      </c>
      <c r="W10" s="147">
        <f t="shared" si="7"/>
        <v>2.8781539241790286</v>
      </c>
      <c r="X10" s="279">
        <v>464</v>
      </c>
      <c r="Y10" s="279">
        <v>340</v>
      </c>
      <c r="Z10" s="279">
        <v>0</v>
      </c>
      <c r="AA10" s="279">
        <v>0</v>
      </c>
      <c r="AB10" s="147">
        <f t="shared" si="8"/>
        <v>13.042867182009838</v>
      </c>
      <c r="AC10" s="279">
        <v>274.5</v>
      </c>
      <c r="AD10" s="279">
        <v>258</v>
      </c>
      <c r="AE10" s="279">
        <v>0</v>
      </c>
      <c r="AF10" s="279">
        <v>0</v>
      </c>
      <c r="AG10" s="148">
        <f t="shared" si="9"/>
        <v>11.394769613947696</v>
      </c>
    </row>
    <row r="11" spans="1:34" ht="14.25" customHeight="1">
      <c r="A11" s="409"/>
      <c r="B11" s="25"/>
      <c r="C11" s="24" t="s">
        <v>5</v>
      </c>
      <c r="D11" s="285">
        <f t="shared" si="10"/>
        <v>424.5</v>
      </c>
      <c r="E11" s="283">
        <f t="shared" si="1"/>
        <v>286.5</v>
      </c>
      <c r="F11" s="283">
        <f t="shared" si="2"/>
        <v>0</v>
      </c>
      <c r="G11" s="283">
        <f t="shared" si="3"/>
        <v>0</v>
      </c>
      <c r="H11" s="146">
        <f t="shared" si="4"/>
        <v>1.252840657556887</v>
      </c>
      <c r="I11" s="279">
        <v>11</v>
      </c>
      <c r="J11" s="279">
        <v>7</v>
      </c>
      <c r="K11" s="279">
        <v>0</v>
      </c>
      <c r="L11" s="279">
        <v>0</v>
      </c>
      <c r="M11" s="147">
        <f t="shared" si="5"/>
        <v>0.30833917309039943</v>
      </c>
      <c r="N11" s="279">
        <v>30</v>
      </c>
      <c r="O11" s="279">
        <v>26</v>
      </c>
      <c r="P11" s="279">
        <v>0</v>
      </c>
      <c r="Q11" s="279">
        <v>0</v>
      </c>
      <c r="R11" s="148">
        <f t="shared" si="6"/>
        <v>0.6945248292626461</v>
      </c>
      <c r="S11" s="288">
        <v>15.5</v>
      </c>
      <c r="T11" s="279">
        <v>10</v>
      </c>
      <c r="U11" s="279">
        <v>0</v>
      </c>
      <c r="V11" s="279">
        <v>0</v>
      </c>
      <c r="W11" s="147">
        <f t="shared" si="7"/>
        <v>0.39305185748700394</v>
      </c>
      <c r="X11" s="279">
        <v>19</v>
      </c>
      <c r="Y11" s="279">
        <v>5</v>
      </c>
      <c r="Z11" s="279">
        <v>0</v>
      </c>
      <c r="AA11" s="279">
        <v>0</v>
      </c>
      <c r="AB11" s="147">
        <f t="shared" si="8"/>
        <v>0.534082923401265</v>
      </c>
      <c r="AC11" s="279">
        <v>47</v>
      </c>
      <c r="AD11" s="279">
        <v>46</v>
      </c>
      <c r="AE11" s="279">
        <v>0</v>
      </c>
      <c r="AF11" s="279">
        <v>0</v>
      </c>
      <c r="AG11" s="148">
        <f t="shared" si="9"/>
        <v>1.9510170195101701</v>
      </c>
      <c r="AH11" s="4"/>
    </row>
    <row r="12" spans="1:34" ht="14.25" customHeight="1">
      <c r="A12" s="409"/>
      <c r="B12" s="25"/>
      <c r="C12" s="24" t="s">
        <v>6</v>
      </c>
      <c r="D12" s="285">
        <f t="shared" si="10"/>
        <v>4</v>
      </c>
      <c r="E12" s="283">
        <f t="shared" si="1"/>
        <v>4</v>
      </c>
      <c r="F12" s="283">
        <f t="shared" si="2"/>
        <v>0</v>
      </c>
      <c r="G12" s="283">
        <f t="shared" si="3"/>
        <v>0</v>
      </c>
      <c r="H12" s="150">
        <f t="shared" si="4"/>
        <v>0.011805330106543103</v>
      </c>
      <c r="I12" s="279">
        <v>0</v>
      </c>
      <c r="J12" s="279">
        <v>0</v>
      </c>
      <c r="K12" s="279">
        <v>0</v>
      </c>
      <c r="L12" s="279">
        <v>0</v>
      </c>
      <c r="M12" s="147">
        <f t="shared" si="5"/>
        <v>0</v>
      </c>
      <c r="N12" s="279">
        <v>0</v>
      </c>
      <c r="O12" s="279">
        <v>0</v>
      </c>
      <c r="P12" s="279">
        <v>0</v>
      </c>
      <c r="Q12" s="279">
        <v>0</v>
      </c>
      <c r="R12" s="148">
        <f t="shared" si="6"/>
        <v>0</v>
      </c>
      <c r="S12" s="288">
        <v>2</v>
      </c>
      <c r="T12" s="279">
        <v>2</v>
      </c>
      <c r="U12" s="279">
        <v>0</v>
      </c>
      <c r="V12" s="279">
        <v>0</v>
      </c>
      <c r="W12" s="147">
        <f t="shared" si="7"/>
        <v>0.05071636870800051</v>
      </c>
      <c r="X12" s="279">
        <v>0</v>
      </c>
      <c r="Y12" s="279">
        <v>0</v>
      </c>
      <c r="Z12" s="279">
        <v>0</v>
      </c>
      <c r="AA12" s="279">
        <v>0</v>
      </c>
      <c r="AB12" s="147">
        <f t="shared" si="8"/>
        <v>0</v>
      </c>
      <c r="AC12" s="279">
        <v>0</v>
      </c>
      <c r="AD12" s="279">
        <v>0</v>
      </c>
      <c r="AE12" s="279">
        <v>0</v>
      </c>
      <c r="AF12" s="279">
        <v>0</v>
      </c>
      <c r="AG12" s="148">
        <f t="shared" si="9"/>
        <v>0</v>
      </c>
      <c r="AH12" s="4"/>
    </row>
    <row r="13" spans="1:33" ht="14.25" customHeight="1">
      <c r="A13" s="409"/>
      <c r="B13" s="25"/>
      <c r="C13" s="24" t="s">
        <v>7</v>
      </c>
      <c r="D13" s="283">
        <f t="shared" si="10"/>
        <v>308.5</v>
      </c>
      <c r="E13" s="283">
        <f t="shared" si="1"/>
        <v>251</v>
      </c>
      <c r="F13" s="283">
        <f t="shared" si="2"/>
        <v>0</v>
      </c>
      <c r="G13" s="283">
        <f t="shared" si="3"/>
        <v>0</v>
      </c>
      <c r="H13" s="146">
        <f t="shared" si="4"/>
        <v>0.9104860844671369</v>
      </c>
      <c r="I13" s="279">
        <v>16</v>
      </c>
      <c r="J13" s="279">
        <v>14</v>
      </c>
      <c r="K13" s="279">
        <v>0</v>
      </c>
      <c r="L13" s="279">
        <v>0</v>
      </c>
      <c r="M13" s="147">
        <f t="shared" si="5"/>
        <v>0.44849334267694463</v>
      </c>
      <c r="N13" s="279">
        <v>5</v>
      </c>
      <c r="O13" s="279">
        <v>4</v>
      </c>
      <c r="P13" s="279">
        <v>0</v>
      </c>
      <c r="Q13" s="279">
        <v>0</v>
      </c>
      <c r="R13" s="148">
        <f t="shared" si="6"/>
        <v>0.11575413821044102</v>
      </c>
      <c r="S13" s="288">
        <v>62.5</v>
      </c>
      <c r="T13" s="279">
        <v>38.5</v>
      </c>
      <c r="U13" s="279">
        <v>0</v>
      </c>
      <c r="V13" s="279">
        <v>0</v>
      </c>
      <c r="W13" s="147">
        <f t="shared" si="7"/>
        <v>1.5848865221250157</v>
      </c>
      <c r="X13" s="279">
        <v>24</v>
      </c>
      <c r="Y13" s="279">
        <v>24</v>
      </c>
      <c r="Z13" s="279">
        <v>0</v>
      </c>
      <c r="AA13" s="279">
        <v>0</v>
      </c>
      <c r="AB13" s="147">
        <f t="shared" si="8"/>
        <v>0.6746310611384398</v>
      </c>
      <c r="AC13" s="279">
        <v>9.5</v>
      </c>
      <c r="AD13" s="279">
        <v>8</v>
      </c>
      <c r="AE13" s="279">
        <v>0</v>
      </c>
      <c r="AF13" s="279">
        <v>0</v>
      </c>
      <c r="AG13" s="148">
        <f t="shared" si="9"/>
        <v>0.39435450394354504</v>
      </c>
    </row>
    <row r="14" spans="1:33" ht="14.25" customHeight="1">
      <c r="A14" s="409"/>
      <c r="B14" s="25"/>
      <c r="C14" s="24" t="s">
        <v>83</v>
      </c>
      <c r="D14" s="283">
        <f t="shared" si="10"/>
        <v>1</v>
      </c>
      <c r="E14" s="283">
        <f t="shared" si="1"/>
        <v>1</v>
      </c>
      <c r="F14" s="283">
        <f t="shared" si="2"/>
        <v>0</v>
      </c>
      <c r="G14" s="283">
        <f t="shared" si="3"/>
        <v>0</v>
      </c>
      <c r="H14" s="150">
        <f t="shared" si="4"/>
        <v>0.002951332526635776</v>
      </c>
      <c r="I14" s="279">
        <v>0</v>
      </c>
      <c r="J14" s="279">
        <v>0</v>
      </c>
      <c r="K14" s="279">
        <v>0</v>
      </c>
      <c r="L14" s="279">
        <v>0</v>
      </c>
      <c r="M14" s="147">
        <f t="shared" si="5"/>
        <v>0</v>
      </c>
      <c r="N14" s="279">
        <v>0</v>
      </c>
      <c r="O14" s="279">
        <v>0</v>
      </c>
      <c r="P14" s="279">
        <v>0</v>
      </c>
      <c r="Q14" s="279">
        <v>0</v>
      </c>
      <c r="R14" s="148">
        <f t="shared" si="6"/>
        <v>0</v>
      </c>
      <c r="S14" s="288">
        <v>0</v>
      </c>
      <c r="T14" s="279">
        <v>0</v>
      </c>
      <c r="U14" s="279">
        <v>0</v>
      </c>
      <c r="V14" s="279">
        <v>0</v>
      </c>
      <c r="W14" s="147">
        <f t="shared" si="7"/>
        <v>0</v>
      </c>
      <c r="X14" s="279">
        <v>0</v>
      </c>
      <c r="Y14" s="279">
        <v>0</v>
      </c>
      <c r="Z14" s="279">
        <v>0</v>
      </c>
      <c r="AA14" s="279">
        <v>0</v>
      </c>
      <c r="AB14" s="147">
        <f t="shared" si="8"/>
        <v>0</v>
      </c>
      <c r="AC14" s="279">
        <v>0</v>
      </c>
      <c r="AD14" s="279">
        <v>0</v>
      </c>
      <c r="AE14" s="279">
        <v>0</v>
      </c>
      <c r="AF14" s="279">
        <v>0</v>
      </c>
      <c r="AG14" s="148">
        <f t="shared" si="9"/>
        <v>0</v>
      </c>
    </row>
    <row r="15" spans="1:33" ht="14.25" customHeight="1">
      <c r="A15" s="409"/>
      <c r="B15" s="25"/>
      <c r="C15" s="24" t="s">
        <v>8</v>
      </c>
      <c r="D15" s="283">
        <f t="shared" si="10"/>
        <v>0</v>
      </c>
      <c r="E15" s="283">
        <f t="shared" si="1"/>
        <v>0</v>
      </c>
      <c r="F15" s="283">
        <f t="shared" si="2"/>
        <v>0</v>
      </c>
      <c r="G15" s="283">
        <f t="shared" si="3"/>
        <v>0</v>
      </c>
      <c r="H15" s="150">
        <f t="shared" si="4"/>
        <v>0</v>
      </c>
      <c r="I15" s="279">
        <v>0</v>
      </c>
      <c r="J15" s="279">
        <v>0</v>
      </c>
      <c r="K15" s="279">
        <v>0</v>
      </c>
      <c r="L15" s="279">
        <v>0</v>
      </c>
      <c r="M15" s="147">
        <f t="shared" si="5"/>
        <v>0</v>
      </c>
      <c r="N15" s="279">
        <v>0</v>
      </c>
      <c r="O15" s="279">
        <v>0</v>
      </c>
      <c r="P15" s="279">
        <v>0</v>
      </c>
      <c r="Q15" s="279">
        <v>0</v>
      </c>
      <c r="R15" s="148">
        <f t="shared" si="6"/>
        <v>0</v>
      </c>
      <c r="S15" s="288">
        <v>0</v>
      </c>
      <c r="T15" s="279">
        <v>0</v>
      </c>
      <c r="U15" s="279">
        <v>0</v>
      </c>
      <c r="V15" s="279">
        <v>0</v>
      </c>
      <c r="W15" s="147">
        <f t="shared" si="7"/>
        <v>0</v>
      </c>
      <c r="X15" s="279">
        <v>0</v>
      </c>
      <c r="Y15" s="279">
        <v>0</v>
      </c>
      <c r="Z15" s="279">
        <v>0</v>
      </c>
      <c r="AA15" s="279">
        <v>0</v>
      </c>
      <c r="AB15" s="147">
        <f t="shared" si="8"/>
        <v>0</v>
      </c>
      <c r="AC15" s="279">
        <v>0</v>
      </c>
      <c r="AD15" s="279">
        <v>0</v>
      </c>
      <c r="AE15" s="279">
        <v>0</v>
      </c>
      <c r="AF15" s="279">
        <v>0</v>
      </c>
      <c r="AG15" s="148">
        <f t="shared" si="9"/>
        <v>0</v>
      </c>
    </row>
    <row r="16" spans="1:33" ht="14.25" customHeight="1">
      <c r="A16" s="409"/>
      <c r="B16" s="25"/>
      <c r="C16" s="24" t="s">
        <v>9</v>
      </c>
      <c r="D16" s="283">
        <f t="shared" si="10"/>
        <v>734</v>
      </c>
      <c r="E16" s="283">
        <f t="shared" si="1"/>
        <v>614</v>
      </c>
      <c r="F16" s="283">
        <f t="shared" si="2"/>
        <v>0</v>
      </c>
      <c r="G16" s="283">
        <f t="shared" si="3"/>
        <v>0</v>
      </c>
      <c r="H16" s="146">
        <f t="shared" si="4"/>
        <v>2.1662780745506596</v>
      </c>
      <c r="I16" s="279">
        <v>81.5</v>
      </c>
      <c r="J16" s="279">
        <v>66</v>
      </c>
      <c r="K16" s="279">
        <v>0</v>
      </c>
      <c r="L16" s="279">
        <v>0</v>
      </c>
      <c r="M16" s="147">
        <f t="shared" si="5"/>
        <v>2.2845129642606867</v>
      </c>
      <c r="N16" s="279">
        <v>162</v>
      </c>
      <c r="O16" s="279">
        <v>135</v>
      </c>
      <c r="P16" s="279">
        <v>0</v>
      </c>
      <c r="Q16" s="279">
        <v>0</v>
      </c>
      <c r="R16" s="148">
        <f t="shared" si="6"/>
        <v>3.7504340780182894</v>
      </c>
      <c r="S16" s="288">
        <v>32</v>
      </c>
      <c r="T16" s="279">
        <v>27</v>
      </c>
      <c r="U16" s="279">
        <v>0</v>
      </c>
      <c r="V16" s="279">
        <v>0</v>
      </c>
      <c r="W16" s="147">
        <f t="shared" si="7"/>
        <v>0.8114618993280082</v>
      </c>
      <c r="X16" s="279">
        <v>29</v>
      </c>
      <c r="Y16" s="279">
        <v>25</v>
      </c>
      <c r="Z16" s="279">
        <v>0</v>
      </c>
      <c r="AA16" s="279">
        <v>0</v>
      </c>
      <c r="AB16" s="147">
        <f t="shared" si="8"/>
        <v>0.8151791988756149</v>
      </c>
      <c r="AC16" s="279">
        <v>5</v>
      </c>
      <c r="AD16" s="279">
        <v>5</v>
      </c>
      <c r="AE16" s="279">
        <v>0</v>
      </c>
      <c r="AF16" s="279">
        <v>0</v>
      </c>
      <c r="AG16" s="148">
        <f t="shared" si="9"/>
        <v>0.20755500207555005</v>
      </c>
    </row>
    <row r="17" spans="1:33" ht="14.25" customHeight="1">
      <c r="A17" s="409"/>
      <c r="B17" s="25"/>
      <c r="C17" s="24" t="s">
        <v>10</v>
      </c>
      <c r="D17" s="283">
        <f t="shared" si="10"/>
        <v>0</v>
      </c>
      <c r="E17" s="283">
        <f t="shared" si="1"/>
        <v>0</v>
      </c>
      <c r="F17" s="283">
        <f t="shared" si="2"/>
        <v>0</v>
      </c>
      <c r="G17" s="283">
        <f t="shared" si="3"/>
        <v>0</v>
      </c>
      <c r="H17" s="150">
        <f t="shared" si="4"/>
        <v>0</v>
      </c>
      <c r="I17" s="279">
        <v>0</v>
      </c>
      <c r="J17" s="279">
        <v>0</v>
      </c>
      <c r="K17" s="279">
        <v>0</v>
      </c>
      <c r="L17" s="279">
        <v>0</v>
      </c>
      <c r="M17" s="147">
        <f t="shared" si="5"/>
        <v>0</v>
      </c>
      <c r="N17" s="279">
        <v>0</v>
      </c>
      <c r="O17" s="279">
        <v>0</v>
      </c>
      <c r="P17" s="279">
        <v>0</v>
      </c>
      <c r="Q17" s="279">
        <v>0</v>
      </c>
      <c r="R17" s="148">
        <f t="shared" si="6"/>
        <v>0</v>
      </c>
      <c r="S17" s="288">
        <v>0</v>
      </c>
      <c r="T17" s="279">
        <v>0</v>
      </c>
      <c r="U17" s="279">
        <v>0</v>
      </c>
      <c r="V17" s="279">
        <v>0</v>
      </c>
      <c r="W17" s="147">
        <f t="shared" si="7"/>
        <v>0</v>
      </c>
      <c r="X17" s="279">
        <v>0</v>
      </c>
      <c r="Y17" s="279">
        <v>0</v>
      </c>
      <c r="Z17" s="279">
        <v>0</v>
      </c>
      <c r="AA17" s="279">
        <v>0</v>
      </c>
      <c r="AB17" s="147">
        <f t="shared" si="8"/>
        <v>0</v>
      </c>
      <c r="AC17" s="279">
        <v>0</v>
      </c>
      <c r="AD17" s="279">
        <v>0</v>
      </c>
      <c r="AE17" s="279">
        <v>0</v>
      </c>
      <c r="AF17" s="279">
        <v>0</v>
      </c>
      <c r="AG17" s="148">
        <f t="shared" si="9"/>
        <v>0</v>
      </c>
    </row>
    <row r="18" spans="1:33" ht="14.25" customHeight="1">
      <c r="A18" s="409"/>
      <c r="B18" s="26"/>
      <c r="C18" s="24" t="s">
        <v>11</v>
      </c>
      <c r="D18" s="283">
        <f t="shared" si="10"/>
        <v>1572.5</v>
      </c>
      <c r="E18" s="283">
        <f t="shared" si="1"/>
        <v>1214</v>
      </c>
      <c r="F18" s="283">
        <f t="shared" si="2"/>
        <v>0</v>
      </c>
      <c r="G18" s="283">
        <f t="shared" si="3"/>
        <v>0</v>
      </c>
      <c r="H18" s="146">
        <f t="shared" si="4"/>
        <v>4.640970398134757</v>
      </c>
      <c r="I18" s="279">
        <v>213.5</v>
      </c>
      <c r="J18" s="279">
        <v>191.5</v>
      </c>
      <c r="K18" s="279">
        <v>0</v>
      </c>
      <c r="L18" s="279">
        <v>0</v>
      </c>
      <c r="M18" s="147">
        <f t="shared" si="5"/>
        <v>5.98458304134548</v>
      </c>
      <c r="N18" s="279">
        <v>103</v>
      </c>
      <c r="O18" s="279">
        <v>51</v>
      </c>
      <c r="P18" s="279">
        <v>0</v>
      </c>
      <c r="Q18" s="279">
        <v>0</v>
      </c>
      <c r="R18" s="148">
        <f t="shared" si="6"/>
        <v>2.384535247135085</v>
      </c>
      <c r="S18" s="288">
        <v>353</v>
      </c>
      <c r="T18" s="279">
        <v>281</v>
      </c>
      <c r="U18" s="279">
        <v>0</v>
      </c>
      <c r="V18" s="279">
        <v>0</v>
      </c>
      <c r="W18" s="147">
        <f t="shared" si="7"/>
        <v>8.951439076962089</v>
      </c>
      <c r="X18" s="279">
        <v>106</v>
      </c>
      <c r="Y18" s="279">
        <v>97</v>
      </c>
      <c r="Z18" s="279">
        <v>0</v>
      </c>
      <c r="AA18" s="279">
        <v>0</v>
      </c>
      <c r="AB18" s="147">
        <f t="shared" si="8"/>
        <v>2.9796205200281096</v>
      </c>
      <c r="AC18" s="279">
        <v>60.5</v>
      </c>
      <c r="AD18" s="279">
        <v>56</v>
      </c>
      <c r="AE18" s="279">
        <v>0</v>
      </c>
      <c r="AF18" s="279">
        <v>0</v>
      </c>
      <c r="AG18" s="148">
        <f t="shared" si="9"/>
        <v>2.5114155251141552</v>
      </c>
    </row>
    <row r="19" spans="1:33" ht="14.25" customHeight="1">
      <c r="A19" s="410" t="s">
        <v>173</v>
      </c>
      <c r="B19" s="384" t="s">
        <v>22</v>
      </c>
      <c r="C19" s="24" t="s">
        <v>12</v>
      </c>
      <c r="D19" s="283">
        <f t="shared" si="10"/>
        <v>1987</v>
      </c>
      <c r="E19" s="283">
        <f t="shared" si="1"/>
        <v>1652.5</v>
      </c>
      <c r="F19" s="283">
        <f t="shared" si="2"/>
        <v>0</v>
      </c>
      <c r="G19" s="283">
        <f t="shared" si="3"/>
        <v>0</v>
      </c>
      <c r="H19" s="146">
        <f t="shared" si="4"/>
        <v>5.864297730425287</v>
      </c>
      <c r="I19" s="279">
        <v>245</v>
      </c>
      <c r="J19" s="279">
        <v>123</v>
      </c>
      <c r="K19" s="279">
        <v>0</v>
      </c>
      <c r="L19" s="279">
        <v>0</v>
      </c>
      <c r="M19" s="147">
        <f t="shared" si="5"/>
        <v>6.867554309740714</v>
      </c>
      <c r="N19" s="279">
        <v>139</v>
      </c>
      <c r="O19" s="279">
        <v>120</v>
      </c>
      <c r="P19" s="279">
        <v>0</v>
      </c>
      <c r="Q19" s="279">
        <v>0</v>
      </c>
      <c r="R19" s="148">
        <f t="shared" si="6"/>
        <v>3.2179650422502606</v>
      </c>
      <c r="S19" s="288">
        <v>237</v>
      </c>
      <c r="T19" s="279">
        <v>217</v>
      </c>
      <c r="U19" s="279">
        <v>0</v>
      </c>
      <c r="V19" s="279">
        <v>0</v>
      </c>
      <c r="W19" s="147">
        <f t="shared" si="7"/>
        <v>6.00988969189806</v>
      </c>
      <c r="X19" s="279">
        <v>278</v>
      </c>
      <c r="Y19" s="279">
        <v>272</v>
      </c>
      <c r="Z19" s="279">
        <v>0</v>
      </c>
      <c r="AA19" s="279">
        <v>0</v>
      </c>
      <c r="AB19" s="147">
        <f t="shared" si="8"/>
        <v>7.814476458186929</v>
      </c>
      <c r="AC19" s="279">
        <v>156.5</v>
      </c>
      <c r="AD19" s="279">
        <v>151</v>
      </c>
      <c r="AE19" s="279">
        <v>0</v>
      </c>
      <c r="AF19" s="279">
        <v>0</v>
      </c>
      <c r="AG19" s="148">
        <f t="shared" si="9"/>
        <v>6.4964715649647164</v>
      </c>
    </row>
    <row r="20" spans="1:33" ht="14.25" customHeight="1">
      <c r="A20" s="367"/>
      <c r="B20" s="384"/>
      <c r="C20" s="24" t="s">
        <v>13</v>
      </c>
      <c r="D20" s="283">
        <f t="shared" si="10"/>
        <v>4485.5</v>
      </c>
      <c r="E20" s="283">
        <f t="shared" si="1"/>
        <v>4023.5</v>
      </c>
      <c r="F20" s="283">
        <f t="shared" si="2"/>
        <v>0</v>
      </c>
      <c r="G20" s="283">
        <f t="shared" si="3"/>
        <v>0</v>
      </c>
      <c r="H20" s="146">
        <f t="shared" si="4"/>
        <v>13.238202048224773</v>
      </c>
      <c r="I20" s="279">
        <v>890</v>
      </c>
      <c r="J20" s="279">
        <v>733</v>
      </c>
      <c r="K20" s="279">
        <v>0</v>
      </c>
      <c r="L20" s="279">
        <v>0</v>
      </c>
      <c r="M20" s="147">
        <f t="shared" si="5"/>
        <v>24.947442186405045</v>
      </c>
      <c r="N20" s="279">
        <v>461.5</v>
      </c>
      <c r="O20" s="279">
        <v>397</v>
      </c>
      <c r="P20" s="279">
        <v>0</v>
      </c>
      <c r="Q20" s="279">
        <v>0</v>
      </c>
      <c r="R20" s="148">
        <f t="shared" si="6"/>
        <v>10.684106956823706</v>
      </c>
      <c r="S20" s="288">
        <v>418.5</v>
      </c>
      <c r="T20" s="279">
        <v>395</v>
      </c>
      <c r="U20" s="279">
        <v>0</v>
      </c>
      <c r="V20" s="279">
        <v>0</v>
      </c>
      <c r="W20" s="147">
        <f t="shared" si="7"/>
        <v>10.612400152149107</v>
      </c>
      <c r="X20" s="279">
        <v>441.5</v>
      </c>
      <c r="Y20" s="279">
        <v>411.5</v>
      </c>
      <c r="Z20" s="279">
        <v>0</v>
      </c>
      <c r="AA20" s="279">
        <v>0</v>
      </c>
      <c r="AB20" s="147">
        <f t="shared" si="8"/>
        <v>12.410400562192551</v>
      </c>
      <c r="AC20" s="279">
        <v>369</v>
      </c>
      <c r="AD20" s="279">
        <v>350</v>
      </c>
      <c r="AE20" s="279">
        <v>0</v>
      </c>
      <c r="AF20" s="279">
        <v>0</v>
      </c>
      <c r="AG20" s="148">
        <f t="shared" si="9"/>
        <v>15.317559153175592</v>
      </c>
    </row>
    <row r="21" spans="1:33" ht="14.25" customHeight="1">
      <c r="A21" s="367"/>
      <c r="B21" s="384" t="s">
        <v>23</v>
      </c>
      <c r="C21" s="24" t="s">
        <v>12</v>
      </c>
      <c r="D21" s="283">
        <f t="shared" si="10"/>
        <v>1994</v>
      </c>
      <c r="E21" s="283">
        <f t="shared" si="1"/>
        <v>1712.5</v>
      </c>
      <c r="F21" s="283">
        <f t="shared" si="2"/>
        <v>0</v>
      </c>
      <c r="G21" s="283">
        <f t="shared" si="3"/>
        <v>0</v>
      </c>
      <c r="H21" s="146">
        <f t="shared" si="4"/>
        <v>5.884957058111738</v>
      </c>
      <c r="I21" s="279">
        <v>109</v>
      </c>
      <c r="J21" s="279">
        <v>92</v>
      </c>
      <c r="K21" s="279">
        <v>0</v>
      </c>
      <c r="L21" s="279">
        <v>0</v>
      </c>
      <c r="M21" s="147">
        <f t="shared" si="5"/>
        <v>3.0553608969866852</v>
      </c>
      <c r="N21" s="279">
        <v>211.5</v>
      </c>
      <c r="O21" s="279">
        <v>182</v>
      </c>
      <c r="P21" s="279">
        <v>0</v>
      </c>
      <c r="Q21" s="279">
        <v>0</v>
      </c>
      <c r="R21" s="148">
        <f t="shared" si="6"/>
        <v>4.896400046301656</v>
      </c>
      <c r="S21" s="288">
        <v>305.5</v>
      </c>
      <c r="T21" s="279">
        <v>261.5</v>
      </c>
      <c r="U21" s="279">
        <v>0</v>
      </c>
      <c r="V21" s="279">
        <v>0</v>
      </c>
      <c r="W21" s="147">
        <f t="shared" si="7"/>
        <v>7.746925320147077</v>
      </c>
      <c r="X21" s="279">
        <v>238</v>
      </c>
      <c r="Y21" s="279">
        <v>202</v>
      </c>
      <c r="Z21" s="279">
        <v>0</v>
      </c>
      <c r="AA21" s="279">
        <v>0</v>
      </c>
      <c r="AB21" s="147">
        <f t="shared" si="8"/>
        <v>6.690091356289529</v>
      </c>
      <c r="AC21" s="279">
        <v>164</v>
      </c>
      <c r="AD21" s="279">
        <v>151</v>
      </c>
      <c r="AE21" s="279">
        <v>0</v>
      </c>
      <c r="AF21" s="279">
        <v>0</v>
      </c>
      <c r="AG21" s="148">
        <f t="shared" si="9"/>
        <v>6.807804068078041</v>
      </c>
    </row>
    <row r="22" spans="1:33" ht="14.25" customHeight="1">
      <c r="A22" s="367"/>
      <c r="B22" s="384"/>
      <c r="C22" s="24" t="s">
        <v>13</v>
      </c>
      <c r="D22" s="283">
        <f t="shared" si="10"/>
        <v>2773.5</v>
      </c>
      <c r="E22" s="283">
        <f t="shared" si="1"/>
        <v>2288.5</v>
      </c>
      <c r="F22" s="283">
        <f t="shared" si="2"/>
        <v>0</v>
      </c>
      <c r="G22" s="283">
        <f t="shared" si="3"/>
        <v>2</v>
      </c>
      <c r="H22" s="146">
        <f t="shared" si="4"/>
        <v>8.185520762624325</v>
      </c>
      <c r="I22" s="279">
        <v>150</v>
      </c>
      <c r="J22" s="279">
        <v>106</v>
      </c>
      <c r="K22" s="279">
        <v>0</v>
      </c>
      <c r="L22" s="279">
        <v>0</v>
      </c>
      <c r="M22" s="147">
        <f t="shared" si="5"/>
        <v>4.204625087596356</v>
      </c>
      <c r="N22" s="279">
        <v>390.5</v>
      </c>
      <c r="O22" s="279">
        <v>332</v>
      </c>
      <c r="P22" s="279">
        <v>0</v>
      </c>
      <c r="Q22" s="279">
        <v>0</v>
      </c>
      <c r="R22" s="148">
        <f t="shared" si="6"/>
        <v>9.040398194235443</v>
      </c>
      <c r="S22" s="288">
        <v>354</v>
      </c>
      <c r="T22" s="279">
        <v>301</v>
      </c>
      <c r="U22" s="279">
        <v>0</v>
      </c>
      <c r="V22" s="279">
        <v>0</v>
      </c>
      <c r="W22" s="147">
        <f t="shared" si="7"/>
        <v>8.97679726131609</v>
      </c>
      <c r="X22" s="279">
        <v>169</v>
      </c>
      <c r="Y22" s="279">
        <v>145</v>
      </c>
      <c r="Z22" s="279">
        <v>0</v>
      </c>
      <c r="AA22" s="279">
        <v>0</v>
      </c>
      <c r="AB22" s="147">
        <f t="shared" si="8"/>
        <v>4.750527055516515</v>
      </c>
      <c r="AC22" s="279">
        <v>278.5</v>
      </c>
      <c r="AD22" s="279">
        <v>258.5</v>
      </c>
      <c r="AE22" s="279">
        <v>0</v>
      </c>
      <c r="AF22" s="279">
        <v>0</v>
      </c>
      <c r="AG22" s="148">
        <f t="shared" si="9"/>
        <v>11.560813615608136</v>
      </c>
    </row>
    <row r="23" spans="1:33" ht="14.25" customHeight="1">
      <c r="A23" s="359" t="s">
        <v>96</v>
      </c>
      <c r="B23" s="359"/>
      <c r="C23" s="24" t="s">
        <v>14</v>
      </c>
      <c r="D23" s="283">
        <f t="shared" si="10"/>
        <v>33</v>
      </c>
      <c r="E23" s="283">
        <f t="shared" si="1"/>
        <v>13</v>
      </c>
      <c r="F23" s="283">
        <f t="shared" si="2"/>
        <v>0</v>
      </c>
      <c r="G23" s="283">
        <f t="shared" si="3"/>
        <v>0</v>
      </c>
      <c r="H23" s="146">
        <f t="shared" si="4"/>
        <v>0.0973939733789806</v>
      </c>
      <c r="I23" s="279">
        <v>1</v>
      </c>
      <c r="J23" s="279">
        <v>1</v>
      </c>
      <c r="K23" s="279">
        <v>0</v>
      </c>
      <c r="L23" s="279">
        <v>0</v>
      </c>
      <c r="M23" s="147">
        <f t="shared" si="5"/>
        <v>0.02803083391730904</v>
      </c>
      <c r="N23" s="279">
        <v>2</v>
      </c>
      <c r="O23" s="279">
        <v>1</v>
      </c>
      <c r="P23" s="279">
        <v>0</v>
      </c>
      <c r="Q23" s="279">
        <v>0</v>
      </c>
      <c r="R23" s="148">
        <f t="shared" si="6"/>
        <v>0.04630165528417641</v>
      </c>
      <c r="S23" s="288">
        <v>1</v>
      </c>
      <c r="T23" s="279">
        <v>0</v>
      </c>
      <c r="U23" s="279">
        <v>0</v>
      </c>
      <c r="V23" s="279">
        <v>0</v>
      </c>
      <c r="W23" s="147">
        <f t="shared" si="7"/>
        <v>0.025358184354000255</v>
      </c>
      <c r="X23" s="279">
        <v>2</v>
      </c>
      <c r="Y23" s="279">
        <v>2</v>
      </c>
      <c r="Z23" s="279">
        <v>0</v>
      </c>
      <c r="AA23" s="279">
        <v>0</v>
      </c>
      <c r="AB23" s="147">
        <f t="shared" si="8"/>
        <v>0.056219255094869997</v>
      </c>
      <c r="AC23" s="279">
        <v>0</v>
      </c>
      <c r="AD23" s="279">
        <v>0</v>
      </c>
      <c r="AE23" s="279">
        <v>0</v>
      </c>
      <c r="AF23" s="279">
        <v>0</v>
      </c>
      <c r="AG23" s="148">
        <f t="shared" si="9"/>
        <v>0</v>
      </c>
    </row>
    <row r="24" spans="1:33" ht="14.25" customHeight="1">
      <c r="A24" s="359"/>
      <c r="B24" s="359"/>
      <c r="C24" s="151" t="s">
        <v>168</v>
      </c>
      <c r="D24" s="283">
        <f t="shared" si="10"/>
        <v>271.5</v>
      </c>
      <c r="E24" s="283">
        <f t="shared" si="1"/>
        <v>94.5</v>
      </c>
      <c r="F24" s="283">
        <f t="shared" si="2"/>
        <v>0</v>
      </c>
      <c r="G24" s="283">
        <f t="shared" si="3"/>
        <v>0</v>
      </c>
      <c r="H24" s="146">
        <f t="shared" si="4"/>
        <v>0.8012867809816132</v>
      </c>
      <c r="I24" s="279">
        <v>16.5</v>
      </c>
      <c r="J24" s="279">
        <v>11.5</v>
      </c>
      <c r="K24" s="279">
        <v>0</v>
      </c>
      <c r="L24" s="279">
        <v>0</v>
      </c>
      <c r="M24" s="147">
        <f t="shared" si="5"/>
        <v>0.4625087596355991</v>
      </c>
      <c r="N24" s="279">
        <v>24</v>
      </c>
      <c r="O24" s="279">
        <v>10</v>
      </c>
      <c r="P24" s="279">
        <v>0</v>
      </c>
      <c r="Q24" s="279">
        <v>0</v>
      </c>
      <c r="R24" s="148">
        <f t="shared" si="6"/>
        <v>0.5556198634101169</v>
      </c>
      <c r="S24" s="288">
        <v>32.5</v>
      </c>
      <c r="T24" s="279">
        <v>4.5</v>
      </c>
      <c r="U24" s="279">
        <v>0</v>
      </c>
      <c r="V24" s="279">
        <v>0</v>
      </c>
      <c r="W24" s="147">
        <f t="shared" si="7"/>
        <v>0.8241409915050082</v>
      </c>
      <c r="X24" s="279">
        <v>17</v>
      </c>
      <c r="Y24" s="279">
        <v>10</v>
      </c>
      <c r="Z24" s="279">
        <v>0</v>
      </c>
      <c r="AA24" s="279">
        <v>0</v>
      </c>
      <c r="AB24" s="147">
        <f t="shared" si="8"/>
        <v>0.47786366830639493</v>
      </c>
      <c r="AC24" s="279">
        <v>8</v>
      </c>
      <c r="AD24" s="279">
        <v>0.5</v>
      </c>
      <c r="AE24" s="279">
        <v>0</v>
      </c>
      <c r="AF24" s="279">
        <v>0</v>
      </c>
      <c r="AG24" s="148">
        <f t="shared" si="9"/>
        <v>0.33208800332088</v>
      </c>
    </row>
    <row r="25" spans="1:33" ht="14.25" customHeight="1">
      <c r="A25" s="360" t="s">
        <v>15</v>
      </c>
      <c r="B25" s="360"/>
      <c r="C25" s="360"/>
      <c r="D25" s="283">
        <f t="shared" si="10"/>
        <v>1229.5</v>
      </c>
      <c r="E25" s="283">
        <f t="shared" si="1"/>
        <v>124.5</v>
      </c>
      <c r="F25" s="283">
        <f t="shared" si="2"/>
        <v>0</v>
      </c>
      <c r="G25" s="283">
        <f t="shared" si="3"/>
        <v>0</v>
      </c>
      <c r="H25" s="146">
        <f t="shared" si="4"/>
        <v>3.628663341498687</v>
      </c>
      <c r="I25" s="279">
        <v>195</v>
      </c>
      <c r="J25" s="279">
        <v>3</v>
      </c>
      <c r="K25" s="279">
        <v>0</v>
      </c>
      <c r="L25" s="279">
        <v>0</v>
      </c>
      <c r="M25" s="147">
        <f t="shared" si="5"/>
        <v>5.466012613875263</v>
      </c>
      <c r="N25" s="279">
        <v>46</v>
      </c>
      <c r="O25" s="279">
        <v>0</v>
      </c>
      <c r="P25" s="279">
        <v>0</v>
      </c>
      <c r="Q25" s="279">
        <v>0</v>
      </c>
      <c r="R25" s="148">
        <f t="shared" si="6"/>
        <v>1.0649380715360575</v>
      </c>
      <c r="S25" s="288">
        <v>98</v>
      </c>
      <c r="T25" s="279">
        <v>10</v>
      </c>
      <c r="U25" s="279">
        <v>0</v>
      </c>
      <c r="V25" s="279">
        <v>0</v>
      </c>
      <c r="W25" s="147">
        <f t="shared" si="7"/>
        <v>2.485102066692025</v>
      </c>
      <c r="X25" s="279">
        <v>93</v>
      </c>
      <c r="Y25" s="279">
        <v>0</v>
      </c>
      <c r="Z25" s="279">
        <v>0</v>
      </c>
      <c r="AA25" s="279">
        <v>0</v>
      </c>
      <c r="AB25" s="147">
        <f t="shared" si="8"/>
        <v>2.6141953619114546</v>
      </c>
      <c r="AC25" s="279">
        <v>341.5</v>
      </c>
      <c r="AD25" s="279">
        <v>0</v>
      </c>
      <c r="AE25" s="279">
        <v>0</v>
      </c>
      <c r="AF25" s="279">
        <v>0</v>
      </c>
      <c r="AG25" s="148">
        <f t="shared" si="9"/>
        <v>14.176006641760067</v>
      </c>
    </row>
    <row r="26" spans="1:33" ht="14.25" customHeight="1">
      <c r="A26" s="360" t="s">
        <v>16</v>
      </c>
      <c r="B26" s="360"/>
      <c r="C26" s="360"/>
      <c r="D26" s="283">
        <f t="shared" si="10"/>
        <v>4002</v>
      </c>
      <c r="E26" s="283">
        <f t="shared" si="1"/>
        <v>2520.5</v>
      </c>
      <c r="F26" s="283">
        <f t="shared" si="2"/>
        <v>0</v>
      </c>
      <c r="G26" s="283">
        <f t="shared" si="3"/>
        <v>0</v>
      </c>
      <c r="H26" s="146">
        <f t="shared" si="4"/>
        <v>11.811232771596377</v>
      </c>
      <c r="I26" s="279">
        <v>354.5</v>
      </c>
      <c r="J26" s="279">
        <v>174</v>
      </c>
      <c r="K26" s="279">
        <v>0</v>
      </c>
      <c r="L26" s="279">
        <v>0</v>
      </c>
      <c r="M26" s="147">
        <f t="shared" si="5"/>
        <v>9.936930623686054</v>
      </c>
      <c r="N26" s="279">
        <v>581.5</v>
      </c>
      <c r="O26" s="279">
        <v>447.5</v>
      </c>
      <c r="P26" s="279">
        <v>0</v>
      </c>
      <c r="Q26" s="279">
        <v>0</v>
      </c>
      <c r="R26" s="148">
        <f t="shared" si="6"/>
        <v>13.462206273874292</v>
      </c>
      <c r="S26" s="288">
        <v>423</v>
      </c>
      <c r="T26" s="279">
        <v>195.5</v>
      </c>
      <c r="U26" s="279">
        <v>0</v>
      </c>
      <c r="V26" s="279">
        <v>0</v>
      </c>
      <c r="W26" s="147">
        <f t="shared" si="7"/>
        <v>10.726511981742107</v>
      </c>
      <c r="X26" s="279">
        <v>391</v>
      </c>
      <c r="Y26" s="279">
        <v>255</v>
      </c>
      <c r="Z26" s="279">
        <v>0</v>
      </c>
      <c r="AA26" s="279">
        <v>0</v>
      </c>
      <c r="AB26" s="147">
        <f t="shared" si="8"/>
        <v>10.990864371047083</v>
      </c>
      <c r="AC26" s="279">
        <v>127</v>
      </c>
      <c r="AD26" s="279">
        <v>56</v>
      </c>
      <c r="AE26" s="279">
        <v>0</v>
      </c>
      <c r="AF26" s="279">
        <v>0</v>
      </c>
      <c r="AG26" s="148">
        <f t="shared" si="9"/>
        <v>5.271897052718971</v>
      </c>
    </row>
    <row r="27" spans="1:33" ht="14.25" customHeight="1">
      <c r="A27" s="360" t="s">
        <v>17</v>
      </c>
      <c r="B27" s="360"/>
      <c r="C27" s="360"/>
      <c r="D27" s="283">
        <f t="shared" si="10"/>
        <v>877</v>
      </c>
      <c r="E27" s="283">
        <f t="shared" si="1"/>
        <v>509</v>
      </c>
      <c r="F27" s="283">
        <f t="shared" si="2"/>
        <v>0</v>
      </c>
      <c r="G27" s="283">
        <f t="shared" si="3"/>
        <v>1</v>
      </c>
      <c r="H27" s="146">
        <f t="shared" si="4"/>
        <v>2.5883186258595754</v>
      </c>
      <c r="I27" s="279">
        <v>111</v>
      </c>
      <c r="J27" s="279">
        <v>38.5</v>
      </c>
      <c r="K27" s="279">
        <v>0</v>
      </c>
      <c r="L27" s="279">
        <v>0</v>
      </c>
      <c r="M27" s="147">
        <f t="shared" si="5"/>
        <v>3.1114225648213036</v>
      </c>
      <c r="N27" s="279">
        <v>78.5</v>
      </c>
      <c r="O27" s="279">
        <v>59</v>
      </c>
      <c r="P27" s="279">
        <v>0</v>
      </c>
      <c r="Q27" s="279">
        <v>1</v>
      </c>
      <c r="R27" s="148">
        <f t="shared" si="6"/>
        <v>1.8173399699039239</v>
      </c>
      <c r="S27" s="288">
        <v>87</v>
      </c>
      <c r="T27" s="279">
        <v>38.5</v>
      </c>
      <c r="U27" s="279">
        <v>0</v>
      </c>
      <c r="V27" s="279">
        <v>0</v>
      </c>
      <c r="W27" s="147">
        <f t="shared" si="7"/>
        <v>2.206162038798022</v>
      </c>
      <c r="X27" s="279">
        <v>197</v>
      </c>
      <c r="Y27" s="279">
        <v>172</v>
      </c>
      <c r="Z27" s="279">
        <v>0</v>
      </c>
      <c r="AA27" s="279">
        <v>0</v>
      </c>
      <c r="AB27" s="147">
        <f t="shared" si="8"/>
        <v>5.537596626844694</v>
      </c>
      <c r="AC27" s="279">
        <v>39.5</v>
      </c>
      <c r="AD27" s="279">
        <v>14.5</v>
      </c>
      <c r="AE27" s="279">
        <v>0</v>
      </c>
      <c r="AF27" s="279">
        <v>0</v>
      </c>
      <c r="AG27" s="148">
        <f t="shared" si="9"/>
        <v>1.639684516396845</v>
      </c>
    </row>
    <row r="28" spans="1:33" ht="14.25" customHeight="1">
      <c r="A28" s="358" t="s">
        <v>18</v>
      </c>
      <c r="B28" s="358"/>
      <c r="C28" s="358"/>
      <c r="D28" s="286">
        <f t="shared" si="10"/>
        <v>476</v>
      </c>
      <c r="E28" s="286">
        <f t="shared" si="1"/>
        <v>155</v>
      </c>
      <c r="F28" s="286">
        <f t="shared" si="2"/>
        <v>0</v>
      </c>
      <c r="G28" s="286">
        <f t="shared" si="3"/>
        <v>0</v>
      </c>
      <c r="H28" s="153">
        <f t="shared" si="4"/>
        <v>1.4048342826786293</v>
      </c>
      <c r="I28" s="282">
        <v>19.5</v>
      </c>
      <c r="J28" s="282">
        <v>10</v>
      </c>
      <c r="K28" s="282">
        <v>0</v>
      </c>
      <c r="L28" s="282">
        <v>0</v>
      </c>
      <c r="M28" s="154">
        <f t="shared" si="5"/>
        <v>0.5466012613875262</v>
      </c>
      <c r="N28" s="282">
        <v>21.5</v>
      </c>
      <c r="O28" s="282">
        <v>14</v>
      </c>
      <c r="P28" s="282">
        <v>0</v>
      </c>
      <c r="Q28" s="282">
        <v>0</v>
      </c>
      <c r="R28" s="154">
        <f t="shared" si="6"/>
        <v>0.4977427943048964</v>
      </c>
      <c r="S28" s="289">
        <v>86.5</v>
      </c>
      <c r="T28" s="282">
        <v>53.5</v>
      </c>
      <c r="U28" s="282">
        <v>0</v>
      </c>
      <c r="V28" s="282">
        <v>0</v>
      </c>
      <c r="W28" s="154">
        <f t="shared" si="7"/>
        <v>2.193482946621022</v>
      </c>
      <c r="X28" s="282">
        <v>13</v>
      </c>
      <c r="Y28" s="282">
        <v>12</v>
      </c>
      <c r="Z28" s="282">
        <v>0</v>
      </c>
      <c r="AA28" s="282">
        <v>0</v>
      </c>
      <c r="AB28" s="154">
        <f t="shared" si="8"/>
        <v>0.365425158116655</v>
      </c>
      <c r="AC28" s="282">
        <v>86</v>
      </c>
      <c r="AD28" s="282">
        <v>46</v>
      </c>
      <c r="AE28" s="282">
        <v>0</v>
      </c>
      <c r="AF28" s="282">
        <v>0</v>
      </c>
      <c r="AG28" s="154">
        <f t="shared" si="9"/>
        <v>3.56994603569946</v>
      </c>
    </row>
    <row r="29" spans="4:28" ht="3" customHeight="1">
      <c r="D29" s="19"/>
      <c r="E29" s="19"/>
      <c r="F29" s="19"/>
      <c r="G29" s="19"/>
      <c r="H29" s="18"/>
      <c r="I29" s="19"/>
      <c r="J29" s="19"/>
      <c r="K29" s="271"/>
      <c r="L29" s="19"/>
      <c r="M29" s="18"/>
      <c r="N29" s="67"/>
      <c r="O29" s="67"/>
      <c r="P29" s="67"/>
      <c r="Q29" s="67"/>
      <c r="R29" s="155"/>
      <c r="S29" s="19"/>
      <c r="T29" s="19"/>
      <c r="U29" s="19"/>
      <c r="V29" s="19"/>
      <c r="W29" s="18"/>
      <c r="X29" s="19"/>
      <c r="Y29" s="19"/>
      <c r="Z29" s="19"/>
      <c r="AA29" s="19"/>
      <c r="AB29" s="18"/>
    </row>
    <row r="30" spans="4:52" ht="3" customHeight="1">
      <c r="D30" s="19"/>
      <c r="E30" s="19"/>
      <c r="F30" s="19"/>
      <c r="G30" s="19"/>
      <c r="H30" s="18"/>
      <c r="I30" s="19"/>
      <c r="J30" s="19"/>
      <c r="K30" s="19"/>
      <c r="L30" s="19"/>
      <c r="M30" s="18"/>
      <c r="N30" s="67"/>
      <c r="O30" s="67"/>
      <c r="P30" s="67"/>
      <c r="Q30" s="67"/>
      <c r="R30" s="155"/>
      <c r="S30" s="19"/>
      <c r="T30" s="19"/>
      <c r="U30" s="19"/>
      <c r="V30" s="19"/>
      <c r="W30" s="18"/>
      <c r="X30" s="156"/>
      <c r="Y30" s="156"/>
      <c r="Z30" s="156"/>
      <c r="AA30" s="156"/>
      <c r="AB30" s="18"/>
      <c r="AX30" s="11"/>
      <c r="AY30" s="11"/>
      <c r="AZ30" s="11"/>
    </row>
    <row r="31" spans="4:27" ht="3" customHeight="1">
      <c r="D31" s="19"/>
      <c r="E31" s="19"/>
      <c r="F31" s="19"/>
      <c r="G31" s="19"/>
      <c r="H31" s="18"/>
      <c r="I31" s="19"/>
      <c r="J31" s="19"/>
      <c r="K31" s="19"/>
      <c r="L31" s="19"/>
      <c r="M31" s="18"/>
      <c r="N31" s="67"/>
      <c r="O31" s="67"/>
      <c r="P31" s="67"/>
      <c r="Q31" s="67"/>
      <c r="R31" s="155"/>
      <c r="S31" s="19"/>
      <c r="T31" s="19"/>
      <c r="U31" s="19"/>
      <c r="V31" s="19"/>
      <c r="W31" s="18"/>
      <c r="X31" s="19"/>
      <c r="Y31" s="19"/>
      <c r="Z31" s="19"/>
      <c r="AA31" s="19"/>
    </row>
    <row r="32" spans="1:28" ht="16.5" customHeight="1">
      <c r="A32" s="363" t="s">
        <v>121</v>
      </c>
      <c r="B32" s="407"/>
      <c r="C32" s="407"/>
      <c r="D32" s="391" t="s">
        <v>35</v>
      </c>
      <c r="E32" s="391"/>
      <c r="F32" s="391"/>
      <c r="G32" s="391"/>
      <c r="H32" s="391"/>
      <c r="I32" s="391" t="s">
        <v>36</v>
      </c>
      <c r="J32" s="391"/>
      <c r="K32" s="391"/>
      <c r="L32" s="391"/>
      <c r="M32" s="391"/>
      <c r="N32" s="391" t="s">
        <v>138</v>
      </c>
      <c r="O32" s="391"/>
      <c r="P32" s="391"/>
      <c r="Q32" s="401"/>
      <c r="R32" s="401"/>
      <c r="S32" s="411" t="s">
        <v>38</v>
      </c>
      <c r="T32" s="391"/>
      <c r="U32" s="391"/>
      <c r="V32" s="391"/>
      <c r="W32" s="391"/>
      <c r="X32" s="391" t="s">
        <v>39</v>
      </c>
      <c r="Y32" s="391"/>
      <c r="Z32" s="391"/>
      <c r="AA32" s="401"/>
      <c r="AB32" s="401"/>
    </row>
    <row r="33" spans="1:28" ht="14.25" customHeight="1">
      <c r="A33" s="406"/>
      <c r="B33" s="404"/>
      <c r="C33" s="404"/>
      <c r="D33" s="404" t="s">
        <v>134</v>
      </c>
      <c r="E33" s="396" t="s">
        <v>135</v>
      </c>
      <c r="F33" s="397"/>
      <c r="G33" s="398"/>
      <c r="H33" s="404" t="s">
        <v>136</v>
      </c>
      <c r="I33" s="403" t="s">
        <v>134</v>
      </c>
      <c r="J33" s="396" t="s">
        <v>135</v>
      </c>
      <c r="K33" s="397"/>
      <c r="L33" s="398"/>
      <c r="M33" s="404" t="s">
        <v>136</v>
      </c>
      <c r="N33" s="403" t="s">
        <v>134</v>
      </c>
      <c r="O33" s="396" t="s">
        <v>135</v>
      </c>
      <c r="P33" s="397"/>
      <c r="Q33" s="398"/>
      <c r="R33" s="408" t="s">
        <v>136</v>
      </c>
      <c r="S33" s="405" t="s">
        <v>134</v>
      </c>
      <c r="T33" s="396" t="s">
        <v>135</v>
      </c>
      <c r="U33" s="397"/>
      <c r="V33" s="398"/>
      <c r="W33" s="404" t="s">
        <v>136</v>
      </c>
      <c r="X33" s="403" t="s">
        <v>134</v>
      </c>
      <c r="Y33" s="396" t="s">
        <v>135</v>
      </c>
      <c r="Z33" s="397"/>
      <c r="AA33" s="398"/>
      <c r="AB33" s="408" t="s">
        <v>136</v>
      </c>
    </row>
    <row r="34" spans="1:48" ht="22.5" customHeight="1">
      <c r="A34" s="406"/>
      <c r="B34" s="404"/>
      <c r="C34" s="404"/>
      <c r="D34" s="404"/>
      <c r="E34" s="136" t="s">
        <v>98</v>
      </c>
      <c r="F34" s="137" t="s">
        <v>117</v>
      </c>
      <c r="G34" s="137" t="s">
        <v>119</v>
      </c>
      <c r="H34" s="404"/>
      <c r="I34" s="404"/>
      <c r="J34" s="136" t="s">
        <v>98</v>
      </c>
      <c r="K34" s="137" t="s">
        <v>117</v>
      </c>
      <c r="L34" s="137" t="s">
        <v>119</v>
      </c>
      <c r="M34" s="404"/>
      <c r="N34" s="404"/>
      <c r="O34" s="136" t="s">
        <v>98</v>
      </c>
      <c r="P34" s="137" t="s">
        <v>117</v>
      </c>
      <c r="Q34" s="137" t="s">
        <v>119</v>
      </c>
      <c r="R34" s="408"/>
      <c r="S34" s="406"/>
      <c r="T34" s="136" t="s">
        <v>98</v>
      </c>
      <c r="U34" s="136" t="s">
        <v>99</v>
      </c>
      <c r="V34" s="136" t="s">
        <v>137</v>
      </c>
      <c r="W34" s="404"/>
      <c r="X34" s="404"/>
      <c r="Y34" s="136" t="s">
        <v>98</v>
      </c>
      <c r="Z34" s="136" t="s">
        <v>99</v>
      </c>
      <c r="AA34" s="136" t="s">
        <v>137</v>
      </c>
      <c r="AB34" s="408"/>
      <c r="AT34" s="21"/>
      <c r="AU34" s="21"/>
      <c r="AV34" s="21"/>
    </row>
    <row r="35" spans="1:33" ht="14.25" customHeight="1">
      <c r="A35" s="406" t="s">
        <v>0</v>
      </c>
      <c r="B35" s="404"/>
      <c r="C35" s="404"/>
      <c r="D35" s="131">
        <f>SUM(D36:D57)</f>
        <v>3398</v>
      </c>
      <c r="E35" s="131">
        <f>SUM(E36:E57)</f>
        <v>2551.5</v>
      </c>
      <c r="F35" s="131">
        <f aca="true" t="shared" si="11" ref="F35:AA35">SUM(F36:F57)</f>
        <v>0</v>
      </c>
      <c r="G35" s="131">
        <f>SUM(G36:G57)</f>
        <v>0</v>
      </c>
      <c r="H35" s="131">
        <f t="shared" si="11"/>
        <v>100</v>
      </c>
      <c r="I35" s="131">
        <f>SUM(I36:I57)</f>
        <v>2562</v>
      </c>
      <c r="J35" s="131">
        <f t="shared" si="11"/>
        <v>2082</v>
      </c>
      <c r="K35" s="131">
        <f t="shared" si="11"/>
        <v>0</v>
      </c>
      <c r="L35" s="131">
        <f t="shared" si="11"/>
        <v>0</v>
      </c>
      <c r="M35" s="131">
        <f t="shared" si="11"/>
        <v>100</v>
      </c>
      <c r="N35" s="131">
        <f>SUM(N36:N57)</f>
        <v>3534</v>
      </c>
      <c r="O35" s="131">
        <f t="shared" si="11"/>
        <v>2384</v>
      </c>
      <c r="P35" s="131">
        <f t="shared" si="11"/>
        <v>0</v>
      </c>
      <c r="Q35" s="131">
        <f t="shared" si="11"/>
        <v>0</v>
      </c>
      <c r="R35" s="139">
        <f t="shared" si="11"/>
        <v>100.00000000000001</v>
      </c>
      <c r="S35" s="140">
        <f>SUM(S36:S57)</f>
        <v>3919.5</v>
      </c>
      <c r="T35" s="131">
        <f>SUM(T36:T57)</f>
        <v>3455</v>
      </c>
      <c r="U35" s="131">
        <f t="shared" si="11"/>
        <v>0</v>
      </c>
      <c r="V35" s="131">
        <f t="shared" si="11"/>
        <v>0</v>
      </c>
      <c r="W35" s="131">
        <f>SUM(W36:W57)</f>
        <v>100</v>
      </c>
      <c r="X35" s="131">
        <f>SUM(X36:X57)</f>
        <v>2672.5</v>
      </c>
      <c r="Y35" s="131">
        <f>SUM(Y36:Y57)</f>
        <v>2039.5</v>
      </c>
      <c r="Z35" s="131">
        <f t="shared" si="11"/>
        <v>0</v>
      </c>
      <c r="AA35" s="131">
        <f t="shared" si="11"/>
        <v>2</v>
      </c>
      <c r="AB35" s="139">
        <f>SUM(AB36:AB57)</f>
        <v>100</v>
      </c>
      <c r="AC35" s="157"/>
      <c r="AD35" s="157"/>
      <c r="AE35" s="157"/>
      <c r="AF35" s="157"/>
      <c r="AG35" s="157"/>
    </row>
    <row r="36" spans="1:33" ht="14.25" customHeight="1">
      <c r="A36" s="359" t="s">
        <v>97</v>
      </c>
      <c r="B36" s="359"/>
      <c r="C36" s="24" t="s">
        <v>2</v>
      </c>
      <c r="D36" s="279">
        <v>0</v>
      </c>
      <c r="E36" s="290">
        <v>0</v>
      </c>
      <c r="F36" s="280">
        <v>0</v>
      </c>
      <c r="G36" s="290">
        <v>0</v>
      </c>
      <c r="H36" s="144">
        <f>D36/$D$35*100</f>
        <v>0</v>
      </c>
      <c r="I36" s="290">
        <v>0</v>
      </c>
      <c r="J36" s="290">
        <v>0</v>
      </c>
      <c r="K36" s="280">
        <v>0</v>
      </c>
      <c r="L36" s="290">
        <v>0</v>
      </c>
      <c r="M36" s="144">
        <f>I36/$I$35*100</f>
        <v>0</v>
      </c>
      <c r="N36" s="291">
        <v>1</v>
      </c>
      <c r="O36" s="290">
        <v>1</v>
      </c>
      <c r="P36" s="280">
        <v>0</v>
      </c>
      <c r="Q36" s="290">
        <v>0</v>
      </c>
      <c r="R36" s="145">
        <f>N36/$N$35*100</f>
        <v>0.028296547821165818</v>
      </c>
      <c r="S36" s="288">
        <v>0</v>
      </c>
      <c r="T36" s="290">
        <v>0</v>
      </c>
      <c r="U36" s="280">
        <v>0</v>
      </c>
      <c r="V36" s="290">
        <v>0</v>
      </c>
      <c r="W36" s="144">
        <f>S36/$S$35*100</f>
        <v>0</v>
      </c>
      <c r="X36" s="291">
        <v>0</v>
      </c>
      <c r="Y36" s="290">
        <v>0</v>
      </c>
      <c r="Z36" s="280">
        <v>0</v>
      </c>
      <c r="AA36" s="290">
        <v>0</v>
      </c>
      <c r="AB36" s="145">
        <f>X36/$X$35*100</f>
        <v>0</v>
      </c>
      <c r="AC36" s="158"/>
      <c r="AD36" s="157"/>
      <c r="AE36" s="157"/>
      <c r="AF36" s="157"/>
      <c r="AG36" s="159"/>
    </row>
    <row r="37" spans="1:33" ht="14.25" customHeight="1">
      <c r="A37" s="359"/>
      <c r="B37" s="359"/>
      <c r="C37" s="24" t="s">
        <v>1</v>
      </c>
      <c r="D37" s="279">
        <v>161</v>
      </c>
      <c r="E37" s="291">
        <v>154</v>
      </c>
      <c r="F37" s="279">
        <v>0</v>
      </c>
      <c r="G37" s="291">
        <v>0</v>
      </c>
      <c r="H37" s="147">
        <f>D37/$D$35*100</f>
        <v>4.738081224249559</v>
      </c>
      <c r="I37" s="291">
        <v>72</v>
      </c>
      <c r="J37" s="291">
        <v>68</v>
      </c>
      <c r="K37" s="279">
        <v>0</v>
      </c>
      <c r="L37" s="291">
        <v>0</v>
      </c>
      <c r="M37" s="147">
        <f>I37/$I$35*100</f>
        <v>2.810304449648712</v>
      </c>
      <c r="N37" s="291">
        <v>98</v>
      </c>
      <c r="O37" s="291">
        <v>51</v>
      </c>
      <c r="P37" s="279">
        <v>0</v>
      </c>
      <c r="Q37" s="291">
        <v>0</v>
      </c>
      <c r="R37" s="148">
        <f aca="true" t="shared" si="12" ref="R37:R57">N37/$N$35*100</f>
        <v>2.77306168647425</v>
      </c>
      <c r="S37" s="288">
        <v>104.5</v>
      </c>
      <c r="T37" s="291">
        <v>88.5</v>
      </c>
      <c r="U37" s="279">
        <v>0</v>
      </c>
      <c r="V37" s="291">
        <v>0</v>
      </c>
      <c r="W37" s="147">
        <f aca="true" t="shared" si="13" ref="W37:W57">S37/$S$35*100</f>
        <v>2.666156397499681</v>
      </c>
      <c r="X37" s="291">
        <v>178.5</v>
      </c>
      <c r="Y37" s="291">
        <v>84.5</v>
      </c>
      <c r="Z37" s="279">
        <v>0</v>
      </c>
      <c r="AA37" s="291">
        <v>0</v>
      </c>
      <c r="AB37" s="148">
        <f aca="true" t="shared" si="14" ref="AB37:AB57">X37/$X$35*100</f>
        <v>6.679139382600561</v>
      </c>
      <c r="AC37" s="158"/>
      <c r="AD37" s="158"/>
      <c r="AE37" s="157"/>
      <c r="AF37" s="157"/>
      <c r="AG37" s="159"/>
    </row>
    <row r="38" spans="1:33" ht="14.25" customHeight="1">
      <c r="A38" s="369" t="s">
        <v>93</v>
      </c>
      <c r="B38" s="25"/>
      <c r="C38" s="24" t="s">
        <v>3</v>
      </c>
      <c r="D38" s="279">
        <v>944.5</v>
      </c>
      <c r="E38" s="291">
        <v>896</v>
      </c>
      <c r="F38" s="279">
        <v>0</v>
      </c>
      <c r="G38" s="291">
        <v>0</v>
      </c>
      <c r="H38" s="147">
        <f>D38/$D$35*100</f>
        <v>27.79576221306651</v>
      </c>
      <c r="I38" s="291">
        <v>493</v>
      </c>
      <c r="J38" s="291">
        <v>469</v>
      </c>
      <c r="K38" s="279">
        <v>0</v>
      </c>
      <c r="L38" s="291">
        <v>0</v>
      </c>
      <c r="M38" s="147">
        <f aca="true" t="shared" si="15" ref="M38:M57">I38/$I$35*100</f>
        <v>19.242779078844652</v>
      </c>
      <c r="N38" s="291">
        <v>1179.5</v>
      </c>
      <c r="O38" s="291">
        <v>1015</v>
      </c>
      <c r="P38" s="279">
        <v>0</v>
      </c>
      <c r="Q38" s="291">
        <v>0</v>
      </c>
      <c r="R38" s="148">
        <f>N38/$N$35*100</f>
        <v>33.375778155065085</v>
      </c>
      <c r="S38" s="288">
        <v>1145</v>
      </c>
      <c r="T38" s="291">
        <v>1083</v>
      </c>
      <c r="U38" s="279">
        <v>0</v>
      </c>
      <c r="V38" s="291">
        <v>0</v>
      </c>
      <c r="W38" s="147">
        <f>S38/$S$35*100</f>
        <v>29.212909809924735</v>
      </c>
      <c r="X38" s="291">
        <v>486.5</v>
      </c>
      <c r="Y38" s="291">
        <v>457.5</v>
      </c>
      <c r="Z38" s="279">
        <v>0</v>
      </c>
      <c r="AA38" s="291">
        <v>0</v>
      </c>
      <c r="AB38" s="148">
        <f t="shared" si="14"/>
        <v>18.203928905519177</v>
      </c>
      <c r="AC38" s="158"/>
      <c r="AD38" s="158"/>
      <c r="AE38" s="157"/>
      <c r="AF38" s="157"/>
      <c r="AG38" s="159"/>
    </row>
    <row r="39" spans="1:33" ht="14.25" customHeight="1">
      <c r="A39" s="409"/>
      <c r="B39" s="25"/>
      <c r="C39" s="24" t="s">
        <v>4</v>
      </c>
      <c r="D39" s="279">
        <v>237.5</v>
      </c>
      <c r="E39" s="291">
        <v>111</v>
      </c>
      <c r="F39" s="279">
        <v>0</v>
      </c>
      <c r="G39" s="291">
        <v>0</v>
      </c>
      <c r="H39" s="147">
        <f aca="true" t="shared" si="16" ref="H39:H57">D39/$D$35*100</f>
        <v>6.989405532666275</v>
      </c>
      <c r="I39" s="291">
        <v>193</v>
      </c>
      <c r="J39" s="291">
        <v>182</v>
      </c>
      <c r="K39" s="279">
        <v>0</v>
      </c>
      <c r="L39" s="291">
        <v>0</v>
      </c>
      <c r="M39" s="147">
        <f>I39/$I$35*100</f>
        <v>7.533177205308353</v>
      </c>
      <c r="N39" s="291">
        <v>243</v>
      </c>
      <c r="O39" s="291">
        <v>170</v>
      </c>
      <c r="P39" s="279">
        <v>0</v>
      </c>
      <c r="Q39" s="291">
        <v>0</v>
      </c>
      <c r="R39" s="148">
        <f t="shared" si="12"/>
        <v>6.8760611205432935</v>
      </c>
      <c r="S39" s="288">
        <v>109.5</v>
      </c>
      <c r="T39" s="291">
        <v>89.5</v>
      </c>
      <c r="U39" s="279">
        <v>0</v>
      </c>
      <c r="V39" s="291">
        <v>0</v>
      </c>
      <c r="W39" s="147">
        <f t="shared" si="13"/>
        <v>2.793723689246077</v>
      </c>
      <c r="X39" s="291">
        <v>153</v>
      </c>
      <c r="Y39" s="291">
        <v>87</v>
      </c>
      <c r="Z39" s="279">
        <v>0</v>
      </c>
      <c r="AA39" s="291">
        <v>0</v>
      </c>
      <c r="AB39" s="148">
        <f t="shared" si="14"/>
        <v>5.724976613657624</v>
      </c>
      <c r="AC39" s="158"/>
      <c r="AD39" s="158"/>
      <c r="AE39" s="157"/>
      <c r="AF39" s="157"/>
      <c r="AG39" s="159"/>
    </row>
    <row r="40" spans="1:33" ht="14.25" customHeight="1">
      <c r="A40" s="409"/>
      <c r="B40" s="25"/>
      <c r="C40" s="24" t="s">
        <v>5</v>
      </c>
      <c r="D40" s="279">
        <v>30</v>
      </c>
      <c r="E40" s="291">
        <v>19.5</v>
      </c>
      <c r="F40" s="279">
        <v>0</v>
      </c>
      <c r="G40" s="291">
        <v>0</v>
      </c>
      <c r="H40" s="147">
        <f>D40/$D$35*100</f>
        <v>0.8828722778104767</v>
      </c>
      <c r="I40" s="291">
        <v>39</v>
      </c>
      <c r="J40" s="291">
        <v>28</v>
      </c>
      <c r="K40" s="279">
        <v>0</v>
      </c>
      <c r="L40" s="291">
        <v>0</v>
      </c>
      <c r="M40" s="147">
        <f t="shared" si="15"/>
        <v>1.5222482435597189</v>
      </c>
      <c r="N40" s="291">
        <v>20</v>
      </c>
      <c r="O40" s="291">
        <v>6</v>
      </c>
      <c r="P40" s="279">
        <v>0</v>
      </c>
      <c r="Q40" s="291">
        <v>0</v>
      </c>
      <c r="R40" s="148">
        <f t="shared" si="12"/>
        <v>0.5659309564233164</v>
      </c>
      <c r="S40" s="288">
        <v>123</v>
      </c>
      <c r="T40" s="291">
        <v>114</v>
      </c>
      <c r="U40" s="279">
        <v>0</v>
      </c>
      <c r="V40" s="291">
        <v>0</v>
      </c>
      <c r="W40" s="147">
        <f t="shared" si="13"/>
        <v>3.138155376961347</v>
      </c>
      <c r="X40" s="291">
        <v>90</v>
      </c>
      <c r="Y40" s="291">
        <v>25</v>
      </c>
      <c r="Z40" s="279">
        <v>0</v>
      </c>
      <c r="AA40" s="291">
        <v>0</v>
      </c>
      <c r="AB40" s="148">
        <f t="shared" si="14"/>
        <v>3.367633302151544</v>
      </c>
      <c r="AC40" s="158"/>
      <c r="AD40" s="158"/>
      <c r="AE40" s="157"/>
      <c r="AF40" s="157"/>
      <c r="AG40" s="159"/>
    </row>
    <row r="41" spans="1:33" ht="14.25" customHeight="1">
      <c r="A41" s="409"/>
      <c r="B41" s="25"/>
      <c r="C41" s="24" t="s">
        <v>6</v>
      </c>
      <c r="D41" s="291">
        <v>0</v>
      </c>
      <c r="E41" s="291">
        <v>0</v>
      </c>
      <c r="F41" s="279">
        <v>0</v>
      </c>
      <c r="G41" s="291">
        <v>0</v>
      </c>
      <c r="H41" s="147">
        <f t="shared" si="16"/>
        <v>0</v>
      </c>
      <c r="I41" s="291">
        <v>0</v>
      </c>
      <c r="J41" s="291">
        <v>0</v>
      </c>
      <c r="K41" s="279">
        <v>0</v>
      </c>
      <c r="L41" s="291">
        <v>0</v>
      </c>
      <c r="M41" s="147">
        <f t="shared" si="15"/>
        <v>0</v>
      </c>
      <c r="N41" s="291">
        <v>0</v>
      </c>
      <c r="O41" s="291">
        <v>0</v>
      </c>
      <c r="P41" s="279">
        <v>0</v>
      </c>
      <c r="Q41" s="291">
        <v>0</v>
      </c>
      <c r="R41" s="148">
        <f t="shared" si="12"/>
        <v>0</v>
      </c>
      <c r="S41" s="293">
        <v>2</v>
      </c>
      <c r="T41" s="291">
        <v>2</v>
      </c>
      <c r="U41" s="279">
        <v>0</v>
      </c>
      <c r="V41" s="291">
        <v>0</v>
      </c>
      <c r="W41" s="147">
        <f t="shared" si="13"/>
        <v>0.051026916698558494</v>
      </c>
      <c r="X41" s="291">
        <v>0</v>
      </c>
      <c r="Y41" s="291">
        <v>0</v>
      </c>
      <c r="Z41" s="279">
        <v>0</v>
      </c>
      <c r="AA41" s="291">
        <v>0</v>
      </c>
      <c r="AB41" s="148">
        <f t="shared" si="14"/>
        <v>0</v>
      </c>
      <c r="AC41" s="158"/>
      <c r="AD41" s="158"/>
      <c r="AE41" s="157"/>
      <c r="AF41" s="157"/>
      <c r="AG41" s="159"/>
    </row>
    <row r="42" spans="1:33" ht="14.25" customHeight="1">
      <c r="A42" s="409"/>
      <c r="B42" s="25"/>
      <c r="C42" s="24" t="s">
        <v>7</v>
      </c>
      <c r="D42" s="279">
        <v>35</v>
      </c>
      <c r="E42" s="291">
        <v>35</v>
      </c>
      <c r="F42" s="279">
        <v>0</v>
      </c>
      <c r="G42" s="291">
        <v>0</v>
      </c>
      <c r="H42" s="147">
        <f t="shared" si="16"/>
        <v>1.0300176574455562</v>
      </c>
      <c r="I42" s="291">
        <v>80</v>
      </c>
      <c r="J42" s="291">
        <v>68</v>
      </c>
      <c r="K42" s="279">
        <v>0</v>
      </c>
      <c r="L42" s="291">
        <v>0</v>
      </c>
      <c r="M42" s="147">
        <f t="shared" si="15"/>
        <v>3.12256049960968</v>
      </c>
      <c r="N42" s="291">
        <v>27</v>
      </c>
      <c r="O42" s="291">
        <v>18</v>
      </c>
      <c r="P42" s="279">
        <v>0</v>
      </c>
      <c r="Q42" s="291">
        <v>0</v>
      </c>
      <c r="R42" s="148">
        <f t="shared" si="12"/>
        <v>0.7640067911714771</v>
      </c>
      <c r="S42" s="288">
        <v>37.5</v>
      </c>
      <c r="T42" s="291">
        <v>35.5</v>
      </c>
      <c r="U42" s="279">
        <v>0</v>
      </c>
      <c r="V42" s="291">
        <v>0</v>
      </c>
      <c r="W42" s="147">
        <f t="shared" si="13"/>
        <v>0.9567546880979716</v>
      </c>
      <c r="X42" s="291">
        <v>12</v>
      </c>
      <c r="Y42" s="291">
        <v>6</v>
      </c>
      <c r="Z42" s="279">
        <v>0</v>
      </c>
      <c r="AA42" s="291">
        <v>0</v>
      </c>
      <c r="AB42" s="148">
        <f t="shared" si="14"/>
        <v>0.44901777362020584</v>
      </c>
      <c r="AC42" s="158"/>
      <c r="AD42" s="158"/>
      <c r="AE42" s="157"/>
      <c r="AF42" s="157"/>
      <c r="AG42" s="159"/>
    </row>
    <row r="43" spans="1:33" ht="14.25" customHeight="1">
      <c r="A43" s="409"/>
      <c r="B43" s="25"/>
      <c r="C43" s="24" t="s">
        <v>83</v>
      </c>
      <c r="D43" s="291">
        <v>0</v>
      </c>
      <c r="E43" s="291">
        <v>0</v>
      </c>
      <c r="F43" s="279">
        <v>0</v>
      </c>
      <c r="G43" s="291">
        <v>0</v>
      </c>
      <c r="H43" s="147">
        <f t="shared" si="16"/>
        <v>0</v>
      </c>
      <c r="I43" s="291">
        <v>0</v>
      </c>
      <c r="J43" s="291">
        <v>0</v>
      </c>
      <c r="K43" s="279">
        <v>0</v>
      </c>
      <c r="L43" s="291">
        <v>0</v>
      </c>
      <c r="M43" s="147">
        <f t="shared" si="15"/>
        <v>0</v>
      </c>
      <c r="N43" s="291">
        <v>1</v>
      </c>
      <c r="O43" s="291">
        <v>1</v>
      </c>
      <c r="P43" s="279">
        <v>0</v>
      </c>
      <c r="Q43" s="291">
        <v>0</v>
      </c>
      <c r="R43" s="148">
        <f t="shared" si="12"/>
        <v>0.028296547821165818</v>
      </c>
      <c r="S43" s="293">
        <v>0</v>
      </c>
      <c r="T43" s="291">
        <v>0</v>
      </c>
      <c r="U43" s="279">
        <v>0</v>
      </c>
      <c r="V43" s="291">
        <v>0</v>
      </c>
      <c r="W43" s="147">
        <f t="shared" si="13"/>
        <v>0</v>
      </c>
      <c r="X43" s="291">
        <v>0</v>
      </c>
      <c r="Y43" s="291">
        <v>0</v>
      </c>
      <c r="Z43" s="279">
        <v>0</v>
      </c>
      <c r="AA43" s="291">
        <v>0</v>
      </c>
      <c r="AB43" s="148">
        <f t="shared" si="14"/>
        <v>0</v>
      </c>
      <c r="AC43" s="158"/>
      <c r="AD43" s="158"/>
      <c r="AE43" s="157"/>
      <c r="AF43" s="157"/>
      <c r="AG43" s="159"/>
    </row>
    <row r="44" spans="1:33" ht="14.25" customHeight="1">
      <c r="A44" s="409"/>
      <c r="B44" s="25"/>
      <c r="C44" s="24" t="s">
        <v>8</v>
      </c>
      <c r="D44" s="291">
        <v>0</v>
      </c>
      <c r="E44" s="291">
        <v>0</v>
      </c>
      <c r="F44" s="279">
        <v>0</v>
      </c>
      <c r="G44" s="291">
        <v>0</v>
      </c>
      <c r="H44" s="147">
        <f t="shared" si="16"/>
        <v>0</v>
      </c>
      <c r="I44" s="291">
        <v>0</v>
      </c>
      <c r="J44" s="291">
        <v>0</v>
      </c>
      <c r="K44" s="279">
        <v>0</v>
      </c>
      <c r="L44" s="291">
        <v>0</v>
      </c>
      <c r="M44" s="147">
        <f t="shared" si="15"/>
        <v>0</v>
      </c>
      <c r="N44" s="291">
        <v>0</v>
      </c>
      <c r="O44" s="291">
        <v>0</v>
      </c>
      <c r="P44" s="279">
        <v>0</v>
      </c>
      <c r="Q44" s="291">
        <v>0</v>
      </c>
      <c r="R44" s="148">
        <f t="shared" si="12"/>
        <v>0</v>
      </c>
      <c r="S44" s="293">
        <v>0</v>
      </c>
      <c r="T44" s="291">
        <v>0</v>
      </c>
      <c r="U44" s="279">
        <v>0</v>
      </c>
      <c r="V44" s="291">
        <v>0</v>
      </c>
      <c r="W44" s="147">
        <f t="shared" si="13"/>
        <v>0</v>
      </c>
      <c r="X44" s="291">
        <v>0</v>
      </c>
      <c r="Y44" s="291">
        <v>0</v>
      </c>
      <c r="Z44" s="279">
        <v>0</v>
      </c>
      <c r="AA44" s="291">
        <v>0</v>
      </c>
      <c r="AB44" s="148">
        <f t="shared" si="14"/>
        <v>0</v>
      </c>
      <c r="AC44" s="157"/>
      <c r="AD44" s="157"/>
      <c r="AE44" s="157"/>
      <c r="AF44" s="157"/>
      <c r="AG44" s="159"/>
    </row>
    <row r="45" spans="1:33" ht="14.25" customHeight="1">
      <c r="A45" s="409"/>
      <c r="B45" s="25"/>
      <c r="C45" s="24" t="s">
        <v>9</v>
      </c>
      <c r="D45" s="279">
        <v>67</v>
      </c>
      <c r="E45" s="291">
        <v>59</v>
      </c>
      <c r="F45" s="279">
        <v>0</v>
      </c>
      <c r="G45" s="291">
        <v>0</v>
      </c>
      <c r="H45" s="147">
        <f t="shared" si="16"/>
        <v>1.971748087110065</v>
      </c>
      <c r="I45" s="291">
        <v>101</v>
      </c>
      <c r="J45" s="291">
        <v>79</v>
      </c>
      <c r="K45" s="279">
        <v>0</v>
      </c>
      <c r="L45" s="291">
        <v>0</v>
      </c>
      <c r="M45" s="147">
        <f t="shared" si="15"/>
        <v>3.9422326307572213</v>
      </c>
      <c r="N45" s="291">
        <v>57</v>
      </c>
      <c r="O45" s="291">
        <v>37</v>
      </c>
      <c r="P45" s="279">
        <v>0</v>
      </c>
      <c r="Q45" s="291">
        <v>0</v>
      </c>
      <c r="R45" s="148">
        <f t="shared" si="12"/>
        <v>1.6129032258064515</v>
      </c>
      <c r="S45" s="288">
        <v>185.5</v>
      </c>
      <c r="T45" s="291">
        <v>167</v>
      </c>
      <c r="U45" s="279">
        <v>0</v>
      </c>
      <c r="V45" s="291">
        <v>0</v>
      </c>
      <c r="W45" s="147">
        <f t="shared" si="13"/>
        <v>4.7327465237913</v>
      </c>
      <c r="X45" s="291">
        <v>14</v>
      </c>
      <c r="Y45" s="291">
        <v>14</v>
      </c>
      <c r="Z45" s="279">
        <v>0</v>
      </c>
      <c r="AA45" s="291">
        <v>0</v>
      </c>
      <c r="AB45" s="148">
        <f t="shared" si="14"/>
        <v>0.5238540692235735</v>
      </c>
      <c r="AC45" s="158"/>
      <c r="AD45" s="158"/>
      <c r="AE45" s="157"/>
      <c r="AF45" s="157"/>
      <c r="AG45" s="159"/>
    </row>
    <row r="46" spans="1:33" ht="14.25" customHeight="1">
      <c r="A46" s="409"/>
      <c r="B46" s="25"/>
      <c r="C46" s="24" t="s">
        <v>10</v>
      </c>
      <c r="D46" s="291">
        <v>0</v>
      </c>
      <c r="E46" s="291">
        <v>0</v>
      </c>
      <c r="F46" s="279">
        <v>0</v>
      </c>
      <c r="G46" s="291">
        <v>0</v>
      </c>
      <c r="H46" s="147">
        <f t="shared" si="16"/>
        <v>0</v>
      </c>
      <c r="I46" s="291">
        <v>0</v>
      </c>
      <c r="J46" s="291">
        <v>0</v>
      </c>
      <c r="K46" s="279">
        <v>0</v>
      </c>
      <c r="L46" s="291">
        <v>0</v>
      </c>
      <c r="M46" s="147">
        <f t="shared" si="15"/>
        <v>0</v>
      </c>
      <c r="N46" s="291">
        <v>0</v>
      </c>
      <c r="O46" s="291">
        <v>0</v>
      </c>
      <c r="P46" s="279">
        <v>0</v>
      </c>
      <c r="Q46" s="291">
        <v>0</v>
      </c>
      <c r="R46" s="148">
        <f t="shared" si="12"/>
        <v>0</v>
      </c>
      <c r="S46" s="293">
        <v>0</v>
      </c>
      <c r="T46" s="291">
        <v>0</v>
      </c>
      <c r="U46" s="279">
        <v>0</v>
      </c>
      <c r="V46" s="291">
        <v>0</v>
      </c>
      <c r="W46" s="147">
        <f t="shared" si="13"/>
        <v>0</v>
      </c>
      <c r="X46" s="291">
        <v>0</v>
      </c>
      <c r="Y46" s="291">
        <v>0</v>
      </c>
      <c r="Z46" s="279">
        <v>0</v>
      </c>
      <c r="AA46" s="291">
        <v>0</v>
      </c>
      <c r="AB46" s="148">
        <f t="shared" si="14"/>
        <v>0</v>
      </c>
      <c r="AC46" s="157"/>
      <c r="AD46" s="157"/>
      <c r="AE46" s="157"/>
      <c r="AF46" s="157"/>
      <c r="AG46" s="159"/>
    </row>
    <row r="47" spans="1:33" ht="14.25" customHeight="1">
      <c r="A47" s="409"/>
      <c r="B47" s="26"/>
      <c r="C47" s="24" t="s">
        <v>11</v>
      </c>
      <c r="D47" s="279">
        <v>204.5</v>
      </c>
      <c r="E47" s="291">
        <v>115</v>
      </c>
      <c r="F47" s="279">
        <v>0</v>
      </c>
      <c r="G47" s="291">
        <v>0</v>
      </c>
      <c r="H47" s="147">
        <f t="shared" si="16"/>
        <v>6.01824602707475</v>
      </c>
      <c r="I47" s="291">
        <v>105</v>
      </c>
      <c r="J47" s="291">
        <v>77</v>
      </c>
      <c r="K47" s="279">
        <v>0</v>
      </c>
      <c r="L47" s="291">
        <v>0</v>
      </c>
      <c r="M47" s="147">
        <f t="shared" si="15"/>
        <v>4.098360655737705</v>
      </c>
      <c r="N47" s="291">
        <v>190</v>
      </c>
      <c r="O47" s="291">
        <v>134.5</v>
      </c>
      <c r="P47" s="279">
        <v>0</v>
      </c>
      <c r="Q47" s="291">
        <v>0</v>
      </c>
      <c r="R47" s="148">
        <f t="shared" si="12"/>
        <v>5.376344086021505</v>
      </c>
      <c r="S47" s="288">
        <v>98.5</v>
      </c>
      <c r="T47" s="291">
        <v>91.5</v>
      </c>
      <c r="U47" s="279">
        <v>0</v>
      </c>
      <c r="V47" s="291">
        <v>0</v>
      </c>
      <c r="W47" s="147">
        <f t="shared" si="13"/>
        <v>2.5130756474040057</v>
      </c>
      <c r="X47" s="291">
        <v>138.5</v>
      </c>
      <c r="Y47" s="291">
        <v>119.5</v>
      </c>
      <c r="Z47" s="279">
        <v>0</v>
      </c>
      <c r="AA47" s="291">
        <v>0</v>
      </c>
      <c r="AB47" s="148">
        <f t="shared" si="14"/>
        <v>5.182413470533208</v>
      </c>
      <c r="AC47" s="158"/>
      <c r="AD47" s="158"/>
      <c r="AE47" s="157"/>
      <c r="AF47" s="157"/>
      <c r="AG47" s="159"/>
    </row>
    <row r="48" spans="1:33" ht="14.25" customHeight="1">
      <c r="A48" s="410" t="s">
        <v>173</v>
      </c>
      <c r="B48" s="384" t="s">
        <v>22</v>
      </c>
      <c r="C48" s="24" t="s">
        <v>12</v>
      </c>
      <c r="D48" s="279">
        <v>174</v>
      </c>
      <c r="E48" s="291">
        <v>111</v>
      </c>
      <c r="F48" s="279">
        <v>0</v>
      </c>
      <c r="G48" s="291">
        <v>0</v>
      </c>
      <c r="H48" s="147">
        <f t="shared" si="16"/>
        <v>5.120659211300765</v>
      </c>
      <c r="I48" s="291">
        <v>123</v>
      </c>
      <c r="J48" s="291">
        <v>91</v>
      </c>
      <c r="K48" s="279">
        <v>0</v>
      </c>
      <c r="L48" s="291">
        <v>0</v>
      </c>
      <c r="M48" s="147">
        <f t="shared" si="15"/>
        <v>4.8009367681498825</v>
      </c>
      <c r="N48" s="291">
        <v>195.5</v>
      </c>
      <c r="O48" s="291">
        <v>151.5</v>
      </c>
      <c r="P48" s="279">
        <v>0</v>
      </c>
      <c r="Q48" s="291">
        <v>0</v>
      </c>
      <c r="R48" s="148">
        <f t="shared" si="12"/>
        <v>5.5319750990379175</v>
      </c>
      <c r="S48" s="288">
        <v>210</v>
      </c>
      <c r="T48" s="291">
        <v>193</v>
      </c>
      <c r="U48" s="279">
        <v>0</v>
      </c>
      <c r="V48" s="291">
        <v>0</v>
      </c>
      <c r="W48" s="147">
        <f t="shared" si="13"/>
        <v>5.357826253348642</v>
      </c>
      <c r="X48" s="291">
        <v>229</v>
      </c>
      <c r="Y48" s="291">
        <v>223</v>
      </c>
      <c r="Z48" s="279">
        <v>0</v>
      </c>
      <c r="AA48" s="291">
        <v>0</v>
      </c>
      <c r="AB48" s="148">
        <f t="shared" si="14"/>
        <v>8.568755846585594</v>
      </c>
      <c r="AC48" s="158"/>
      <c r="AD48" s="158"/>
      <c r="AE48" s="157"/>
      <c r="AF48" s="157"/>
      <c r="AG48" s="159"/>
    </row>
    <row r="49" spans="1:33" ht="14.25" customHeight="1">
      <c r="A49" s="367"/>
      <c r="B49" s="384"/>
      <c r="C49" s="24" t="s">
        <v>13</v>
      </c>
      <c r="D49" s="279">
        <v>572.5</v>
      </c>
      <c r="E49" s="291">
        <v>549</v>
      </c>
      <c r="F49" s="279">
        <v>0</v>
      </c>
      <c r="G49" s="291">
        <v>0</v>
      </c>
      <c r="H49" s="147">
        <f t="shared" si="16"/>
        <v>16.8481459682166</v>
      </c>
      <c r="I49" s="279">
        <v>340</v>
      </c>
      <c r="J49" s="291">
        <v>296</v>
      </c>
      <c r="K49" s="279">
        <v>0</v>
      </c>
      <c r="L49" s="291">
        <v>0</v>
      </c>
      <c r="M49" s="147">
        <f t="shared" si="15"/>
        <v>13.27088212334114</v>
      </c>
      <c r="N49" s="291">
        <v>234</v>
      </c>
      <c r="O49" s="291">
        <v>205.5</v>
      </c>
      <c r="P49" s="279">
        <v>0</v>
      </c>
      <c r="Q49" s="291">
        <v>0</v>
      </c>
      <c r="R49" s="148">
        <f t="shared" si="12"/>
        <v>6.621392190152801</v>
      </c>
      <c r="S49" s="288">
        <v>419.5</v>
      </c>
      <c r="T49" s="291">
        <v>359.5</v>
      </c>
      <c r="U49" s="279">
        <v>0</v>
      </c>
      <c r="V49" s="291">
        <v>0</v>
      </c>
      <c r="W49" s="147">
        <f t="shared" si="13"/>
        <v>10.702895777522643</v>
      </c>
      <c r="X49" s="279">
        <v>339</v>
      </c>
      <c r="Y49" s="291">
        <v>327</v>
      </c>
      <c r="Z49" s="279">
        <v>0</v>
      </c>
      <c r="AA49" s="291">
        <v>0</v>
      </c>
      <c r="AB49" s="148">
        <f t="shared" si="14"/>
        <v>12.684752104770814</v>
      </c>
      <c r="AC49" s="158"/>
      <c r="AD49" s="158"/>
      <c r="AE49" s="157"/>
      <c r="AF49" s="157"/>
      <c r="AG49" s="159"/>
    </row>
    <row r="50" spans="1:33" ht="14.25" customHeight="1">
      <c r="A50" s="367"/>
      <c r="B50" s="384" t="s">
        <v>23</v>
      </c>
      <c r="C50" s="24" t="s">
        <v>12</v>
      </c>
      <c r="D50" s="279">
        <v>248.5</v>
      </c>
      <c r="E50" s="291">
        <v>214</v>
      </c>
      <c r="F50" s="279">
        <v>0</v>
      </c>
      <c r="G50" s="291">
        <v>0</v>
      </c>
      <c r="H50" s="147">
        <f t="shared" si="16"/>
        <v>7.313125367863449</v>
      </c>
      <c r="I50" s="291">
        <v>152</v>
      </c>
      <c r="J50" s="291">
        <v>108</v>
      </c>
      <c r="K50" s="279">
        <v>0</v>
      </c>
      <c r="L50" s="291">
        <v>0</v>
      </c>
      <c r="M50" s="147">
        <f t="shared" si="15"/>
        <v>5.932864949258392</v>
      </c>
      <c r="N50" s="291">
        <v>245</v>
      </c>
      <c r="O50" s="291">
        <v>186.5</v>
      </c>
      <c r="P50" s="279">
        <v>0</v>
      </c>
      <c r="Q50" s="291">
        <v>0</v>
      </c>
      <c r="R50" s="148">
        <f t="shared" si="12"/>
        <v>6.932654216185625</v>
      </c>
      <c r="S50" s="288">
        <v>153.5</v>
      </c>
      <c r="T50" s="291">
        <v>150.5</v>
      </c>
      <c r="U50" s="279">
        <v>0</v>
      </c>
      <c r="V50" s="291">
        <v>0</v>
      </c>
      <c r="W50" s="147">
        <f t="shared" si="13"/>
        <v>3.9163158566143643</v>
      </c>
      <c r="X50" s="291">
        <v>167</v>
      </c>
      <c r="Y50" s="291">
        <v>165</v>
      </c>
      <c r="Z50" s="279">
        <v>0</v>
      </c>
      <c r="AA50" s="291">
        <v>0</v>
      </c>
      <c r="AB50" s="148">
        <f t="shared" si="14"/>
        <v>6.248830682881197</v>
      </c>
      <c r="AC50" s="157"/>
      <c r="AD50" s="157"/>
      <c r="AE50" s="157"/>
      <c r="AF50" s="157"/>
      <c r="AG50" s="159"/>
    </row>
    <row r="51" spans="1:33" ht="14.25" customHeight="1">
      <c r="A51" s="367"/>
      <c r="B51" s="384"/>
      <c r="C51" s="24" t="s">
        <v>13</v>
      </c>
      <c r="D51" s="279">
        <v>213.5</v>
      </c>
      <c r="E51" s="291">
        <v>167</v>
      </c>
      <c r="F51" s="279">
        <v>0</v>
      </c>
      <c r="G51" s="291">
        <v>0</v>
      </c>
      <c r="H51" s="147">
        <f t="shared" si="16"/>
        <v>6.283107710417893</v>
      </c>
      <c r="I51" s="291">
        <v>293</v>
      </c>
      <c r="J51" s="291">
        <v>198</v>
      </c>
      <c r="K51" s="279">
        <v>0</v>
      </c>
      <c r="L51" s="291">
        <v>0</v>
      </c>
      <c r="M51" s="147">
        <f t="shared" si="15"/>
        <v>11.436377829820453</v>
      </c>
      <c r="N51" s="291">
        <v>226</v>
      </c>
      <c r="O51" s="291">
        <v>154.5</v>
      </c>
      <c r="P51" s="279">
        <v>0</v>
      </c>
      <c r="Q51" s="291">
        <v>0</v>
      </c>
      <c r="R51" s="148">
        <f t="shared" si="12"/>
        <v>6.395019807583475</v>
      </c>
      <c r="S51" s="288">
        <v>348</v>
      </c>
      <c r="T51" s="291">
        <v>297.5</v>
      </c>
      <c r="U51" s="279">
        <v>0</v>
      </c>
      <c r="V51" s="291">
        <v>0</v>
      </c>
      <c r="W51" s="147">
        <f t="shared" si="13"/>
        <v>8.878683505549176</v>
      </c>
      <c r="X51" s="291">
        <v>351</v>
      </c>
      <c r="Y51" s="291">
        <v>329</v>
      </c>
      <c r="Z51" s="279">
        <v>0</v>
      </c>
      <c r="AA51" s="291">
        <v>2</v>
      </c>
      <c r="AB51" s="148">
        <f t="shared" si="14"/>
        <v>13.13376987839102</v>
      </c>
      <c r="AC51" s="157"/>
      <c r="AD51" s="157"/>
      <c r="AE51" s="157"/>
      <c r="AF51" s="157"/>
      <c r="AG51" s="159"/>
    </row>
    <row r="52" spans="1:33" ht="14.25" customHeight="1">
      <c r="A52" s="359" t="s">
        <v>96</v>
      </c>
      <c r="B52" s="359"/>
      <c r="C52" s="24" t="s">
        <v>14</v>
      </c>
      <c r="D52" s="279">
        <v>8</v>
      </c>
      <c r="E52" s="291">
        <v>4</v>
      </c>
      <c r="F52" s="279">
        <v>0</v>
      </c>
      <c r="G52" s="291">
        <v>0</v>
      </c>
      <c r="H52" s="147">
        <f t="shared" si="16"/>
        <v>0.23543260741612712</v>
      </c>
      <c r="I52" s="291">
        <v>0</v>
      </c>
      <c r="J52" s="291">
        <v>0</v>
      </c>
      <c r="K52" s="279">
        <v>0</v>
      </c>
      <c r="L52" s="291">
        <v>0</v>
      </c>
      <c r="M52" s="147">
        <f t="shared" si="15"/>
        <v>0</v>
      </c>
      <c r="N52" s="291">
        <v>10</v>
      </c>
      <c r="O52" s="291">
        <v>4</v>
      </c>
      <c r="P52" s="279">
        <v>0</v>
      </c>
      <c r="Q52" s="291">
        <v>0</v>
      </c>
      <c r="R52" s="148">
        <f t="shared" si="12"/>
        <v>0.2829654782116582</v>
      </c>
      <c r="S52" s="288">
        <v>6</v>
      </c>
      <c r="T52" s="291">
        <v>0</v>
      </c>
      <c r="U52" s="279">
        <v>0</v>
      </c>
      <c r="V52" s="291">
        <v>0</v>
      </c>
      <c r="W52" s="147">
        <f t="shared" si="13"/>
        <v>0.15308075009567548</v>
      </c>
      <c r="X52" s="291">
        <v>3</v>
      </c>
      <c r="Y52" s="291">
        <v>1</v>
      </c>
      <c r="Z52" s="279">
        <v>0</v>
      </c>
      <c r="AA52" s="291">
        <v>0</v>
      </c>
      <c r="AB52" s="148">
        <f t="shared" si="14"/>
        <v>0.11225444340505146</v>
      </c>
      <c r="AC52" s="157"/>
      <c r="AD52" s="157"/>
      <c r="AE52" s="157"/>
      <c r="AF52" s="157"/>
      <c r="AG52" s="159"/>
    </row>
    <row r="53" spans="1:33" ht="14.25" customHeight="1">
      <c r="A53" s="359"/>
      <c r="B53" s="359"/>
      <c r="C53" s="151" t="s">
        <v>168</v>
      </c>
      <c r="D53" s="279">
        <v>12</v>
      </c>
      <c r="E53" s="291">
        <v>3</v>
      </c>
      <c r="F53" s="279">
        <v>0</v>
      </c>
      <c r="G53" s="291">
        <v>0</v>
      </c>
      <c r="H53" s="147">
        <f t="shared" si="16"/>
        <v>0.35314891112419067</v>
      </c>
      <c r="I53" s="291">
        <v>19</v>
      </c>
      <c r="J53" s="291">
        <v>8</v>
      </c>
      <c r="K53" s="279">
        <v>0</v>
      </c>
      <c r="L53" s="291">
        <v>0</v>
      </c>
      <c r="M53" s="147">
        <f t="shared" si="15"/>
        <v>0.741608118657299</v>
      </c>
      <c r="N53" s="291">
        <v>59</v>
      </c>
      <c r="O53" s="291">
        <v>3</v>
      </c>
      <c r="P53" s="279">
        <v>0</v>
      </c>
      <c r="Q53" s="291">
        <v>0</v>
      </c>
      <c r="R53" s="148">
        <f t="shared" si="12"/>
        <v>1.6694963214487835</v>
      </c>
      <c r="S53" s="288">
        <v>20</v>
      </c>
      <c r="T53" s="291">
        <v>6</v>
      </c>
      <c r="U53" s="279">
        <v>0</v>
      </c>
      <c r="V53" s="291">
        <v>0</v>
      </c>
      <c r="W53" s="147">
        <f t="shared" si="13"/>
        <v>0.5102691669855849</v>
      </c>
      <c r="X53" s="291">
        <v>63.5</v>
      </c>
      <c r="Y53" s="291">
        <v>38</v>
      </c>
      <c r="Z53" s="279">
        <v>0</v>
      </c>
      <c r="AA53" s="291">
        <v>0</v>
      </c>
      <c r="AB53" s="148">
        <f t="shared" si="14"/>
        <v>2.3760523854069224</v>
      </c>
      <c r="AC53" s="157"/>
      <c r="AD53" s="157"/>
      <c r="AE53" s="157"/>
      <c r="AF53" s="157"/>
      <c r="AG53" s="159"/>
    </row>
    <row r="54" spans="1:33" ht="14.25" customHeight="1">
      <c r="A54" s="360" t="s">
        <v>15</v>
      </c>
      <c r="B54" s="360"/>
      <c r="C54" s="360"/>
      <c r="D54" s="279">
        <v>94.5</v>
      </c>
      <c r="E54" s="291">
        <v>6.5</v>
      </c>
      <c r="F54" s="279">
        <v>0</v>
      </c>
      <c r="G54" s="291">
        <v>0</v>
      </c>
      <c r="H54" s="147">
        <f t="shared" si="16"/>
        <v>2.7810476751030015</v>
      </c>
      <c r="I54" s="291">
        <v>37</v>
      </c>
      <c r="J54" s="291">
        <v>0</v>
      </c>
      <c r="K54" s="279">
        <v>0</v>
      </c>
      <c r="L54" s="291">
        <v>0</v>
      </c>
      <c r="M54" s="147">
        <f t="shared" si="15"/>
        <v>1.444184231069477</v>
      </c>
      <c r="N54" s="291">
        <v>138</v>
      </c>
      <c r="O54" s="291">
        <v>14</v>
      </c>
      <c r="P54" s="279">
        <v>0</v>
      </c>
      <c r="Q54" s="291">
        <v>0</v>
      </c>
      <c r="R54" s="148">
        <f t="shared" si="12"/>
        <v>3.904923599320883</v>
      </c>
      <c r="S54" s="288">
        <v>128.5</v>
      </c>
      <c r="T54" s="291">
        <v>61</v>
      </c>
      <c r="U54" s="279">
        <v>0</v>
      </c>
      <c r="V54" s="291">
        <v>0</v>
      </c>
      <c r="W54" s="147">
        <f t="shared" si="13"/>
        <v>3.2784793978823825</v>
      </c>
      <c r="X54" s="291">
        <v>58</v>
      </c>
      <c r="Y54" s="291">
        <v>30</v>
      </c>
      <c r="Z54" s="279">
        <v>0</v>
      </c>
      <c r="AA54" s="291">
        <v>0</v>
      </c>
      <c r="AB54" s="148">
        <f t="shared" si="14"/>
        <v>2.1702525724976613</v>
      </c>
      <c r="AC54" s="157"/>
      <c r="AD54" s="157"/>
      <c r="AE54" s="157"/>
      <c r="AF54" s="157"/>
      <c r="AG54" s="159"/>
    </row>
    <row r="55" spans="1:33" ht="14.25" customHeight="1">
      <c r="A55" s="360" t="s">
        <v>16</v>
      </c>
      <c r="B55" s="360"/>
      <c r="C55" s="360"/>
      <c r="D55" s="279">
        <v>208</v>
      </c>
      <c r="E55" s="291">
        <v>77.5</v>
      </c>
      <c r="F55" s="279">
        <v>0</v>
      </c>
      <c r="G55" s="291">
        <v>0</v>
      </c>
      <c r="H55" s="147">
        <f t="shared" si="16"/>
        <v>6.121247792819305</v>
      </c>
      <c r="I55" s="291">
        <v>455</v>
      </c>
      <c r="J55" s="291">
        <v>372</v>
      </c>
      <c r="K55" s="279">
        <v>0</v>
      </c>
      <c r="L55" s="291">
        <v>0</v>
      </c>
      <c r="M55" s="147">
        <f t="shared" si="15"/>
        <v>17.759562841530055</v>
      </c>
      <c r="N55" s="291">
        <v>459</v>
      </c>
      <c r="O55" s="291">
        <v>192</v>
      </c>
      <c r="P55" s="279">
        <v>0</v>
      </c>
      <c r="Q55" s="291">
        <v>0</v>
      </c>
      <c r="R55" s="148">
        <f t="shared" si="12"/>
        <v>12.98811544991511</v>
      </c>
      <c r="S55" s="288">
        <v>730</v>
      </c>
      <c r="T55" s="291">
        <v>641.5</v>
      </c>
      <c r="U55" s="279">
        <v>0</v>
      </c>
      <c r="V55" s="291">
        <v>0</v>
      </c>
      <c r="W55" s="147">
        <f t="shared" si="13"/>
        <v>18.62482459497385</v>
      </c>
      <c r="X55" s="291">
        <v>273</v>
      </c>
      <c r="Y55" s="291">
        <v>109.5</v>
      </c>
      <c r="Z55" s="279">
        <v>0</v>
      </c>
      <c r="AA55" s="291">
        <v>0</v>
      </c>
      <c r="AB55" s="148">
        <f t="shared" si="14"/>
        <v>10.21515434985968</v>
      </c>
      <c r="AC55" s="157"/>
      <c r="AD55" s="157"/>
      <c r="AE55" s="157"/>
      <c r="AF55" s="157"/>
      <c r="AG55" s="159"/>
    </row>
    <row r="56" spans="1:33" ht="14.25" customHeight="1">
      <c r="A56" s="360" t="s">
        <v>17</v>
      </c>
      <c r="B56" s="360"/>
      <c r="C56" s="360"/>
      <c r="D56" s="279">
        <v>63</v>
      </c>
      <c r="E56" s="291">
        <v>30</v>
      </c>
      <c r="F56" s="279">
        <v>0</v>
      </c>
      <c r="G56" s="291">
        <v>0</v>
      </c>
      <c r="H56" s="147">
        <f t="shared" si="16"/>
        <v>1.8540317834020013</v>
      </c>
      <c r="I56" s="291">
        <v>57</v>
      </c>
      <c r="J56" s="291">
        <v>38</v>
      </c>
      <c r="K56" s="279">
        <v>0</v>
      </c>
      <c r="L56" s="291">
        <v>0</v>
      </c>
      <c r="M56" s="147">
        <f t="shared" si="15"/>
        <v>2.224824355971897</v>
      </c>
      <c r="N56" s="291">
        <v>83.5</v>
      </c>
      <c r="O56" s="291">
        <v>26</v>
      </c>
      <c r="P56" s="279">
        <v>0</v>
      </c>
      <c r="Q56" s="291">
        <v>0</v>
      </c>
      <c r="R56" s="148">
        <f t="shared" si="12"/>
        <v>2.3627617430673458</v>
      </c>
      <c r="S56" s="288">
        <v>93.5</v>
      </c>
      <c r="T56" s="291">
        <v>70</v>
      </c>
      <c r="U56" s="279">
        <v>0</v>
      </c>
      <c r="V56" s="291">
        <v>0</v>
      </c>
      <c r="W56" s="147">
        <f t="shared" si="13"/>
        <v>2.3855083556576093</v>
      </c>
      <c r="X56" s="291">
        <v>67</v>
      </c>
      <c r="Y56" s="291">
        <v>22.5</v>
      </c>
      <c r="Z56" s="279">
        <v>0</v>
      </c>
      <c r="AA56" s="291">
        <v>0</v>
      </c>
      <c r="AB56" s="148">
        <f t="shared" si="14"/>
        <v>2.5070159027128156</v>
      </c>
      <c r="AC56" s="157"/>
      <c r="AD56" s="157"/>
      <c r="AE56" s="157"/>
      <c r="AF56" s="157"/>
      <c r="AG56" s="159"/>
    </row>
    <row r="57" spans="1:33" ht="14.25" customHeight="1">
      <c r="A57" s="358" t="s">
        <v>18</v>
      </c>
      <c r="B57" s="358"/>
      <c r="C57" s="358"/>
      <c r="D57" s="282">
        <v>124.5</v>
      </c>
      <c r="E57" s="292">
        <v>0</v>
      </c>
      <c r="F57" s="282">
        <v>0</v>
      </c>
      <c r="G57" s="292">
        <v>0</v>
      </c>
      <c r="H57" s="154">
        <f t="shared" si="16"/>
        <v>3.6639199529134783</v>
      </c>
      <c r="I57" s="292">
        <v>3</v>
      </c>
      <c r="J57" s="292">
        <v>0</v>
      </c>
      <c r="K57" s="282">
        <v>0</v>
      </c>
      <c r="L57" s="292">
        <v>0</v>
      </c>
      <c r="M57" s="154">
        <f t="shared" si="15"/>
        <v>0.117096018735363</v>
      </c>
      <c r="N57" s="292">
        <v>67.5</v>
      </c>
      <c r="O57" s="292">
        <v>13.5</v>
      </c>
      <c r="P57" s="282">
        <v>0</v>
      </c>
      <c r="Q57" s="292">
        <v>0</v>
      </c>
      <c r="R57" s="268">
        <f t="shared" si="12"/>
        <v>1.9100169779286926</v>
      </c>
      <c r="S57" s="289">
        <v>5</v>
      </c>
      <c r="T57" s="292">
        <v>5</v>
      </c>
      <c r="U57" s="282">
        <v>0</v>
      </c>
      <c r="V57" s="292">
        <v>0</v>
      </c>
      <c r="W57" s="154">
        <f t="shared" si="13"/>
        <v>0.12756729174639622</v>
      </c>
      <c r="X57" s="292">
        <v>49.5</v>
      </c>
      <c r="Y57" s="292">
        <v>1</v>
      </c>
      <c r="Z57" s="282">
        <v>0</v>
      </c>
      <c r="AA57" s="292">
        <v>0</v>
      </c>
      <c r="AB57" s="154">
        <f t="shared" si="14"/>
        <v>1.852198316183349</v>
      </c>
      <c r="AC57" s="157"/>
      <c r="AD57" s="157"/>
      <c r="AE57" s="157"/>
      <c r="AF57" s="157"/>
      <c r="AG57" s="159"/>
    </row>
    <row r="58" spans="1:33" ht="16.5" customHeight="1">
      <c r="A58" s="44" t="s">
        <v>179</v>
      </c>
      <c r="B58" s="43"/>
      <c r="C58" s="43"/>
      <c r="D58" s="43"/>
      <c r="E58" s="43"/>
      <c r="F58" s="43"/>
      <c r="G58" s="43"/>
      <c r="H58" s="43"/>
      <c r="I58" s="43"/>
      <c r="J58" s="43"/>
      <c r="K58" s="43"/>
      <c r="L58" s="43"/>
      <c r="M58" s="43"/>
      <c r="N58" s="43"/>
      <c r="O58" s="43"/>
      <c r="P58" s="43"/>
      <c r="Q58" s="43"/>
      <c r="R58" s="68"/>
      <c r="S58" s="43"/>
      <c r="T58" s="43"/>
      <c r="U58" s="43"/>
      <c r="V58" s="43"/>
      <c r="W58" s="43"/>
      <c r="X58" s="43"/>
      <c r="Y58" s="43"/>
      <c r="Z58" s="43"/>
      <c r="AA58" s="43"/>
      <c r="AB58" s="41" t="s">
        <v>131</v>
      </c>
      <c r="AC58" s="43"/>
      <c r="AD58" s="43"/>
      <c r="AE58" s="43"/>
      <c r="AF58" s="43"/>
      <c r="AG58" s="43"/>
    </row>
    <row r="59" ht="13.5">
      <c r="A59" s="3" t="s">
        <v>178</v>
      </c>
    </row>
  </sheetData>
  <sheetProtection/>
  <mergeCells count="69">
    <mergeCell ref="A57:C57"/>
    <mergeCell ref="D4:D5"/>
    <mergeCell ref="D33:D34"/>
    <mergeCell ref="A52:B53"/>
    <mergeCell ref="A54:C54"/>
    <mergeCell ref="A55:C55"/>
    <mergeCell ref="A25:C25"/>
    <mergeCell ref="A23:B24"/>
    <mergeCell ref="A35:C35"/>
    <mergeCell ref="A26:C26"/>
    <mergeCell ref="X32:AB32"/>
    <mergeCell ref="W33:W34"/>
    <mergeCell ref="X33:X34"/>
    <mergeCell ref="AB33:AB34"/>
    <mergeCell ref="Y33:AA33"/>
    <mergeCell ref="S32:W32"/>
    <mergeCell ref="T33:V33"/>
    <mergeCell ref="S33:S34"/>
    <mergeCell ref="I32:M32"/>
    <mergeCell ref="N32:R32"/>
    <mergeCell ref="H33:H34"/>
    <mergeCell ref="I33:I34"/>
    <mergeCell ref="J33:L33"/>
    <mergeCell ref="O33:Q33"/>
    <mergeCell ref="M33:M34"/>
    <mergeCell ref="N33:N34"/>
    <mergeCell ref="R33:R34"/>
    <mergeCell ref="A56:C56"/>
    <mergeCell ref="A36:B37"/>
    <mergeCell ref="A38:A47"/>
    <mergeCell ref="A48:A51"/>
    <mergeCell ref="B50:B51"/>
    <mergeCell ref="B48:B49"/>
    <mergeCell ref="A32:C34"/>
    <mergeCell ref="A27:C27"/>
    <mergeCell ref="A28:C28"/>
    <mergeCell ref="E4:G4"/>
    <mergeCell ref="D32:H32"/>
    <mergeCell ref="E33:G33"/>
    <mergeCell ref="A9:A18"/>
    <mergeCell ref="A19:A22"/>
    <mergeCell ref="B19:B20"/>
    <mergeCell ref="B21:B22"/>
    <mergeCell ref="M4:M5"/>
    <mergeCell ref="N4:N5"/>
    <mergeCell ref="H4:H5"/>
    <mergeCell ref="I4:I5"/>
    <mergeCell ref="A7:B8"/>
    <mergeCell ref="A6:C6"/>
    <mergeCell ref="A3:C5"/>
    <mergeCell ref="D3:H3"/>
    <mergeCell ref="I3:M3"/>
    <mergeCell ref="J4:L4"/>
    <mergeCell ref="S4:S5"/>
    <mergeCell ref="N3:R3"/>
    <mergeCell ref="S3:W3"/>
    <mergeCell ref="T4:V4"/>
    <mergeCell ref="W4:W5"/>
    <mergeCell ref="R4:R5"/>
    <mergeCell ref="O4:Q4"/>
    <mergeCell ref="X3:AB3"/>
    <mergeCell ref="AF1:AG2"/>
    <mergeCell ref="AG4:AG5"/>
    <mergeCell ref="AD4:AF4"/>
    <mergeCell ref="AC4:AC5"/>
    <mergeCell ref="AC3:AG3"/>
    <mergeCell ref="X4:X5"/>
    <mergeCell ref="Y4:AA4"/>
    <mergeCell ref="AB4:AB5"/>
  </mergeCells>
  <printOptions horizontalCentered="1"/>
  <pageMargins left="0.3937007874015748" right="0.3937007874015748" top="0.7874015748031497" bottom="0.5905511811023623" header="0.3937007874015748" footer="0.1968503937007874"/>
  <pageSetup horizontalDpi="600" verticalDpi="600" orientation="portrait" paperSize="9" r:id="rId2"/>
  <colBreaks count="1" manualBreakCount="1">
    <brk id="18" max="58" man="1"/>
  </colBreaks>
  <drawing r:id="rId1"/>
</worksheet>
</file>

<file path=xl/worksheets/sheet3.xml><?xml version="1.0" encoding="utf-8"?>
<worksheet xmlns="http://schemas.openxmlformats.org/spreadsheetml/2006/main" xmlns:r="http://schemas.openxmlformats.org/officeDocument/2006/relationships">
  <sheetPr>
    <tabColor theme="0"/>
  </sheetPr>
  <dimension ref="A1:BA87"/>
  <sheetViews>
    <sheetView showZeros="0" zoomScale="115" zoomScaleNormal="115" zoomScaleSheetLayoutView="115" zoomScalePageLayoutView="0" workbookViewId="0" topLeftCell="A1">
      <pane xSplit="3" ySplit="6" topLeftCell="D7" activePane="bottomRight" state="frozen"/>
      <selection pane="topLeft" activeCell="B1" sqref="B1"/>
      <selection pane="topRight" activeCell="B1" sqref="B1"/>
      <selection pane="bottomLeft" activeCell="B1" sqref="B1"/>
      <selection pane="bottomRight" activeCell="AE24" sqref="AE24"/>
    </sheetView>
  </sheetViews>
  <sheetFormatPr defaultColWidth="9.00390625" defaultRowHeight="13.5"/>
  <cols>
    <col min="1" max="1" width="4.50390625" style="2" customWidth="1"/>
    <col min="2" max="2" width="4.625" style="2" customWidth="1"/>
    <col min="3" max="3" width="10.375" style="2" customWidth="1"/>
    <col min="4" max="4" width="7.25390625" style="2" customWidth="1"/>
    <col min="5" max="5" width="4.625" style="2" customWidth="1"/>
    <col min="6" max="7" width="4.125" style="2" customWidth="1"/>
    <col min="8" max="8" width="6.875" style="2" customWidth="1"/>
    <col min="9" max="9" width="6.125" style="2" customWidth="1"/>
    <col min="10" max="10" width="4.625" style="2" customWidth="1"/>
    <col min="11" max="12" width="4.125" style="2" customWidth="1"/>
    <col min="13" max="14" width="5.75390625" style="2" customWidth="1"/>
    <col min="15" max="15" width="4.625" style="2" customWidth="1"/>
    <col min="16" max="17" width="4.125" style="2" customWidth="1"/>
    <col min="18" max="18" width="5.50390625" style="4" customWidth="1"/>
    <col min="19" max="19" width="6.375" style="2" customWidth="1"/>
    <col min="20" max="20" width="5.625" style="2" customWidth="1"/>
    <col min="21" max="24" width="6.375" style="2" customWidth="1"/>
    <col min="25" max="25" width="5.625" style="2" customWidth="1"/>
    <col min="26" max="29" width="6.375" style="2" customWidth="1"/>
    <col min="30" max="30" width="5.625" style="2" customWidth="1"/>
    <col min="31" max="33" width="6.375" style="2" customWidth="1"/>
    <col min="34" max="35" width="6.25390625" style="2" customWidth="1"/>
    <col min="36" max="37" width="5.625" style="2" customWidth="1"/>
    <col min="38" max="39" width="5.875" style="2" customWidth="1"/>
    <col min="40" max="40" width="5.625" style="2" customWidth="1"/>
    <col min="41" max="41" width="5.875" style="2" customWidth="1"/>
    <col min="42" max="53" width="6.25390625" style="2" customWidth="1"/>
    <col min="54" max="16384" width="9.00390625" style="2" customWidth="1"/>
  </cols>
  <sheetData>
    <row r="1" spans="1:33" ht="13.5">
      <c r="A1" s="38" t="s">
        <v>128</v>
      </c>
      <c r="B1" s="42"/>
      <c r="C1" s="42"/>
      <c r="D1" s="42"/>
      <c r="E1" s="42"/>
      <c r="F1" s="42"/>
      <c r="G1" s="42"/>
      <c r="H1" s="43"/>
      <c r="I1" s="43"/>
      <c r="J1" s="43"/>
      <c r="K1" s="43"/>
      <c r="L1" s="43"/>
      <c r="M1" s="43"/>
      <c r="N1" s="43"/>
      <c r="O1" s="43"/>
      <c r="P1" s="43"/>
      <c r="Q1" s="43"/>
      <c r="R1" s="45"/>
      <c r="S1" s="45"/>
      <c r="T1" s="43"/>
      <c r="U1" s="43"/>
      <c r="V1" s="43"/>
      <c r="W1" s="43"/>
      <c r="X1" s="43"/>
      <c r="Y1" s="43"/>
      <c r="Z1" s="43"/>
      <c r="AA1" s="43"/>
      <c r="AB1" s="43"/>
      <c r="AC1" s="43"/>
      <c r="AD1" s="43"/>
      <c r="AE1" s="43"/>
      <c r="AF1" s="392" t="str">
        <f>'1(1) 保健師業務(総数)'!AB4</f>
        <v>令和元年度</v>
      </c>
      <c r="AG1" s="392"/>
    </row>
    <row r="2" spans="1:53" ht="7.5" customHeight="1">
      <c r="A2" s="38"/>
      <c r="B2" s="42"/>
      <c r="C2" s="42"/>
      <c r="D2" s="42"/>
      <c r="E2" s="42"/>
      <c r="F2" s="42"/>
      <c r="G2" s="42"/>
      <c r="H2" s="43"/>
      <c r="I2" s="43"/>
      <c r="J2" s="43"/>
      <c r="K2" s="43"/>
      <c r="L2" s="43"/>
      <c r="M2" s="43"/>
      <c r="N2" s="43"/>
      <c r="O2" s="43"/>
      <c r="P2" s="43"/>
      <c r="Q2" s="43"/>
      <c r="R2" s="45"/>
      <c r="S2" s="43"/>
      <c r="T2" s="43"/>
      <c r="U2" s="43"/>
      <c r="V2" s="43"/>
      <c r="W2" s="43"/>
      <c r="X2" s="43"/>
      <c r="Y2" s="43"/>
      <c r="Z2" s="43"/>
      <c r="AA2" s="43"/>
      <c r="AB2" s="43"/>
      <c r="AC2" s="43"/>
      <c r="AD2" s="43"/>
      <c r="AE2" s="43"/>
      <c r="AF2" s="393"/>
      <c r="AG2" s="393"/>
      <c r="AX2" s="7"/>
      <c r="AY2" s="7"/>
      <c r="AZ2" s="7"/>
      <c r="BA2" s="7"/>
    </row>
    <row r="3" spans="1:33" ht="16.5" customHeight="1">
      <c r="A3" s="363" t="s">
        <v>19</v>
      </c>
      <c r="B3" s="407"/>
      <c r="C3" s="407"/>
      <c r="D3" s="407" t="s">
        <v>25</v>
      </c>
      <c r="E3" s="407"/>
      <c r="F3" s="407"/>
      <c r="G3" s="407"/>
      <c r="H3" s="407"/>
      <c r="I3" s="407" t="s">
        <v>30</v>
      </c>
      <c r="J3" s="407"/>
      <c r="K3" s="407"/>
      <c r="L3" s="407"/>
      <c r="M3" s="407"/>
      <c r="N3" s="407" t="s">
        <v>31</v>
      </c>
      <c r="O3" s="407"/>
      <c r="P3" s="407"/>
      <c r="Q3" s="377"/>
      <c r="R3" s="377"/>
      <c r="S3" s="363" t="s">
        <v>133</v>
      </c>
      <c r="T3" s="407"/>
      <c r="U3" s="407"/>
      <c r="V3" s="407"/>
      <c r="W3" s="407"/>
      <c r="X3" s="391" t="s">
        <v>33</v>
      </c>
      <c r="Y3" s="391"/>
      <c r="Z3" s="391"/>
      <c r="AA3" s="391"/>
      <c r="AB3" s="391"/>
      <c r="AC3" s="391" t="s">
        <v>34</v>
      </c>
      <c r="AD3" s="391"/>
      <c r="AE3" s="391"/>
      <c r="AF3" s="401"/>
      <c r="AG3" s="401"/>
    </row>
    <row r="4" spans="1:33" ht="14.25" customHeight="1">
      <c r="A4" s="406"/>
      <c r="B4" s="404"/>
      <c r="C4" s="404"/>
      <c r="D4" s="403" t="s">
        <v>134</v>
      </c>
      <c r="E4" s="396" t="s">
        <v>135</v>
      </c>
      <c r="F4" s="397"/>
      <c r="G4" s="398"/>
      <c r="H4" s="404" t="s">
        <v>136</v>
      </c>
      <c r="I4" s="403" t="s">
        <v>134</v>
      </c>
      <c r="J4" s="396" t="s">
        <v>135</v>
      </c>
      <c r="K4" s="397"/>
      <c r="L4" s="398"/>
      <c r="M4" s="404" t="s">
        <v>136</v>
      </c>
      <c r="N4" s="403" t="s">
        <v>134</v>
      </c>
      <c r="O4" s="396" t="s">
        <v>135</v>
      </c>
      <c r="P4" s="397"/>
      <c r="Q4" s="398"/>
      <c r="R4" s="408" t="s">
        <v>136</v>
      </c>
      <c r="S4" s="405" t="s">
        <v>134</v>
      </c>
      <c r="T4" s="396" t="s">
        <v>135</v>
      </c>
      <c r="U4" s="397"/>
      <c r="V4" s="398"/>
      <c r="W4" s="404" t="s">
        <v>136</v>
      </c>
      <c r="X4" s="403" t="s">
        <v>134</v>
      </c>
      <c r="Y4" s="396" t="s">
        <v>135</v>
      </c>
      <c r="Z4" s="397"/>
      <c r="AA4" s="398"/>
      <c r="AB4" s="404" t="s">
        <v>136</v>
      </c>
      <c r="AC4" s="403" t="s">
        <v>134</v>
      </c>
      <c r="AD4" s="396" t="s">
        <v>135</v>
      </c>
      <c r="AE4" s="397"/>
      <c r="AF4" s="398"/>
      <c r="AG4" s="408" t="s">
        <v>136</v>
      </c>
    </row>
    <row r="5" spans="1:33" ht="21.75" customHeight="1">
      <c r="A5" s="406"/>
      <c r="B5" s="404"/>
      <c r="C5" s="404"/>
      <c r="D5" s="404"/>
      <c r="E5" s="136" t="s">
        <v>118</v>
      </c>
      <c r="F5" s="137" t="s">
        <v>117</v>
      </c>
      <c r="G5" s="137" t="s">
        <v>119</v>
      </c>
      <c r="H5" s="404"/>
      <c r="I5" s="404"/>
      <c r="J5" s="136" t="s">
        <v>118</v>
      </c>
      <c r="K5" s="137" t="s">
        <v>117</v>
      </c>
      <c r="L5" s="137" t="s">
        <v>119</v>
      </c>
      <c r="M5" s="404"/>
      <c r="N5" s="404"/>
      <c r="O5" s="136" t="s">
        <v>118</v>
      </c>
      <c r="P5" s="137" t="s">
        <v>117</v>
      </c>
      <c r="Q5" s="137" t="s">
        <v>119</v>
      </c>
      <c r="R5" s="408"/>
      <c r="S5" s="406"/>
      <c r="T5" s="136" t="s">
        <v>98</v>
      </c>
      <c r="U5" s="136" t="s">
        <v>99</v>
      </c>
      <c r="V5" s="136" t="s">
        <v>137</v>
      </c>
      <c r="W5" s="404"/>
      <c r="X5" s="404"/>
      <c r="Y5" s="136" t="s">
        <v>98</v>
      </c>
      <c r="Z5" s="136" t="s">
        <v>99</v>
      </c>
      <c r="AA5" s="136" t="s">
        <v>137</v>
      </c>
      <c r="AB5" s="404"/>
      <c r="AC5" s="404"/>
      <c r="AD5" s="136" t="s">
        <v>98</v>
      </c>
      <c r="AE5" s="136" t="s">
        <v>99</v>
      </c>
      <c r="AF5" s="136" t="s">
        <v>137</v>
      </c>
      <c r="AG5" s="408"/>
    </row>
    <row r="6" spans="1:34" ht="14.25" customHeight="1">
      <c r="A6" s="406" t="s">
        <v>0</v>
      </c>
      <c r="B6" s="404"/>
      <c r="C6" s="404"/>
      <c r="D6" s="160">
        <f>SUM(D7:D28)</f>
        <v>47035</v>
      </c>
      <c r="E6" s="160">
        <f aca="true" t="shared" si="0" ref="E6:AF6">SUM(E7:E28)</f>
        <v>0</v>
      </c>
      <c r="F6" s="160">
        <f t="shared" si="0"/>
        <v>0</v>
      </c>
      <c r="G6" s="160">
        <f t="shared" si="0"/>
        <v>0</v>
      </c>
      <c r="H6" s="160">
        <f t="shared" si="0"/>
        <v>100.00000000000004</v>
      </c>
      <c r="I6" s="160">
        <f>SUM(I7:I28)</f>
        <v>4844</v>
      </c>
      <c r="J6" s="160">
        <f>SUM(J7:J28)</f>
        <v>0</v>
      </c>
      <c r="K6" s="160">
        <f t="shared" si="0"/>
        <v>0</v>
      </c>
      <c r="L6" s="160">
        <f t="shared" si="0"/>
        <v>0</v>
      </c>
      <c r="M6" s="160">
        <f>SUM(M7:M28)</f>
        <v>100</v>
      </c>
      <c r="N6" s="160">
        <f>SUM(N7:N28)</f>
        <v>5976</v>
      </c>
      <c r="O6" s="160">
        <f t="shared" si="0"/>
        <v>0</v>
      </c>
      <c r="P6" s="160">
        <f t="shared" si="0"/>
        <v>0</v>
      </c>
      <c r="Q6" s="160">
        <f>SUM(Q7:Q28)</f>
        <v>0</v>
      </c>
      <c r="R6" s="161">
        <f t="shared" si="0"/>
        <v>99.99999999999997</v>
      </c>
      <c r="S6" s="162">
        <f>SUM(S7:S28)</f>
        <v>5312</v>
      </c>
      <c r="T6" s="160">
        <f t="shared" si="0"/>
        <v>0</v>
      </c>
      <c r="U6" s="160">
        <f t="shared" si="0"/>
        <v>0</v>
      </c>
      <c r="V6" s="160">
        <f t="shared" si="0"/>
        <v>0</v>
      </c>
      <c r="W6" s="160">
        <f t="shared" si="0"/>
        <v>99.99999999999999</v>
      </c>
      <c r="X6" s="160">
        <f>SUM(X7:X28)</f>
        <v>4771</v>
      </c>
      <c r="Y6" s="160">
        <f t="shared" si="0"/>
        <v>0</v>
      </c>
      <c r="Z6" s="160">
        <f t="shared" si="0"/>
        <v>0</v>
      </c>
      <c r="AA6" s="160">
        <f t="shared" si="0"/>
        <v>0</v>
      </c>
      <c r="AB6" s="160">
        <f t="shared" si="0"/>
        <v>99.99999999999999</v>
      </c>
      <c r="AC6" s="160">
        <f>SUM(AC7:AC28)</f>
        <v>3890.5</v>
      </c>
      <c r="AD6" s="160">
        <f>SUM(AD7:AD28)</f>
        <v>0</v>
      </c>
      <c r="AE6" s="160">
        <f t="shared" si="0"/>
        <v>0</v>
      </c>
      <c r="AF6" s="160">
        <f t="shared" si="0"/>
        <v>0</v>
      </c>
      <c r="AG6" s="161">
        <f>SUM(AG7:AG28)</f>
        <v>100</v>
      </c>
      <c r="AH6" s="4"/>
    </row>
    <row r="7" spans="1:34" ht="14.25" customHeight="1">
      <c r="A7" s="359" t="s">
        <v>97</v>
      </c>
      <c r="B7" s="359"/>
      <c r="C7" s="24" t="s">
        <v>2</v>
      </c>
      <c r="D7" s="141">
        <f>I7+N7+S7+X7+AC7+D36+I36+N36+S36+X36</f>
        <v>15</v>
      </c>
      <c r="E7" s="142">
        <f>J7+O7+T7+Y7+AD7+E36+J36+O36+T36+Y36</f>
        <v>0</v>
      </c>
      <c r="F7" s="142">
        <f>K7+P7+U7+Z7+AE7+F36+K36+P36+U36+Z36</f>
        <v>0</v>
      </c>
      <c r="G7" s="142">
        <f>L7+Q7+V7+AA7+AF7+G36+L36+Q36+V36+AA36</f>
        <v>0</v>
      </c>
      <c r="H7" s="150">
        <f aca="true" t="shared" si="1" ref="H7:H28">D7/$D$6*100</f>
        <v>0.031891144892101625</v>
      </c>
      <c r="I7" s="279">
        <v>0</v>
      </c>
      <c r="J7" s="280">
        <v>0</v>
      </c>
      <c r="K7" s="280">
        <v>0</v>
      </c>
      <c r="L7" s="280">
        <v>0</v>
      </c>
      <c r="M7" s="144">
        <f>I7/$I$6*100</f>
        <v>0</v>
      </c>
      <c r="N7" s="280">
        <v>3</v>
      </c>
      <c r="O7" s="280">
        <v>0</v>
      </c>
      <c r="P7" s="280">
        <v>0</v>
      </c>
      <c r="Q7" s="280">
        <v>0</v>
      </c>
      <c r="R7" s="145">
        <f>N7/$N$6*100</f>
        <v>0.0502008032128514</v>
      </c>
      <c r="S7" s="287">
        <v>2</v>
      </c>
      <c r="T7" s="280">
        <v>0</v>
      </c>
      <c r="U7" s="279">
        <v>0</v>
      </c>
      <c r="V7" s="280">
        <v>0</v>
      </c>
      <c r="W7" s="144">
        <f>S7/$S$6*100</f>
        <v>0.03765060240963856</v>
      </c>
      <c r="X7" s="279">
        <v>0</v>
      </c>
      <c r="Y7" s="280">
        <v>0</v>
      </c>
      <c r="Z7" s="279">
        <v>0</v>
      </c>
      <c r="AA7" s="279">
        <v>0</v>
      </c>
      <c r="AB7" s="144">
        <f>X7/$X$6*100</f>
        <v>0</v>
      </c>
      <c r="AC7" s="280">
        <v>0</v>
      </c>
      <c r="AD7" s="280">
        <v>0</v>
      </c>
      <c r="AE7" s="279">
        <v>0</v>
      </c>
      <c r="AF7" s="280">
        <v>0</v>
      </c>
      <c r="AG7" s="145">
        <f>AC7/$AC$6*100</f>
        <v>0</v>
      </c>
      <c r="AH7" s="4"/>
    </row>
    <row r="8" spans="1:33" ht="14.25" customHeight="1">
      <c r="A8" s="359"/>
      <c r="B8" s="359"/>
      <c r="C8" s="24" t="s">
        <v>1</v>
      </c>
      <c r="D8" s="141">
        <f aca="true" t="shared" si="2" ref="D8:G23">I8+N8+S8+X8+AC8+D37+I37+N37+S37+X37</f>
        <v>2175</v>
      </c>
      <c r="E8" s="141">
        <f t="shared" si="2"/>
        <v>0</v>
      </c>
      <c r="F8" s="141">
        <f t="shared" si="2"/>
        <v>0</v>
      </c>
      <c r="G8" s="141">
        <f t="shared" si="2"/>
        <v>0</v>
      </c>
      <c r="H8" s="150">
        <f t="shared" si="1"/>
        <v>4.624216009354736</v>
      </c>
      <c r="I8" s="279">
        <v>107</v>
      </c>
      <c r="J8" s="279">
        <v>0</v>
      </c>
      <c r="K8" s="279">
        <v>0</v>
      </c>
      <c r="L8" s="279">
        <v>0</v>
      </c>
      <c r="M8" s="147">
        <f>I8/$I$6*100</f>
        <v>2.208918249380677</v>
      </c>
      <c r="N8" s="279">
        <v>303</v>
      </c>
      <c r="O8" s="279">
        <v>0</v>
      </c>
      <c r="P8" s="279">
        <v>0</v>
      </c>
      <c r="Q8" s="279">
        <v>0</v>
      </c>
      <c r="R8" s="148">
        <f aca="true" t="shared" si="3" ref="R8:R28">N8/$N$6*100</f>
        <v>5.070281124497992</v>
      </c>
      <c r="S8" s="288">
        <v>303</v>
      </c>
      <c r="T8" s="279">
        <v>0</v>
      </c>
      <c r="U8" s="279">
        <v>0</v>
      </c>
      <c r="V8" s="279">
        <v>0</v>
      </c>
      <c r="W8" s="147">
        <f aca="true" t="shared" si="4" ref="W8:W28">S8/$S$6*100</f>
        <v>5.704066265060241</v>
      </c>
      <c r="X8" s="279">
        <v>189</v>
      </c>
      <c r="Y8" s="279">
        <v>0</v>
      </c>
      <c r="Z8" s="279">
        <v>0</v>
      </c>
      <c r="AA8" s="279">
        <v>0</v>
      </c>
      <c r="AB8" s="147">
        <f aca="true" t="shared" si="5" ref="AB8:AB28">X8/$X$6*100</f>
        <v>3.9614336617061414</v>
      </c>
      <c r="AC8" s="279">
        <v>283</v>
      </c>
      <c r="AD8" s="279">
        <v>0</v>
      </c>
      <c r="AE8" s="279">
        <v>0</v>
      </c>
      <c r="AF8" s="279">
        <v>0</v>
      </c>
      <c r="AG8" s="148">
        <f aca="true" t="shared" si="6" ref="AG8:AG28">AC8/$AC$6*100</f>
        <v>7.274129289294436</v>
      </c>
    </row>
    <row r="9" spans="1:33" ht="14.25" customHeight="1">
      <c r="A9" s="369" t="s">
        <v>93</v>
      </c>
      <c r="B9" s="25"/>
      <c r="C9" s="24" t="s">
        <v>3</v>
      </c>
      <c r="D9" s="149">
        <f t="shared" si="2"/>
        <v>7679.5</v>
      </c>
      <c r="E9" s="141">
        <f>J9+O9+T9+Y9+AD9+E38+J38+O38+T38+Y38</f>
        <v>0</v>
      </c>
      <c r="F9" s="141">
        <f>K9+P9+U9+Z9+AE9+F38+K38+P38+U38+Z38</f>
        <v>0</v>
      </c>
      <c r="G9" s="141">
        <f t="shared" si="2"/>
        <v>0</v>
      </c>
      <c r="H9" s="150">
        <f t="shared" si="1"/>
        <v>16.327203146592964</v>
      </c>
      <c r="I9" s="281">
        <v>798</v>
      </c>
      <c r="J9" s="279">
        <v>0</v>
      </c>
      <c r="K9" s="279">
        <v>0</v>
      </c>
      <c r="L9" s="279">
        <v>0</v>
      </c>
      <c r="M9" s="147">
        <f aca="true" t="shared" si="7" ref="M9:M28">I9/$I$6*100</f>
        <v>16.473988439306357</v>
      </c>
      <c r="N9" s="279">
        <v>1036</v>
      </c>
      <c r="O9" s="279">
        <v>0</v>
      </c>
      <c r="P9" s="279">
        <v>0</v>
      </c>
      <c r="Q9" s="279">
        <v>0</v>
      </c>
      <c r="R9" s="148">
        <f t="shared" si="3"/>
        <v>17.336010709504684</v>
      </c>
      <c r="S9" s="288">
        <v>853.5</v>
      </c>
      <c r="T9" s="279">
        <v>0</v>
      </c>
      <c r="U9" s="279">
        <v>0</v>
      </c>
      <c r="V9" s="279">
        <v>0</v>
      </c>
      <c r="W9" s="147">
        <f t="shared" si="4"/>
        <v>16.067394578313255</v>
      </c>
      <c r="X9" s="279">
        <v>1005</v>
      </c>
      <c r="Y9" s="279">
        <v>0</v>
      </c>
      <c r="Z9" s="279">
        <v>0</v>
      </c>
      <c r="AA9" s="279">
        <v>0</v>
      </c>
      <c r="AB9" s="147">
        <f t="shared" si="5"/>
        <v>21.064766296373925</v>
      </c>
      <c r="AC9" s="279">
        <v>359</v>
      </c>
      <c r="AD9" s="279">
        <v>0</v>
      </c>
      <c r="AE9" s="279">
        <v>0</v>
      </c>
      <c r="AF9" s="279">
        <v>0</v>
      </c>
      <c r="AG9" s="148">
        <f t="shared" si="6"/>
        <v>9.227605706207429</v>
      </c>
    </row>
    <row r="10" spans="1:33" ht="14.25" customHeight="1">
      <c r="A10" s="409"/>
      <c r="B10" s="25"/>
      <c r="C10" s="24" t="s">
        <v>4</v>
      </c>
      <c r="D10" s="149">
        <f t="shared" si="2"/>
        <v>8828.5</v>
      </c>
      <c r="E10" s="141">
        <f t="shared" si="2"/>
        <v>0</v>
      </c>
      <c r="F10" s="141">
        <f t="shared" si="2"/>
        <v>0</v>
      </c>
      <c r="G10" s="141">
        <f t="shared" si="2"/>
        <v>0</v>
      </c>
      <c r="H10" s="150">
        <f t="shared" si="1"/>
        <v>18.770064845327948</v>
      </c>
      <c r="I10" s="279">
        <v>645</v>
      </c>
      <c r="J10" s="279">
        <v>0</v>
      </c>
      <c r="K10" s="279">
        <v>0</v>
      </c>
      <c r="L10" s="279">
        <v>0</v>
      </c>
      <c r="M10" s="147">
        <f t="shared" si="7"/>
        <v>13.315441783649876</v>
      </c>
      <c r="N10" s="279">
        <v>1626</v>
      </c>
      <c r="O10" s="279">
        <v>0</v>
      </c>
      <c r="P10" s="279">
        <v>0</v>
      </c>
      <c r="Q10" s="279">
        <v>0</v>
      </c>
      <c r="R10" s="148">
        <f t="shared" si="3"/>
        <v>27.20883534136546</v>
      </c>
      <c r="S10" s="288">
        <v>924.5</v>
      </c>
      <c r="T10" s="279">
        <v>0</v>
      </c>
      <c r="U10" s="279">
        <v>0</v>
      </c>
      <c r="V10" s="279">
        <v>0</v>
      </c>
      <c r="W10" s="147">
        <f t="shared" si="4"/>
        <v>17.403990963855424</v>
      </c>
      <c r="X10" s="279">
        <v>875</v>
      </c>
      <c r="Y10" s="279">
        <v>0</v>
      </c>
      <c r="Z10" s="279">
        <v>0</v>
      </c>
      <c r="AA10" s="279">
        <v>0</v>
      </c>
      <c r="AB10" s="147">
        <f t="shared" si="5"/>
        <v>18.33997065604695</v>
      </c>
      <c r="AC10" s="279">
        <v>694</v>
      </c>
      <c r="AD10" s="279">
        <v>0</v>
      </c>
      <c r="AE10" s="279">
        <v>0</v>
      </c>
      <c r="AF10" s="279">
        <v>0</v>
      </c>
      <c r="AG10" s="148">
        <f t="shared" si="6"/>
        <v>17.838324122863387</v>
      </c>
    </row>
    <row r="11" spans="1:33" ht="14.25" customHeight="1">
      <c r="A11" s="409"/>
      <c r="B11" s="25"/>
      <c r="C11" s="24" t="s">
        <v>5</v>
      </c>
      <c r="D11" s="149">
        <f t="shared" si="2"/>
        <v>2582.5</v>
      </c>
      <c r="E11" s="141">
        <f t="shared" si="2"/>
        <v>0</v>
      </c>
      <c r="F11" s="141">
        <f t="shared" si="2"/>
        <v>0</v>
      </c>
      <c r="G11" s="141">
        <f t="shared" si="2"/>
        <v>0</v>
      </c>
      <c r="H11" s="150">
        <f t="shared" si="1"/>
        <v>5.49059211225683</v>
      </c>
      <c r="I11" s="279">
        <v>342</v>
      </c>
      <c r="J11" s="279">
        <v>0</v>
      </c>
      <c r="K11" s="279">
        <v>0</v>
      </c>
      <c r="L11" s="279">
        <v>0</v>
      </c>
      <c r="M11" s="147">
        <f t="shared" si="7"/>
        <v>7.060280759702725</v>
      </c>
      <c r="N11" s="279">
        <v>324</v>
      </c>
      <c r="O11" s="279">
        <v>0</v>
      </c>
      <c r="P11" s="279">
        <v>0</v>
      </c>
      <c r="Q11" s="279">
        <v>0</v>
      </c>
      <c r="R11" s="148">
        <f t="shared" si="3"/>
        <v>5.421686746987952</v>
      </c>
      <c r="S11" s="288">
        <v>224</v>
      </c>
      <c r="T11" s="279">
        <v>0</v>
      </c>
      <c r="U11" s="279">
        <v>0</v>
      </c>
      <c r="V11" s="279">
        <v>0</v>
      </c>
      <c r="W11" s="147">
        <f t="shared" si="4"/>
        <v>4.216867469879518</v>
      </c>
      <c r="X11" s="279">
        <v>306</v>
      </c>
      <c r="Y11" s="279">
        <v>0</v>
      </c>
      <c r="Z11" s="279">
        <v>0</v>
      </c>
      <c r="AA11" s="279">
        <v>0</v>
      </c>
      <c r="AB11" s="147">
        <f t="shared" si="5"/>
        <v>6.41374973800042</v>
      </c>
      <c r="AC11" s="279">
        <v>306.5</v>
      </c>
      <c r="AD11" s="279">
        <v>0</v>
      </c>
      <c r="AE11" s="279">
        <v>0</v>
      </c>
      <c r="AF11" s="279">
        <v>0</v>
      </c>
      <c r="AG11" s="148">
        <f t="shared" si="6"/>
        <v>7.8781647603135845</v>
      </c>
    </row>
    <row r="12" spans="1:33" ht="14.25" customHeight="1">
      <c r="A12" s="409"/>
      <c r="B12" s="25"/>
      <c r="C12" s="24" t="s">
        <v>6</v>
      </c>
      <c r="D12" s="149">
        <f t="shared" si="2"/>
        <v>7252.5</v>
      </c>
      <c r="E12" s="141">
        <f t="shared" si="2"/>
        <v>0</v>
      </c>
      <c r="F12" s="141">
        <f t="shared" si="2"/>
        <v>0</v>
      </c>
      <c r="G12" s="141">
        <f t="shared" si="2"/>
        <v>0</v>
      </c>
      <c r="H12" s="150">
        <f t="shared" si="1"/>
        <v>15.419368555331136</v>
      </c>
      <c r="I12" s="279">
        <v>854</v>
      </c>
      <c r="J12" s="279">
        <v>0</v>
      </c>
      <c r="K12" s="279">
        <v>0</v>
      </c>
      <c r="L12" s="279">
        <v>0</v>
      </c>
      <c r="M12" s="147">
        <f t="shared" si="7"/>
        <v>17.63005780346821</v>
      </c>
      <c r="N12" s="279">
        <v>1030</v>
      </c>
      <c r="O12" s="279">
        <v>0</v>
      </c>
      <c r="P12" s="279">
        <v>0</v>
      </c>
      <c r="Q12" s="279">
        <v>0</v>
      </c>
      <c r="R12" s="148">
        <f t="shared" si="3"/>
        <v>17.235609103078982</v>
      </c>
      <c r="S12" s="288">
        <v>1014.5</v>
      </c>
      <c r="T12" s="279">
        <v>0</v>
      </c>
      <c r="U12" s="279">
        <v>0</v>
      </c>
      <c r="V12" s="279">
        <v>0</v>
      </c>
      <c r="W12" s="147">
        <f t="shared" si="4"/>
        <v>19.098268072289155</v>
      </c>
      <c r="X12" s="279">
        <v>850</v>
      </c>
      <c r="Y12" s="279">
        <v>0</v>
      </c>
      <c r="Z12" s="279">
        <v>0</v>
      </c>
      <c r="AA12" s="279">
        <v>0</v>
      </c>
      <c r="AB12" s="147">
        <f t="shared" si="5"/>
        <v>17.81597149444561</v>
      </c>
      <c r="AC12" s="279">
        <v>556.5</v>
      </c>
      <c r="AD12" s="279">
        <v>0</v>
      </c>
      <c r="AE12" s="279">
        <v>0</v>
      </c>
      <c r="AF12" s="279">
        <v>0</v>
      </c>
      <c r="AG12" s="148">
        <f t="shared" si="6"/>
        <v>14.304074026474748</v>
      </c>
    </row>
    <row r="13" spans="1:33" ht="14.25" customHeight="1">
      <c r="A13" s="409"/>
      <c r="B13" s="25"/>
      <c r="C13" s="24" t="s">
        <v>7</v>
      </c>
      <c r="D13" s="141">
        <f t="shared" si="2"/>
        <v>1720</v>
      </c>
      <c r="E13" s="141">
        <f t="shared" si="2"/>
        <v>0</v>
      </c>
      <c r="F13" s="141">
        <f t="shared" si="2"/>
        <v>0</v>
      </c>
      <c r="G13" s="141">
        <f t="shared" si="2"/>
        <v>0</v>
      </c>
      <c r="H13" s="150">
        <f t="shared" si="1"/>
        <v>3.656851280960986</v>
      </c>
      <c r="I13" s="279">
        <v>226.5</v>
      </c>
      <c r="J13" s="279">
        <v>0</v>
      </c>
      <c r="K13" s="279">
        <v>0</v>
      </c>
      <c r="L13" s="279">
        <v>0</v>
      </c>
      <c r="M13" s="147">
        <f t="shared" si="7"/>
        <v>4.6758876961189095</v>
      </c>
      <c r="N13" s="279">
        <v>117</v>
      </c>
      <c r="O13" s="279">
        <v>0</v>
      </c>
      <c r="P13" s="279">
        <v>0</v>
      </c>
      <c r="Q13" s="279">
        <v>0</v>
      </c>
      <c r="R13" s="148">
        <f t="shared" si="3"/>
        <v>1.957831325301205</v>
      </c>
      <c r="S13" s="288">
        <v>236</v>
      </c>
      <c r="T13" s="279">
        <v>0</v>
      </c>
      <c r="U13" s="279">
        <v>0</v>
      </c>
      <c r="V13" s="279">
        <v>0</v>
      </c>
      <c r="W13" s="147">
        <f t="shared" si="4"/>
        <v>4.442771084337349</v>
      </c>
      <c r="X13" s="279">
        <v>104</v>
      </c>
      <c r="Y13" s="279">
        <v>0</v>
      </c>
      <c r="Z13" s="294">
        <v>0</v>
      </c>
      <c r="AA13" s="279">
        <v>0</v>
      </c>
      <c r="AB13" s="147">
        <f t="shared" si="5"/>
        <v>2.17983651226158</v>
      </c>
      <c r="AC13" s="279">
        <v>123</v>
      </c>
      <c r="AD13" s="279">
        <v>0</v>
      </c>
      <c r="AE13" s="279">
        <v>0</v>
      </c>
      <c r="AF13" s="279">
        <v>0</v>
      </c>
      <c r="AG13" s="148">
        <f t="shared" si="6"/>
        <v>3.1615473589512915</v>
      </c>
    </row>
    <row r="14" spans="1:34" ht="14.25" customHeight="1">
      <c r="A14" s="409"/>
      <c r="B14" s="25"/>
      <c r="C14" s="24" t="s">
        <v>83</v>
      </c>
      <c r="D14" s="141">
        <f t="shared" si="2"/>
        <v>2</v>
      </c>
      <c r="E14" s="141">
        <f t="shared" si="2"/>
        <v>0</v>
      </c>
      <c r="F14" s="141">
        <f t="shared" si="2"/>
        <v>0</v>
      </c>
      <c r="G14" s="141">
        <f t="shared" si="2"/>
        <v>0</v>
      </c>
      <c r="H14" s="150">
        <f t="shared" si="1"/>
        <v>0.004252152652280216</v>
      </c>
      <c r="I14" s="279">
        <v>0</v>
      </c>
      <c r="J14" s="279">
        <v>0</v>
      </c>
      <c r="K14" s="279">
        <v>0</v>
      </c>
      <c r="L14" s="279">
        <v>0</v>
      </c>
      <c r="M14" s="147">
        <f t="shared" si="7"/>
        <v>0</v>
      </c>
      <c r="N14" s="279">
        <v>0</v>
      </c>
      <c r="O14" s="279">
        <v>0</v>
      </c>
      <c r="P14" s="279">
        <v>0</v>
      </c>
      <c r="Q14" s="279">
        <v>0</v>
      </c>
      <c r="R14" s="148">
        <f t="shared" si="3"/>
        <v>0</v>
      </c>
      <c r="S14" s="288">
        <v>0</v>
      </c>
      <c r="T14" s="279">
        <v>0</v>
      </c>
      <c r="U14" s="279">
        <v>0</v>
      </c>
      <c r="V14" s="279">
        <v>0</v>
      </c>
      <c r="W14" s="147">
        <f t="shared" si="4"/>
        <v>0</v>
      </c>
      <c r="X14" s="279">
        <v>0</v>
      </c>
      <c r="Y14" s="279">
        <v>0</v>
      </c>
      <c r="Z14" s="279">
        <v>0</v>
      </c>
      <c r="AA14" s="279">
        <v>0</v>
      </c>
      <c r="AB14" s="147">
        <f t="shared" si="5"/>
        <v>0</v>
      </c>
      <c r="AC14" s="279">
        <v>0</v>
      </c>
      <c r="AD14" s="279">
        <v>0</v>
      </c>
      <c r="AE14" s="279">
        <v>0</v>
      </c>
      <c r="AF14" s="279">
        <v>0</v>
      </c>
      <c r="AG14" s="148">
        <f t="shared" si="6"/>
        <v>0</v>
      </c>
      <c r="AH14" s="4"/>
    </row>
    <row r="15" spans="1:34" ht="14.25" customHeight="1">
      <c r="A15" s="409"/>
      <c r="B15" s="25"/>
      <c r="C15" s="24" t="s">
        <v>8</v>
      </c>
      <c r="D15" s="141">
        <f t="shared" si="2"/>
        <v>0</v>
      </c>
      <c r="E15" s="141">
        <f t="shared" si="2"/>
        <v>0</v>
      </c>
      <c r="F15" s="141">
        <f t="shared" si="2"/>
        <v>0</v>
      </c>
      <c r="G15" s="141">
        <f t="shared" si="2"/>
        <v>0</v>
      </c>
      <c r="H15" s="150">
        <f t="shared" si="1"/>
        <v>0</v>
      </c>
      <c r="I15" s="279">
        <v>0</v>
      </c>
      <c r="J15" s="279">
        <v>0</v>
      </c>
      <c r="K15" s="279">
        <v>0</v>
      </c>
      <c r="L15" s="279">
        <v>0</v>
      </c>
      <c r="M15" s="147">
        <f t="shared" si="7"/>
        <v>0</v>
      </c>
      <c r="N15" s="279">
        <v>0</v>
      </c>
      <c r="O15" s="279">
        <v>0</v>
      </c>
      <c r="P15" s="279">
        <v>0</v>
      </c>
      <c r="Q15" s="279">
        <v>0</v>
      </c>
      <c r="R15" s="148">
        <f t="shared" si="3"/>
        <v>0</v>
      </c>
      <c r="S15" s="288">
        <v>0</v>
      </c>
      <c r="T15" s="279">
        <v>0</v>
      </c>
      <c r="U15" s="279">
        <v>0</v>
      </c>
      <c r="V15" s="279">
        <v>0</v>
      </c>
      <c r="W15" s="147">
        <f t="shared" si="4"/>
        <v>0</v>
      </c>
      <c r="X15" s="279">
        <v>0</v>
      </c>
      <c r="Y15" s="279">
        <v>0</v>
      </c>
      <c r="Z15" s="279">
        <v>0</v>
      </c>
      <c r="AA15" s="279">
        <v>0</v>
      </c>
      <c r="AB15" s="147">
        <f t="shared" si="5"/>
        <v>0</v>
      </c>
      <c r="AC15" s="279">
        <v>0</v>
      </c>
      <c r="AD15" s="279">
        <v>0</v>
      </c>
      <c r="AE15" s="279">
        <v>0</v>
      </c>
      <c r="AF15" s="279">
        <v>0</v>
      </c>
      <c r="AG15" s="148">
        <f t="shared" si="6"/>
        <v>0</v>
      </c>
      <c r="AH15" s="4"/>
    </row>
    <row r="16" spans="1:33" ht="14.25" customHeight="1">
      <c r="A16" s="409"/>
      <c r="B16" s="25"/>
      <c r="C16" s="24" t="s">
        <v>9</v>
      </c>
      <c r="D16" s="141">
        <f t="shared" si="2"/>
        <v>799.5</v>
      </c>
      <c r="E16" s="141">
        <f t="shared" si="2"/>
        <v>0</v>
      </c>
      <c r="F16" s="141">
        <f t="shared" si="2"/>
        <v>0</v>
      </c>
      <c r="G16" s="141">
        <f t="shared" si="2"/>
        <v>0</v>
      </c>
      <c r="H16" s="150">
        <f t="shared" si="1"/>
        <v>1.6997980227490168</v>
      </c>
      <c r="I16" s="279">
        <v>116</v>
      </c>
      <c r="J16" s="279">
        <v>0</v>
      </c>
      <c r="K16" s="279">
        <v>0</v>
      </c>
      <c r="L16" s="279">
        <v>0</v>
      </c>
      <c r="M16" s="147">
        <f t="shared" si="7"/>
        <v>2.3947151114781176</v>
      </c>
      <c r="N16" s="279">
        <v>66</v>
      </c>
      <c r="O16" s="279">
        <v>0</v>
      </c>
      <c r="P16" s="279">
        <v>0</v>
      </c>
      <c r="Q16" s="279">
        <v>0</v>
      </c>
      <c r="R16" s="148">
        <f t="shared" si="3"/>
        <v>1.104417670682731</v>
      </c>
      <c r="S16" s="288">
        <v>67</v>
      </c>
      <c r="T16" s="279">
        <v>0</v>
      </c>
      <c r="U16" s="279">
        <v>0</v>
      </c>
      <c r="V16" s="279">
        <v>0</v>
      </c>
      <c r="W16" s="147">
        <f t="shared" si="4"/>
        <v>1.2612951807228916</v>
      </c>
      <c r="X16" s="279">
        <v>14</v>
      </c>
      <c r="Y16" s="279">
        <v>0</v>
      </c>
      <c r="Z16" s="279">
        <v>0</v>
      </c>
      <c r="AA16" s="279">
        <v>0</v>
      </c>
      <c r="AB16" s="147">
        <f t="shared" si="5"/>
        <v>0.2934395304967512</v>
      </c>
      <c r="AC16" s="279">
        <v>15</v>
      </c>
      <c r="AD16" s="279">
        <v>0</v>
      </c>
      <c r="AE16" s="279">
        <v>0</v>
      </c>
      <c r="AF16" s="279">
        <v>0</v>
      </c>
      <c r="AG16" s="148">
        <f t="shared" si="6"/>
        <v>0.3855545559696697</v>
      </c>
    </row>
    <row r="17" spans="1:33" ht="14.25" customHeight="1">
      <c r="A17" s="409"/>
      <c r="B17" s="25"/>
      <c r="C17" s="24" t="s">
        <v>10</v>
      </c>
      <c r="D17" s="141">
        <f t="shared" si="2"/>
        <v>25</v>
      </c>
      <c r="E17" s="141">
        <f t="shared" si="2"/>
        <v>0</v>
      </c>
      <c r="F17" s="141">
        <f t="shared" si="2"/>
        <v>0</v>
      </c>
      <c r="G17" s="141">
        <f t="shared" si="2"/>
        <v>0</v>
      </c>
      <c r="H17" s="150">
        <f t="shared" si="1"/>
        <v>0.053151908153502715</v>
      </c>
      <c r="I17" s="279">
        <v>0</v>
      </c>
      <c r="J17" s="279">
        <v>0</v>
      </c>
      <c r="K17" s="279">
        <v>0</v>
      </c>
      <c r="L17" s="279">
        <v>0</v>
      </c>
      <c r="M17" s="147">
        <f t="shared" si="7"/>
        <v>0</v>
      </c>
      <c r="N17" s="279">
        <v>0</v>
      </c>
      <c r="O17" s="279">
        <v>0</v>
      </c>
      <c r="P17" s="279">
        <v>0</v>
      </c>
      <c r="Q17" s="279">
        <v>0</v>
      </c>
      <c r="R17" s="148">
        <f t="shared" si="3"/>
        <v>0</v>
      </c>
      <c r="S17" s="288">
        <v>0</v>
      </c>
      <c r="T17" s="279">
        <v>0</v>
      </c>
      <c r="U17" s="279">
        <v>0</v>
      </c>
      <c r="V17" s="279">
        <v>0</v>
      </c>
      <c r="W17" s="147">
        <f t="shared" si="4"/>
        <v>0</v>
      </c>
      <c r="X17" s="279">
        <v>0</v>
      </c>
      <c r="Y17" s="279">
        <v>0</v>
      </c>
      <c r="Z17" s="279">
        <v>0</v>
      </c>
      <c r="AA17" s="279">
        <v>0</v>
      </c>
      <c r="AB17" s="147">
        <f t="shared" si="5"/>
        <v>0</v>
      </c>
      <c r="AC17" s="279">
        <v>0</v>
      </c>
      <c r="AD17" s="279">
        <v>0</v>
      </c>
      <c r="AE17" s="279">
        <v>0</v>
      </c>
      <c r="AF17" s="279">
        <v>0</v>
      </c>
      <c r="AG17" s="148">
        <f t="shared" si="6"/>
        <v>0</v>
      </c>
    </row>
    <row r="18" spans="1:33" ht="14.25" customHeight="1">
      <c r="A18" s="409"/>
      <c r="B18" s="26"/>
      <c r="C18" s="24" t="s">
        <v>11</v>
      </c>
      <c r="D18" s="141">
        <f t="shared" si="2"/>
        <v>526.5</v>
      </c>
      <c r="E18" s="141">
        <f t="shared" si="2"/>
        <v>0</v>
      </c>
      <c r="F18" s="141">
        <f t="shared" si="2"/>
        <v>0</v>
      </c>
      <c r="G18" s="141">
        <f t="shared" si="2"/>
        <v>0</v>
      </c>
      <c r="H18" s="150">
        <f t="shared" si="1"/>
        <v>1.119379185712767</v>
      </c>
      <c r="I18" s="279">
        <v>6</v>
      </c>
      <c r="J18" s="279">
        <v>0</v>
      </c>
      <c r="K18" s="279">
        <v>0</v>
      </c>
      <c r="L18" s="279">
        <v>0</v>
      </c>
      <c r="M18" s="147">
        <f t="shared" si="7"/>
        <v>0.12386457473162675</v>
      </c>
      <c r="N18" s="279">
        <v>5</v>
      </c>
      <c r="O18" s="279">
        <v>0</v>
      </c>
      <c r="P18" s="279">
        <v>0</v>
      </c>
      <c r="Q18" s="279">
        <v>0</v>
      </c>
      <c r="R18" s="148">
        <f t="shared" si="3"/>
        <v>0.08366800535475234</v>
      </c>
      <c r="S18" s="288">
        <v>52</v>
      </c>
      <c r="T18" s="279">
        <v>0</v>
      </c>
      <c r="U18" s="279">
        <v>0</v>
      </c>
      <c r="V18" s="279">
        <v>0</v>
      </c>
      <c r="W18" s="147">
        <f t="shared" si="4"/>
        <v>0.9789156626506025</v>
      </c>
      <c r="X18" s="279">
        <v>3</v>
      </c>
      <c r="Y18" s="279">
        <v>0</v>
      </c>
      <c r="Z18" s="279">
        <v>0</v>
      </c>
      <c r="AA18" s="279">
        <v>0</v>
      </c>
      <c r="AB18" s="147">
        <f t="shared" si="5"/>
        <v>0.06287989939216097</v>
      </c>
      <c r="AC18" s="279">
        <v>1</v>
      </c>
      <c r="AD18" s="279">
        <v>0</v>
      </c>
      <c r="AE18" s="279">
        <v>0</v>
      </c>
      <c r="AF18" s="279">
        <v>0</v>
      </c>
      <c r="AG18" s="148">
        <f t="shared" si="6"/>
        <v>0.025703637064644645</v>
      </c>
    </row>
    <row r="19" spans="1:33" ht="14.25" customHeight="1">
      <c r="A19" s="410" t="s">
        <v>174</v>
      </c>
      <c r="B19" s="384" t="s">
        <v>22</v>
      </c>
      <c r="C19" s="24" t="s">
        <v>12</v>
      </c>
      <c r="D19" s="141">
        <f t="shared" si="2"/>
        <v>1509</v>
      </c>
      <c r="E19" s="141">
        <f t="shared" si="2"/>
        <v>0</v>
      </c>
      <c r="F19" s="141">
        <f t="shared" si="2"/>
        <v>0</v>
      </c>
      <c r="G19" s="141">
        <f t="shared" si="2"/>
        <v>0</v>
      </c>
      <c r="H19" s="150">
        <f t="shared" si="1"/>
        <v>3.208249176145424</v>
      </c>
      <c r="I19" s="279">
        <v>128</v>
      </c>
      <c r="J19" s="279">
        <v>0</v>
      </c>
      <c r="K19" s="279">
        <v>0</v>
      </c>
      <c r="L19" s="279">
        <v>0</v>
      </c>
      <c r="M19" s="147">
        <f t="shared" si="7"/>
        <v>2.6424442609413705</v>
      </c>
      <c r="N19" s="279">
        <v>119</v>
      </c>
      <c r="O19" s="279">
        <v>0</v>
      </c>
      <c r="P19" s="279">
        <v>0</v>
      </c>
      <c r="Q19" s="279">
        <v>0</v>
      </c>
      <c r="R19" s="148">
        <f t="shared" si="3"/>
        <v>1.9912985274431059</v>
      </c>
      <c r="S19" s="288">
        <v>159</v>
      </c>
      <c r="T19" s="279">
        <v>0</v>
      </c>
      <c r="U19" s="279">
        <v>0</v>
      </c>
      <c r="V19" s="279">
        <v>0</v>
      </c>
      <c r="W19" s="147">
        <f t="shared" si="4"/>
        <v>2.993222891566265</v>
      </c>
      <c r="X19" s="279">
        <v>213</v>
      </c>
      <c r="Y19" s="279">
        <v>0</v>
      </c>
      <c r="Z19" s="279">
        <v>0</v>
      </c>
      <c r="AA19" s="279">
        <v>0</v>
      </c>
      <c r="AB19" s="147">
        <f t="shared" si="5"/>
        <v>4.464472856843429</v>
      </c>
      <c r="AC19" s="279">
        <v>245</v>
      </c>
      <c r="AD19" s="279">
        <v>0</v>
      </c>
      <c r="AE19" s="279">
        <v>0</v>
      </c>
      <c r="AF19" s="279">
        <v>0</v>
      </c>
      <c r="AG19" s="148">
        <f t="shared" si="6"/>
        <v>6.297391080837938</v>
      </c>
    </row>
    <row r="20" spans="1:33" ht="14.25" customHeight="1">
      <c r="A20" s="367"/>
      <c r="B20" s="384"/>
      <c r="C20" s="24" t="s">
        <v>13</v>
      </c>
      <c r="D20" s="141">
        <f t="shared" si="2"/>
        <v>5894.5</v>
      </c>
      <c r="E20" s="141">
        <f t="shared" si="2"/>
        <v>0</v>
      </c>
      <c r="F20" s="141">
        <f t="shared" si="2"/>
        <v>0</v>
      </c>
      <c r="G20" s="141">
        <f t="shared" si="2"/>
        <v>0</v>
      </c>
      <c r="H20" s="150">
        <f t="shared" si="1"/>
        <v>12.53215690443287</v>
      </c>
      <c r="I20" s="279">
        <v>719.5</v>
      </c>
      <c r="J20" s="279">
        <v>0</v>
      </c>
      <c r="K20" s="279">
        <v>0</v>
      </c>
      <c r="L20" s="279">
        <v>0</v>
      </c>
      <c r="M20" s="147">
        <f t="shared" si="7"/>
        <v>14.853426919900908</v>
      </c>
      <c r="N20" s="279">
        <v>503</v>
      </c>
      <c r="O20" s="279">
        <v>0</v>
      </c>
      <c r="P20" s="279">
        <v>0</v>
      </c>
      <c r="Q20" s="279">
        <v>0</v>
      </c>
      <c r="R20" s="148">
        <f t="shared" si="3"/>
        <v>8.417001338688086</v>
      </c>
      <c r="S20" s="288">
        <v>688</v>
      </c>
      <c r="T20" s="279">
        <v>0</v>
      </c>
      <c r="U20" s="279">
        <v>0</v>
      </c>
      <c r="V20" s="279">
        <v>0</v>
      </c>
      <c r="W20" s="147">
        <f t="shared" si="4"/>
        <v>12.951807228915662</v>
      </c>
      <c r="X20" s="279">
        <v>658</v>
      </c>
      <c r="Y20" s="279">
        <v>0</v>
      </c>
      <c r="Z20" s="279">
        <v>0</v>
      </c>
      <c r="AA20" s="279">
        <v>0</v>
      </c>
      <c r="AB20" s="147">
        <f t="shared" si="5"/>
        <v>13.791657933347306</v>
      </c>
      <c r="AC20" s="279">
        <v>575</v>
      </c>
      <c r="AD20" s="279">
        <v>0</v>
      </c>
      <c r="AE20" s="279">
        <v>0</v>
      </c>
      <c r="AF20" s="279">
        <v>0</v>
      </c>
      <c r="AG20" s="148">
        <f t="shared" si="6"/>
        <v>14.779591312170673</v>
      </c>
    </row>
    <row r="21" spans="1:33" ht="14.25" customHeight="1">
      <c r="A21" s="367"/>
      <c r="B21" s="384" t="s">
        <v>23</v>
      </c>
      <c r="C21" s="24" t="s">
        <v>12</v>
      </c>
      <c r="D21" s="141">
        <f t="shared" si="2"/>
        <v>483.5</v>
      </c>
      <c r="E21" s="141">
        <f t="shared" si="2"/>
        <v>0</v>
      </c>
      <c r="F21" s="141">
        <f t="shared" si="2"/>
        <v>0</v>
      </c>
      <c r="G21" s="141">
        <f t="shared" si="2"/>
        <v>0</v>
      </c>
      <c r="H21" s="150">
        <f t="shared" si="1"/>
        <v>1.0279579036887425</v>
      </c>
      <c r="I21" s="279">
        <v>56</v>
      </c>
      <c r="J21" s="279">
        <v>0</v>
      </c>
      <c r="K21" s="279">
        <v>0</v>
      </c>
      <c r="L21" s="279">
        <v>0</v>
      </c>
      <c r="M21" s="147">
        <f t="shared" si="7"/>
        <v>1.1560693641618496</v>
      </c>
      <c r="N21" s="279">
        <v>34</v>
      </c>
      <c r="O21" s="279">
        <v>0</v>
      </c>
      <c r="P21" s="279">
        <v>0</v>
      </c>
      <c r="Q21" s="279">
        <v>0</v>
      </c>
      <c r="R21" s="148">
        <f t="shared" si="3"/>
        <v>0.5689424364123159</v>
      </c>
      <c r="S21" s="288">
        <v>109.5</v>
      </c>
      <c r="T21" s="279">
        <v>0</v>
      </c>
      <c r="U21" s="279">
        <v>0</v>
      </c>
      <c r="V21" s="279">
        <v>0</v>
      </c>
      <c r="W21" s="147">
        <f t="shared" si="4"/>
        <v>2.0613704819277108</v>
      </c>
      <c r="X21" s="279">
        <v>19</v>
      </c>
      <c r="Y21" s="279">
        <v>0</v>
      </c>
      <c r="Z21" s="279">
        <v>0</v>
      </c>
      <c r="AA21" s="279">
        <v>0</v>
      </c>
      <c r="AB21" s="147">
        <f t="shared" si="5"/>
        <v>0.39823936281701944</v>
      </c>
      <c r="AC21" s="279">
        <v>37</v>
      </c>
      <c r="AD21" s="279">
        <v>0</v>
      </c>
      <c r="AE21" s="279">
        <v>0</v>
      </c>
      <c r="AF21" s="279">
        <v>0</v>
      </c>
      <c r="AG21" s="148">
        <f t="shared" si="6"/>
        <v>0.951034571391852</v>
      </c>
    </row>
    <row r="22" spans="1:33" ht="14.25" customHeight="1">
      <c r="A22" s="367"/>
      <c r="B22" s="384"/>
      <c r="C22" s="24" t="s">
        <v>13</v>
      </c>
      <c r="D22" s="141">
        <f t="shared" si="2"/>
        <v>1441.5</v>
      </c>
      <c r="E22" s="141">
        <f t="shared" si="2"/>
        <v>0</v>
      </c>
      <c r="F22" s="141">
        <f t="shared" si="2"/>
        <v>0</v>
      </c>
      <c r="G22" s="141">
        <f t="shared" si="2"/>
        <v>0</v>
      </c>
      <c r="H22" s="150">
        <f t="shared" si="1"/>
        <v>3.0647390241309664</v>
      </c>
      <c r="I22" s="279">
        <v>167.5</v>
      </c>
      <c r="J22" s="279"/>
      <c r="K22" s="279">
        <v>0</v>
      </c>
      <c r="L22" s="279">
        <v>0</v>
      </c>
      <c r="M22" s="147">
        <f t="shared" si="7"/>
        <v>3.457886044591247</v>
      </c>
      <c r="N22" s="279">
        <v>151</v>
      </c>
      <c r="O22" s="279">
        <v>0</v>
      </c>
      <c r="P22" s="279">
        <v>0</v>
      </c>
      <c r="Q22" s="279">
        <v>0</v>
      </c>
      <c r="R22" s="148">
        <f t="shared" si="3"/>
        <v>2.5267737617135206</v>
      </c>
      <c r="S22" s="288">
        <v>259.5</v>
      </c>
      <c r="T22" s="279">
        <v>0</v>
      </c>
      <c r="U22" s="279">
        <v>0</v>
      </c>
      <c r="V22" s="279">
        <v>0</v>
      </c>
      <c r="W22" s="147">
        <f t="shared" si="4"/>
        <v>4.885165662650602</v>
      </c>
      <c r="X22" s="279">
        <v>40</v>
      </c>
      <c r="Y22" s="279">
        <v>0</v>
      </c>
      <c r="Z22" s="279">
        <v>0</v>
      </c>
      <c r="AA22" s="279">
        <v>0</v>
      </c>
      <c r="AB22" s="147">
        <f t="shared" si="5"/>
        <v>0.8383986585621462</v>
      </c>
      <c r="AC22" s="279">
        <v>168.5</v>
      </c>
      <c r="AD22" s="279">
        <v>0</v>
      </c>
      <c r="AE22" s="279">
        <v>0</v>
      </c>
      <c r="AF22" s="279">
        <v>0</v>
      </c>
      <c r="AG22" s="148">
        <f t="shared" si="6"/>
        <v>4.331062845392624</v>
      </c>
    </row>
    <row r="23" spans="1:33" ht="14.25" customHeight="1">
      <c r="A23" s="359" t="s">
        <v>96</v>
      </c>
      <c r="B23" s="359"/>
      <c r="C23" s="24" t="s">
        <v>14</v>
      </c>
      <c r="D23" s="141">
        <f t="shared" si="2"/>
        <v>59</v>
      </c>
      <c r="E23" s="141">
        <f t="shared" si="2"/>
        <v>0</v>
      </c>
      <c r="F23" s="141">
        <f t="shared" si="2"/>
        <v>0</v>
      </c>
      <c r="G23" s="141">
        <f t="shared" si="2"/>
        <v>0</v>
      </c>
      <c r="H23" s="150">
        <f t="shared" si="1"/>
        <v>0.1254385032422664</v>
      </c>
      <c r="I23" s="279">
        <v>4</v>
      </c>
      <c r="J23" s="279"/>
      <c r="K23" s="279">
        <v>0</v>
      </c>
      <c r="L23" s="279">
        <v>0</v>
      </c>
      <c r="M23" s="147">
        <f t="shared" si="7"/>
        <v>0.08257638315441783</v>
      </c>
      <c r="N23" s="279">
        <v>23</v>
      </c>
      <c r="O23" s="279">
        <v>0</v>
      </c>
      <c r="P23" s="279">
        <v>0</v>
      </c>
      <c r="Q23" s="279">
        <v>0</v>
      </c>
      <c r="R23" s="148">
        <f t="shared" si="3"/>
        <v>0.3848728246318608</v>
      </c>
      <c r="S23" s="288">
        <v>1</v>
      </c>
      <c r="T23" s="279">
        <v>0</v>
      </c>
      <c r="U23" s="279">
        <v>0</v>
      </c>
      <c r="V23" s="279">
        <v>0</v>
      </c>
      <c r="W23" s="147">
        <f t="shared" si="4"/>
        <v>0.01882530120481928</v>
      </c>
      <c r="X23" s="279">
        <v>4</v>
      </c>
      <c r="Y23" s="279">
        <v>0</v>
      </c>
      <c r="Z23" s="279">
        <v>0</v>
      </c>
      <c r="AA23" s="279">
        <v>0</v>
      </c>
      <c r="AB23" s="147">
        <f t="shared" si="5"/>
        <v>0.08383986585621463</v>
      </c>
      <c r="AC23" s="279">
        <v>0</v>
      </c>
      <c r="AD23" s="279">
        <v>0</v>
      </c>
      <c r="AE23" s="279">
        <v>0</v>
      </c>
      <c r="AF23" s="279">
        <v>0</v>
      </c>
      <c r="AG23" s="148">
        <f t="shared" si="6"/>
        <v>0</v>
      </c>
    </row>
    <row r="24" spans="1:33" ht="14.25" customHeight="1">
      <c r="A24" s="359"/>
      <c r="B24" s="359"/>
      <c r="C24" s="151" t="s">
        <v>168</v>
      </c>
      <c r="D24" s="141">
        <f aca="true" t="shared" si="8" ref="D24:G28">I24+N24+S24+X24+AC24+D53+I53+N53+S53+X53</f>
        <v>398.5</v>
      </c>
      <c r="E24" s="141">
        <f t="shared" si="8"/>
        <v>0</v>
      </c>
      <c r="F24" s="141">
        <f>K24+P24+U24+Z24+AE24+F53+K53+P53+U53+Z53</f>
        <v>0</v>
      </c>
      <c r="G24" s="141">
        <f t="shared" si="8"/>
        <v>0</v>
      </c>
      <c r="H24" s="150">
        <f t="shared" si="1"/>
        <v>0.8472414159668331</v>
      </c>
      <c r="I24" s="279">
        <v>26.5</v>
      </c>
      <c r="J24" s="279"/>
      <c r="K24" s="279">
        <v>0</v>
      </c>
      <c r="L24" s="279">
        <v>0</v>
      </c>
      <c r="M24" s="147">
        <f t="shared" si="7"/>
        <v>0.5470685383980182</v>
      </c>
      <c r="N24" s="279">
        <v>47</v>
      </c>
      <c r="O24" s="279">
        <v>0</v>
      </c>
      <c r="P24" s="279">
        <v>0</v>
      </c>
      <c r="Q24" s="279">
        <v>0</v>
      </c>
      <c r="R24" s="148">
        <f t="shared" si="3"/>
        <v>0.786479250334672</v>
      </c>
      <c r="S24" s="288">
        <v>27.5</v>
      </c>
      <c r="T24" s="279">
        <v>0</v>
      </c>
      <c r="U24" s="279">
        <v>0</v>
      </c>
      <c r="V24" s="279">
        <v>0</v>
      </c>
      <c r="W24" s="147">
        <f t="shared" si="4"/>
        <v>0.5176957831325302</v>
      </c>
      <c r="X24" s="279">
        <v>26</v>
      </c>
      <c r="Y24" s="279">
        <v>0</v>
      </c>
      <c r="Z24" s="279">
        <v>0</v>
      </c>
      <c r="AA24" s="279">
        <v>0</v>
      </c>
      <c r="AB24" s="147">
        <f t="shared" si="5"/>
        <v>0.544959128065395</v>
      </c>
      <c r="AC24" s="279">
        <v>30</v>
      </c>
      <c r="AD24" s="279">
        <v>0</v>
      </c>
      <c r="AE24" s="279">
        <v>0</v>
      </c>
      <c r="AF24" s="279">
        <v>0</v>
      </c>
      <c r="AG24" s="148">
        <f t="shared" si="6"/>
        <v>0.7711091119393394</v>
      </c>
    </row>
    <row r="25" spans="1:33" ht="14.25" customHeight="1">
      <c r="A25" s="360" t="s">
        <v>15</v>
      </c>
      <c r="B25" s="360"/>
      <c r="C25" s="360"/>
      <c r="D25" s="141">
        <f t="shared" si="8"/>
        <v>902</v>
      </c>
      <c r="E25" s="141">
        <f t="shared" si="8"/>
        <v>0</v>
      </c>
      <c r="F25" s="141">
        <f t="shared" si="8"/>
        <v>0</v>
      </c>
      <c r="G25" s="141">
        <f t="shared" si="8"/>
        <v>0</v>
      </c>
      <c r="H25" s="150">
        <f t="shared" si="1"/>
        <v>1.917720846178378</v>
      </c>
      <c r="I25" s="279">
        <v>225</v>
      </c>
      <c r="J25" s="279"/>
      <c r="K25" s="279">
        <v>0</v>
      </c>
      <c r="L25" s="279">
        <v>0</v>
      </c>
      <c r="M25" s="147">
        <f t="shared" si="7"/>
        <v>4.644921552436003</v>
      </c>
      <c r="N25" s="279">
        <v>15</v>
      </c>
      <c r="O25" s="279">
        <v>0</v>
      </c>
      <c r="P25" s="279">
        <v>0</v>
      </c>
      <c r="Q25" s="279">
        <v>0</v>
      </c>
      <c r="R25" s="148">
        <f t="shared" si="3"/>
        <v>0.25100401606425704</v>
      </c>
      <c r="S25" s="288">
        <v>3</v>
      </c>
      <c r="T25" s="279">
        <v>0</v>
      </c>
      <c r="U25" s="279">
        <v>0</v>
      </c>
      <c r="V25" s="279">
        <v>0</v>
      </c>
      <c r="W25" s="147">
        <f t="shared" si="4"/>
        <v>0.056475903614457826</v>
      </c>
      <c r="X25" s="279">
        <v>10</v>
      </c>
      <c r="Y25" s="279">
        <v>0</v>
      </c>
      <c r="Z25" s="279">
        <v>0</v>
      </c>
      <c r="AA25" s="279">
        <v>0</v>
      </c>
      <c r="AB25" s="147">
        <f t="shared" si="5"/>
        <v>0.20959966464053656</v>
      </c>
      <c r="AC25" s="279">
        <v>45</v>
      </c>
      <c r="AD25" s="279">
        <v>0</v>
      </c>
      <c r="AE25" s="279">
        <v>0</v>
      </c>
      <c r="AF25" s="279">
        <v>0</v>
      </c>
      <c r="AG25" s="148">
        <f t="shared" si="6"/>
        <v>1.1566636679090092</v>
      </c>
    </row>
    <row r="26" spans="1:33" ht="14.25" customHeight="1">
      <c r="A26" s="360" t="s">
        <v>16</v>
      </c>
      <c r="B26" s="360"/>
      <c r="C26" s="360"/>
      <c r="D26" s="141">
        <f t="shared" si="8"/>
        <v>3499</v>
      </c>
      <c r="E26" s="141">
        <f t="shared" si="8"/>
        <v>0</v>
      </c>
      <c r="F26" s="141">
        <f t="shared" si="8"/>
        <v>0</v>
      </c>
      <c r="G26" s="141">
        <f t="shared" si="8"/>
        <v>0</v>
      </c>
      <c r="H26" s="150">
        <f t="shared" si="1"/>
        <v>7.43914106516424</v>
      </c>
      <c r="I26" s="279">
        <v>362</v>
      </c>
      <c r="J26" s="279"/>
      <c r="K26" s="279">
        <v>0</v>
      </c>
      <c r="L26" s="279">
        <v>0</v>
      </c>
      <c r="M26" s="147">
        <f t="shared" si="7"/>
        <v>7.473162675474815</v>
      </c>
      <c r="N26" s="279">
        <v>499</v>
      </c>
      <c r="O26" s="279">
        <v>0</v>
      </c>
      <c r="P26" s="279">
        <v>0</v>
      </c>
      <c r="Q26" s="279">
        <v>0</v>
      </c>
      <c r="R26" s="148">
        <f t="shared" si="3"/>
        <v>8.350066934404284</v>
      </c>
      <c r="S26" s="288">
        <v>228.5</v>
      </c>
      <c r="T26" s="279">
        <v>0</v>
      </c>
      <c r="U26" s="279">
        <v>0</v>
      </c>
      <c r="V26" s="279">
        <v>0</v>
      </c>
      <c r="W26" s="147">
        <f t="shared" si="4"/>
        <v>4.301581325301205</v>
      </c>
      <c r="X26" s="279">
        <v>393</v>
      </c>
      <c r="Y26" s="279">
        <v>0</v>
      </c>
      <c r="Z26" s="279">
        <v>0</v>
      </c>
      <c r="AA26" s="279">
        <v>0</v>
      </c>
      <c r="AB26" s="147">
        <f t="shared" si="5"/>
        <v>8.237266820373087</v>
      </c>
      <c r="AC26" s="279">
        <v>342.5</v>
      </c>
      <c r="AD26" s="279">
        <v>0</v>
      </c>
      <c r="AE26" s="279">
        <v>0</v>
      </c>
      <c r="AF26" s="279">
        <v>0</v>
      </c>
      <c r="AG26" s="148">
        <f t="shared" si="6"/>
        <v>8.803495694640793</v>
      </c>
    </row>
    <row r="27" spans="1:33" ht="14.25" customHeight="1">
      <c r="A27" s="360" t="s">
        <v>17</v>
      </c>
      <c r="B27" s="360"/>
      <c r="C27" s="360"/>
      <c r="D27" s="141">
        <f t="shared" si="8"/>
        <v>909.5</v>
      </c>
      <c r="E27" s="141">
        <f t="shared" si="8"/>
        <v>0</v>
      </c>
      <c r="F27" s="141">
        <f t="shared" si="8"/>
        <v>0</v>
      </c>
      <c r="G27" s="141">
        <f t="shared" si="8"/>
        <v>0</v>
      </c>
      <c r="H27" s="150">
        <f t="shared" si="1"/>
        <v>1.9336664186244288</v>
      </c>
      <c r="I27" s="279">
        <v>55</v>
      </c>
      <c r="J27" s="279"/>
      <c r="K27" s="279">
        <v>0</v>
      </c>
      <c r="L27" s="279">
        <v>0</v>
      </c>
      <c r="M27" s="147">
        <f t="shared" si="7"/>
        <v>1.1354252683732453</v>
      </c>
      <c r="N27" s="279">
        <v>61</v>
      </c>
      <c r="O27" s="279">
        <v>0</v>
      </c>
      <c r="P27" s="279">
        <v>0</v>
      </c>
      <c r="Q27" s="279">
        <v>0</v>
      </c>
      <c r="R27" s="148">
        <f t="shared" si="3"/>
        <v>1.0207496653279786</v>
      </c>
      <c r="S27" s="288">
        <v>90</v>
      </c>
      <c r="T27" s="279">
        <v>0</v>
      </c>
      <c r="U27" s="279">
        <v>0</v>
      </c>
      <c r="V27" s="279">
        <v>0</v>
      </c>
      <c r="W27" s="147">
        <f t="shared" si="4"/>
        <v>1.694277108433735</v>
      </c>
      <c r="X27" s="279">
        <v>61</v>
      </c>
      <c r="Y27" s="279">
        <v>0</v>
      </c>
      <c r="Z27" s="279">
        <v>0</v>
      </c>
      <c r="AA27" s="279">
        <v>0</v>
      </c>
      <c r="AB27" s="147">
        <f t="shared" si="5"/>
        <v>1.2785579543072731</v>
      </c>
      <c r="AC27" s="279">
        <v>100</v>
      </c>
      <c r="AD27" s="279">
        <v>0</v>
      </c>
      <c r="AE27" s="279">
        <v>0</v>
      </c>
      <c r="AF27" s="279">
        <v>0</v>
      </c>
      <c r="AG27" s="148">
        <f t="shared" si="6"/>
        <v>2.5703637064644647</v>
      </c>
    </row>
    <row r="28" spans="1:33" ht="14.25" customHeight="1">
      <c r="A28" s="358" t="s">
        <v>18</v>
      </c>
      <c r="B28" s="358"/>
      <c r="C28" s="358"/>
      <c r="D28" s="152">
        <f t="shared" si="8"/>
        <v>332.5</v>
      </c>
      <c r="E28" s="152">
        <f t="shared" si="8"/>
        <v>0</v>
      </c>
      <c r="F28" s="152">
        <f t="shared" si="8"/>
        <v>0</v>
      </c>
      <c r="G28" s="152">
        <f t="shared" si="8"/>
        <v>0</v>
      </c>
      <c r="H28" s="163">
        <f t="shared" si="1"/>
        <v>0.7069203784415861</v>
      </c>
      <c r="I28" s="282">
        <v>6</v>
      </c>
      <c r="J28" s="282"/>
      <c r="K28" s="282">
        <v>0</v>
      </c>
      <c r="L28" s="282">
        <v>0</v>
      </c>
      <c r="M28" s="154">
        <f t="shared" si="7"/>
        <v>0.12386457473162675</v>
      </c>
      <c r="N28" s="282">
        <v>14</v>
      </c>
      <c r="O28" s="282">
        <v>0</v>
      </c>
      <c r="P28" s="282">
        <v>0</v>
      </c>
      <c r="Q28" s="282">
        <v>0</v>
      </c>
      <c r="R28" s="154">
        <f t="shared" si="3"/>
        <v>0.23427041499330656</v>
      </c>
      <c r="S28" s="289">
        <v>69.5</v>
      </c>
      <c r="T28" s="282">
        <v>0</v>
      </c>
      <c r="U28" s="279">
        <v>0</v>
      </c>
      <c r="V28" s="282">
        <v>0</v>
      </c>
      <c r="W28" s="154">
        <f t="shared" si="4"/>
        <v>1.3083584337349397</v>
      </c>
      <c r="X28" s="282">
        <v>1</v>
      </c>
      <c r="Y28" s="282">
        <v>0</v>
      </c>
      <c r="Z28" s="282">
        <v>0</v>
      </c>
      <c r="AA28" s="282">
        <v>0</v>
      </c>
      <c r="AB28" s="154">
        <f t="shared" si="5"/>
        <v>0.020959966464053657</v>
      </c>
      <c r="AC28" s="282">
        <v>9.5</v>
      </c>
      <c r="AD28" s="282">
        <v>0</v>
      </c>
      <c r="AE28" s="282">
        <v>0</v>
      </c>
      <c r="AF28" s="282">
        <v>0</v>
      </c>
      <c r="AG28" s="154">
        <f t="shared" si="6"/>
        <v>0.24418455211412415</v>
      </c>
    </row>
    <row r="29" spans="4:28" ht="3" customHeight="1">
      <c r="D29" s="19"/>
      <c r="E29" s="19">
        <v>0</v>
      </c>
      <c r="F29" s="19"/>
      <c r="G29" s="19">
        <v>0</v>
      </c>
      <c r="H29" s="18"/>
      <c r="I29" s="19"/>
      <c r="J29" s="19"/>
      <c r="K29" s="19"/>
      <c r="L29" s="19"/>
      <c r="M29" s="18"/>
      <c r="N29" s="19"/>
      <c r="O29" s="19"/>
      <c r="P29" s="19"/>
      <c r="Q29" s="19"/>
      <c r="R29" s="155"/>
      <c r="S29" s="19"/>
      <c r="T29" s="19"/>
      <c r="U29" s="164"/>
      <c r="V29" s="19"/>
      <c r="W29" s="18"/>
      <c r="X29" s="19"/>
      <c r="Y29" s="19"/>
      <c r="Z29" s="19"/>
      <c r="AA29" s="19"/>
      <c r="AB29" s="18"/>
    </row>
    <row r="30" spans="4:52" ht="3" customHeight="1">
      <c r="D30" s="19"/>
      <c r="E30" s="19">
        <v>0</v>
      </c>
      <c r="F30" s="19"/>
      <c r="G30" s="19">
        <v>0</v>
      </c>
      <c r="H30" s="18"/>
      <c r="I30" s="19"/>
      <c r="J30" s="19"/>
      <c r="K30" s="19"/>
      <c r="L30" s="19"/>
      <c r="M30" s="18"/>
      <c r="N30" s="19"/>
      <c r="O30" s="19"/>
      <c r="P30" s="19"/>
      <c r="Q30" s="19"/>
      <c r="R30" s="155"/>
      <c r="S30" s="19"/>
      <c r="T30" s="19"/>
      <c r="U30" s="67"/>
      <c r="V30" s="19"/>
      <c r="W30" s="18"/>
      <c r="X30" s="156"/>
      <c r="Y30" s="156"/>
      <c r="Z30" s="156"/>
      <c r="AA30" s="156"/>
      <c r="AB30" s="18"/>
      <c r="AX30" s="11"/>
      <c r="AY30" s="11"/>
      <c r="AZ30" s="11"/>
    </row>
    <row r="31" spans="4:27" ht="3" customHeight="1">
      <c r="D31" s="19"/>
      <c r="E31" s="19">
        <v>0</v>
      </c>
      <c r="F31" s="19"/>
      <c r="G31" s="19">
        <v>0</v>
      </c>
      <c r="H31" s="18"/>
      <c r="I31" s="19"/>
      <c r="J31" s="19"/>
      <c r="K31" s="19"/>
      <c r="L31" s="19"/>
      <c r="M31" s="18"/>
      <c r="N31" s="19"/>
      <c r="O31" s="19"/>
      <c r="P31" s="19"/>
      <c r="Q31" s="19"/>
      <c r="R31" s="155"/>
      <c r="S31" s="19"/>
      <c r="T31" s="19"/>
      <c r="U31" s="165"/>
      <c r="V31" s="19"/>
      <c r="W31" s="18"/>
      <c r="X31" s="19"/>
      <c r="Y31" s="19"/>
      <c r="Z31" s="19"/>
      <c r="AA31" s="19"/>
    </row>
    <row r="32" spans="1:28" ht="16.5" customHeight="1">
      <c r="A32" s="363" t="s">
        <v>19</v>
      </c>
      <c r="B32" s="407"/>
      <c r="C32" s="407"/>
      <c r="D32" s="391" t="s">
        <v>35</v>
      </c>
      <c r="E32" s="391"/>
      <c r="F32" s="391"/>
      <c r="G32" s="391"/>
      <c r="H32" s="391"/>
      <c r="I32" s="391" t="s">
        <v>36</v>
      </c>
      <c r="J32" s="391"/>
      <c r="K32" s="391"/>
      <c r="L32" s="391"/>
      <c r="M32" s="391"/>
      <c r="N32" s="391" t="s">
        <v>138</v>
      </c>
      <c r="O32" s="391"/>
      <c r="P32" s="391"/>
      <c r="Q32" s="401"/>
      <c r="R32" s="401"/>
      <c r="S32" s="411" t="s">
        <v>38</v>
      </c>
      <c r="T32" s="391"/>
      <c r="U32" s="391"/>
      <c r="V32" s="391"/>
      <c r="W32" s="391"/>
      <c r="X32" s="391" t="s">
        <v>39</v>
      </c>
      <c r="Y32" s="391"/>
      <c r="Z32" s="391"/>
      <c r="AA32" s="401"/>
      <c r="AB32" s="401"/>
    </row>
    <row r="33" spans="1:28" ht="14.25" customHeight="1">
      <c r="A33" s="406"/>
      <c r="B33" s="404"/>
      <c r="C33" s="404"/>
      <c r="D33" s="404" t="s">
        <v>134</v>
      </c>
      <c r="E33" s="396" t="s">
        <v>135</v>
      </c>
      <c r="F33" s="397"/>
      <c r="G33" s="398"/>
      <c r="H33" s="404" t="s">
        <v>136</v>
      </c>
      <c r="I33" s="403" t="s">
        <v>134</v>
      </c>
      <c r="J33" s="396" t="s">
        <v>135</v>
      </c>
      <c r="K33" s="397"/>
      <c r="L33" s="398"/>
      <c r="M33" s="404" t="s">
        <v>136</v>
      </c>
      <c r="N33" s="403" t="s">
        <v>134</v>
      </c>
      <c r="O33" s="396" t="s">
        <v>135</v>
      </c>
      <c r="P33" s="397"/>
      <c r="Q33" s="398"/>
      <c r="R33" s="408" t="s">
        <v>136</v>
      </c>
      <c r="S33" s="405" t="s">
        <v>134</v>
      </c>
      <c r="T33" s="396" t="s">
        <v>135</v>
      </c>
      <c r="U33" s="397"/>
      <c r="V33" s="398"/>
      <c r="W33" s="404" t="s">
        <v>136</v>
      </c>
      <c r="X33" s="403" t="s">
        <v>134</v>
      </c>
      <c r="Y33" s="396" t="s">
        <v>135</v>
      </c>
      <c r="Z33" s="397"/>
      <c r="AA33" s="398"/>
      <c r="AB33" s="408" t="s">
        <v>136</v>
      </c>
    </row>
    <row r="34" spans="1:48" ht="21.75" customHeight="1">
      <c r="A34" s="406"/>
      <c r="B34" s="404"/>
      <c r="C34" s="404"/>
      <c r="D34" s="404"/>
      <c r="E34" s="136" t="s">
        <v>118</v>
      </c>
      <c r="F34" s="137" t="s">
        <v>117</v>
      </c>
      <c r="G34" s="137" t="s">
        <v>119</v>
      </c>
      <c r="H34" s="404"/>
      <c r="I34" s="404"/>
      <c r="J34" s="136" t="s">
        <v>118</v>
      </c>
      <c r="K34" s="137" t="s">
        <v>117</v>
      </c>
      <c r="L34" s="137" t="s">
        <v>119</v>
      </c>
      <c r="M34" s="404"/>
      <c r="N34" s="404"/>
      <c r="O34" s="136" t="s">
        <v>118</v>
      </c>
      <c r="P34" s="137" t="s">
        <v>117</v>
      </c>
      <c r="Q34" s="137" t="s">
        <v>119</v>
      </c>
      <c r="R34" s="408"/>
      <c r="S34" s="406"/>
      <c r="T34" s="136" t="s">
        <v>98</v>
      </c>
      <c r="U34" s="136" t="s">
        <v>99</v>
      </c>
      <c r="V34" s="136" t="s">
        <v>137</v>
      </c>
      <c r="W34" s="404"/>
      <c r="X34" s="404"/>
      <c r="Y34" s="136" t="s">
        <v>98</v>
      </c>
      <c r="Z34" s="136" t="s">
        <v>99</v>
      </c>
      <c r="AA34" s="136" t="s">
        <v>137</v>
      </c>
      <c r="AB34" s="408"/>
      <c r="AT34" s="21"/>
      <c r="AU34" s="21"/>
      <c r="AV34" s="21"/>
    </row>
    <row r="35" spans="1:28" ht="14.25" customHeight="1">
      <c r="A35" s="406" t="s">
        <v>0</v>
      </c>
      <c r="B35" s="404"/>
      <c r="C35" s="404"/>
      <c r="D35" s="160">
        <f>SUM(D36:D57)</f>
        <v>5088.5</v>
      </c>
      <c r="E35" s="160">
        <f>SUM(E36:E57)</f>
        <v>0</v>
      </c>
      <c r="F35" s="160">
        <f aca="true" t="shared" si="9" ref="F35:AB35">SUM(F36:F57)</f>
        <v>0</v>
      </c>
      <c r="G35" s="160">
        <f t="shared" si="9"/>
        <v>0</v>
      </c>
      <c r="H35" s="160">
        <f t="shared" si="9"/>
        <v>99.99999999999999</v>
      </c>
      <c r="I35" s="160">
        <f>SUM(I36:I57)</f>
        <v>3679</v>
      </c>
      <c r="J35" s="160">
        <f>SUM(J36:J57)</f>
        <v>0</v>
      </c>
      <c r="K35" s="160">
        <f t="shared" si="9"/>
        <v>0</v>
      </c>
      <c r="L35" s="160">
        <f t="shared" si="9"/>
        <v>0</v>
      </c>
      <c r="M35" s="160">
        <f t="shared" si="9"/>
        <v>100</v>
      </c>
      <c r="N35" s="160">
        <f>SUM(N36:N57)</f>
        <v>4243.5</v>
      </c>
      <c r="O35" s="160">
        <f t="shared" si="9"/>
        <v>0</v>
      </c>
      <c r="P35" s="160">
        <f t="shared" si="9"/>
        <v>0</v>
      </c>
      <c r="Q35" s="160">
        <f t="shared" si="9"/>
        <v>0</v>
      </c>
      <c r="R35" s="161">
        <f t="shared" si="9"/>
        <v>100</v>
      </c>
      <c r="S35" s="162">
        <f t="shared" si="9"/>
        <v>5316.5</v>
      </c>
      <c r="T35" s="160">
        <f t="shared" si="9"/>
        <v>0</v>
      </c>
      <c r="U35" s="160">
        <f t="shared" si="9"/>
        <v>0</v>
      </c>
      <c r="V35" s="160">
        <f t="shared" si="9"/>
        <v>0</v>
      </c>
      <c r="W35" s="160">
        <f t="shared" si="9"/>
        <v>100.00000000000001</v>
      </c>
      <c r="X35" s="160">
        <f>SUM(X36:X57)</f>
        <v>3914</v>
      </c>
      <c r="Y35" s="160">
        <f t="shared" si="9"/>
        <v>0</v>
      </c>
      <c r="Z35" s="160">
        <f t="shared" si="9"/>
        <v>0</v>
      </c>
      <c r="AA35" s="160">
        <f t="shared" si="9"/>
        <v>0</v>
      </c>
      <c r="AB35" s="161">
        <f t="shared" si="9"/>
        <v>100.00000000000001</v>
      </c>
    </row>
    <row r="36" spans="1:30" ht="14.25" customHeight="1">
      <c r="A36" s="359" t="s">
        <v>97</v>
      </c>
      <c r="B36" s="359"/>
      <c r="C36" s="24" t="s">
        <v>2</v>
      </c>
      <c r="D36" s="279">
        <v>0</v>
      </c>
      <c r="E36" s="290">
        <v>0</v>
      </c>
      <c r="F36" s="280">
        <v>0</v>
      </c>
      <c r="G36" s="290">
        <v>0</v>
      </c>
      <c r="H36" s="144">
        <f>D36/$D$35*100</f>
        <v>0</v>
      </c>
      <c r="I36" s="290">
        <v>0</v>
      </c>
      <c r="J36" s="290">
        <v>0</v>
      </c>
      <c r="K36" s="290">
        <v>0</v>
      </c>
      <c r="L36" s="290">
        <v>0</v>
      </c>
      <c r="M36" s="144">
        <f>I36/$I$35*100</f>
        <v>0</v>
      </c>
      <c r="N36" s="291">
        <v>0</v>
      </c>
      <c r="O36" s="290">
        <v>0</v>
      </c>
      <c r="P36" s="280">
        <v>0</v>
      </c>
      <c r="Q36" s="290">
        <v>0</v>
      </c>
      <c r="R36" s="145">
        <f>N36/$N$35*100</f>
        <v>0</v>
      </c>
      <c r="S36" s="288">
        <v>0</v>
      </c>
      <c r="T36" s="290">
        <v>0</v>
      </c>
      <c r="U36" s="280">
        <v>0</v>
      </c>
      <c r="V36" s="290">
        <v>0</v>
      </c>
      <c r="W36" s="144">
        <f>S36/$S$35*100</f>
        <v>0</v>
      </c>
      <c r="X36" s="291">
        <v>10</v>
      </c>
      <c r="Y36" s="290">
        <v>0</v>
      </c>
      <c r="Z36" s="280">
        <v>0</v>
      </c>
      <c r="AA36" s="290">
        <v>0</v>
      </c>
      <c r="AB36" s="145">
        <f>X36/$X$35*100</f>
        <v>0.25549310168625444</v>
      </c>
      <c r="AD36" s="65"/>
    </row>
    <row r="37" spans="1:30" ht="14.25" customHeight="1">
      <c r="A37" s="359"/>
      <c r="B37" s="359"/>
      <c r="C37" s="24" t="s">
        <v>1</v>
      </c>
      <c r="D37" s="279">
        <v>81</v>
      </c>
      <c r="E37" s="291">
        <v>0</v>
      </c>
      <c r="F37" s="279">
        <v>0</v>
      </c>
      <c r="G37" s="291">
        <v>0</v>
      </c>
      <c r="H37" s="147">
        <f aca="true" t="shared" si="10" ref="H37:H57">D37/$D$35*100</f>
        <v>1.591824702761128</v>
      </c>
      <c r="I37" s="291">
        <v>122</v>
      </c>
      <c r="J37" s="291">
        <v>0</v>
      </c>
      <c r="K37" s="291">
        <v>0</v>
      </c>
      <c r="L37" s="291">
        <v>0</v>
      </c>
      <c r="M37" s="147">
        <f aca="true" t="shared" si="11" ref="M37:M57">I37/$I$35*100</f>
        <v>3.3161185104648</v>
      </c>
      <c r="N37" s="291">
        <v>146</v>
      </c>
      <c r="O37" s="291">
        <v>0</v>
      </c>
      <c r="P37" s="279">
        <v>0</v>
      </c>
      <c r="Q37" s="291">
        <v>0</v>
      </c>
      <c r="R37" s="148">
        <f aca="true" t="shared" si="12" ref="R37:R57">N37/$N$35*100</f>
        <v>3.4405561446918815</v>
      </c>
      <c r="S37" s="288">
        <v>380</v>
      </c>
      <c r="T37" s="291">
        <v>0</v>
      </c>
      <c r="U37" s="279">
        <v>0</v>
      </c>
      <c r="V37" s="291">
        <v>0</v>
      </c>
      <c r="W37" s="147">
        <f aca="true" t="shared" si="13" ref="W37:W57">S37/$S$35*100</f>
        <v>7.147559484623342</v>
      </c>
      <c r="X37" s="291">
        <v>261</v>
      </c>
      <c r="Y37" s="291">
        <v>0</v>
      </c>
      <c r="Z37" s="279">
        <v>0</v>
      </c>
      <c r="AA37" s="291">
        <v>0</v>
      </c>
      <c r="AB37" s="148">
        <f aca="true" t="shared" si="14" ref="AB37:AB57">X37/$X$35*100</f>
        <v>6.668369954011241</v>
      </c>
      <c r="AD37" s="65"/>
    </row>
    <row r="38" spans="1:30" ht="14.25" customHeight="1">
      <c r="A38" s="369" t="s">
        <v>93</v>
      </c>
      <c r="B38" s="25"/>
      <c r="C38" s="24" t="s">
        <v>3</v>
      </c>
      <c r="D38" s="279">
        <v>782.5</v>
      </c>
      <c r="E38" s="291">
        <v>0</v>
      </c>
      <c r="F38" s="279">
        <v>0</v>
      </c>
      <c r="G38" s="291">
        <v>0</v>
      </c>
      <c r="H38" s="147">
        <f t="shared" si="10"/>
        <v>15.377812714945465</v>
      </c>
      <c r="I38" s="291">
        <v>467</v>
      </c>
      <c r="J38" s="291">
        <v>0</v>
      </c>
      <c r="K38" s="291">
        <v>0</v>
      </c>
      <c r="L38" s="291">
        <v>0</v>
      </c>
      <c r="M38" s="147">
        <f t="shared" si="11"/>
        <v>12.693666757270996</v>
      </c>
      <c r="N38" s="291">
        <v>858.5</v>
      </c>
      <c r="O38" s="291">
        <v>0</v>
      </c>
      <c r="P38" s="279">
        <v>0</v>
      </c>
      <c r="Q38" s="291">
        <v>0</v>
      </c>
      <c r="R38" s="148">
        <f t="shared" si="12"/>
        <v>20.230941439849182</v>
      </c>
      <c r="S38" s="288">
        <v>760</v>
      </c>
      <c r="T38" s="291">
        <v>0</v>
      </c>
      <c r="U38" s="279">
        <v>0</v>
      </c>
      <c r="V38" s="291">
        <v>0</v>
      </c>
      <c r="W38" s="147">
        <f t="shared" si="13"/>
        <v>14.295118969246683</v>
      </c>
      <c r="X38" s="291">
        <v>760</v>
      </c>
      <c r="Y38" s="291">
        <v>0</v>
      </c>
      <c r="Z38" s="279">
        <v>0</v>
      </c>
      <c r="AA38" s="291">
        <v>0</v>
      </c>
      <c r="AB38" s="148">
        <f t="shared" si="14"/>
        <v>19.41747572815534</v>
      </c>
      <c r="AD38" s="65"/>
    </row>
    <row r="39" spans="1:30" ht="14.25" customHeight="1">
      <c r="A39" s="409"/>
      <c r="B39" s="25"/>
      <c r="C39" s="24" t="s">
        <v>4</v>
      </c>
      <c r="D39" s="279">
        <v>613</v>
      </c>
      <c r="E39" s="291">
        <v>0</v>
      </c>
      <c r="F39" s="279">
        <v>0</v>
      </c>
      <c r="G39" s="291">
        <v>0</v>
      </c>
      <c r="H39" s="147">
        <f t="shared" si="10"/>
        <v>12.046772133241623</v>
      </c>
      <c r="I39" s="291">
        <v>1004</v>
      </c>
      <c r="J39" s="295">
        <v>0</v>
      </c>
      <c r="K39" s="291">
        <v>0</v>
      </c>
      <c r="L39" s="293">
        <v>0</v>
      </c>
      <c r="M39" s="147">
        <f t="shared" si="11"/>
        <v>27.29002446316934</v>
      </c>
      <c r="N39" s="291">
        <v>588</v>
      </c>
      <c r="O39" s="291">
        <v>0</v>
      </c>
      <c r="P39" s="279">
        <v>0</v>
      </c>
      <c r="Q39" s="291">
        <v>0</v>
      </c>
      <c r="R39" s="148">
        <f t="shared" si="12"/>
        <v>13.856486390950867</v>
      </c>
      <c r="S39" s="288">
        <v>1028</v>
      </c>
      <c r="T39" s="291">
        <v>0</v>
      </c>
      <c r="U39" s="279">
        <v>0</v>
      </c>
      <c r="V39" s="291">
        <v>0</v>
      </c>
      <c r="W39" s="147">
        <f t="shared" si="13"/>
        <v>19.33602934261262</v>
      </c>
      <c r="X39" s="291">
        <v>831</v>
      </c>
      <c r="Y39" s="291">
        <v>0</v>
      </c>
      <c r="Z39" s="279">
        <v>0</v>
      </c>
      <c r="AA39" s="291">
        <v>0</v>
      </c>
      <c r="AB39" s="148">
        <f t="shared" si="14"/>
        <v>21.231476750127747</v>
      </c>
      <c r="AD39" s="65"/>
    </row>
    <row r="40" spans="1:30" ht="14.25" customHeight="1">
      <c r="A40" s="409"/>
      <c r="B40" s="25"/>
      <c r="C40" s="24" t="s">
        <v>5</v>
      </c>
      <c r="D40" s="279">
        <v>191</v>
      </c>
      <c r="E40" s="291">
        <v>0</v>
      </c>
      <c r="F40" s="279">
        <v>0</v>
      </c>
      <c r="G40" s="291">
        <v>0</v>
      </c>
      <c r="H40" s="147">
        <f t="shared" si="10"/>
        <v>3.7535619534243883</v>
      </c>
      <c r="I40" s="291">
        <v>149</v>
      </c>
      <c r="J40" s="295">
        <v>0</v>
      </c>
      <c r="K40" s="291">
        <v>0</v>
      </c>
      <c r="L40" s="293">
        <v>0</v>
      </c>
      <c r="M40" s="147">
        <f t="shared" si="11"/>
        <v>4.050013590649633</v>
      </c>
      <c r="N40" s="291">
        <v>227</v>
      </c>
      <c r="O40" s="291">
        <v>0</v>
      </c>
      <c r="P40" s="279">
        <v>0</v>
      </c>
      <c r="Q40" s="293">
        <v>0</v>
      </c>
      <c r="R40" s="148">
        <f t="shared" si="12"/>
        <v>5.349357841404501</v>
      </c>
      <c r="S40" s="288">
        <v>335</v>
      </c>
      <c r="T40" s="291">
        <v>0</v>
      </c>
      <c r="U40" s="279">
        <v>0</v>
      </c>
      <c r="V40" s="291">
        <v>0</v>
      </c>
      <c r="W40" s="147">
        <f t="shared" si="13"/>
        <v>6.3011379667074205</v>
      </c>
      <c r="X40" s="291">
        <v>178</v>
      </c>
      <c r="Y40" s="291">
        <v>0</v>
      </c>
      <c r="Z40" s="279">
        <v>0</v>
      </c>
      <c r="AA40" s="291">
        <v>0</v>
      </c>
      <c r="AB40" s="148">
        <f t="shared" si="14"/>
        <v>4.5477772100153295</v>
      </c>
      <c r="AD40" s="65"/>
    </row>
    <row r="41" spans="1:30" ht="14.25" customHeight="1">
      <c r="A41" s="409"/>
      <c r="B41" s="25"/>
      <c r="C41" s="24" t="s">
        <v>6</v>
      </c>
      <c r="D41" s="291">
        <v>860</v>
      </c>
      <c r="E41" s="291">
        <v>0</v>
      </c>
      <c r="F41" s="279">
        <v>0</v>
      </c>
      <c r="G41" s="291">
        <v>0</v>
      </c>
      <c r="H41" s="147">
        <f t="shared" si="10"/>
        <v>16.900854868821853</v>
      </c>
      <c r="I41" s="291">
        <v>454</v>
      </c>
      <c r="J41" s="295">
        <v>0</v>
      </c>
      <c r="K41" s="291">
        <v>0</v>
      </c>
      <c r="L41" s="293">
        <v>0</v>
      </c>
      <c r="M41" s="147">
        <f t="shared" si="11"/>
        <v>12.340309866811634</v>
      </c>
      <c r="N41" s="291">
        <v>468.5</v>
      </c>
      <c r="O41" s="291">
        <v>0</v>
      </c>
      <c r="P41" s="279">
        <v>0</v>
      </c>
      <c r="Q41" s="293">
        <v>0</v>
      </c>
      <c r="R41" s="148">
        <f t="shared" si="12"/>
        <v>11.040414751973607</v>
      </c>
      <c r="S41" s="293">
        <v>705</v>
      </c>
      <c r="T41" s="291">
        <v>0</v>
      </c>
      <c r="U41" s="279">
        <v>0</v>
      </c>
      <c r="V41" s="291">
        <v>0</v>
      </c>
      <c r="W41" s="147">
        <f t="shared" si="13"/>
        <v>13.26060378068278</v>
      </c>
      <c r="X41" s="291">
        <v>460</v>
      </c>
      <c r="Y41" s="291">
        <v>0</v>
      </c>
      <c r="Z41" s="279">
        <v>0</v>
      </c>
      <c r="AA41" s="291">
        <v>0</v>
      </c>
      <c r="AB41" s="148">
        <f t="shared" si="14"/>
        <v>11.752682677567705</v>
      </c>
      <c r="AD41" s="65"/>
    </row>
    <row r="42" spans="1:30" ht="14.25" customHeight="1">
      <c r="A42" s="409"/>
      <c r="B42" s="25"/>
      <c r="C42" s="24" t="s">
        <v>7</v>
      </c>
      <c r="D42" s="279">
        <v>153</v>
      </c>
      <c r="E42" s="291">
        <v>0</v>
      </c>
      <c r="F42" s="279">
        <v>0</v>
      </c>
      <c r="G42" s="291">
        <v>0</v>
      </c>
      <c r="H42" s="147">
        <f t="shared" si="10"/>
        <v>3.006779994104353</v>
      </c>
      <c r="I42" s="291">
        <v>116</v>
      </c>
      <c r="J42" s="295">
        <v>0</v>
      </c>
      <c r="K42" s="295">
        <v>0</v>
      </c>
      <c r="L42" s="291">
        <v>0</v>
      </c>
      <c r="M42" s="147">
        <f t="shared" si="11"/>
        <v>3.1530307148681707</v>
      </c>
      <c r="N42" s="291">
        <v>270</v>
      </c>
      <c r="O42" s="291">
        <v>0</v>
      </c>
      <c r="P42" s="279">
        <v>0</v>
      </c>
      <c r="Q42" s="291">
        <v>0</v>
      </c>
      <c r="R42" s="148">
        <f t="shared" si="12"/>
        <v>6.362672322375397</v>
      </c>
      <c r="S42" s="288">
        <v>252.5</v>
      </c>
      <c r="T42" s="291">
        <v>0</v>
      </c>
      <c r="U42" s="279">
        <v>0</v>
      </c>
      <c r="V42" s="291">
        <v>0</v>
      </c>
      <c r="W42" s="147">
        <f t="shared" si="13"/>
        <v>4.749365183861563</v>
      </c>
      <c r="X42" s="291">
        <v>122</v>
      </c>
      <c r="Y42" s="291">
        <v>0</v>
      </c>
      <c r="Z42" s="279">
        <v>0</v>
      </c>
      <c r="AA42" s="291">
        <v>0</v>
      </c>
      <c r="AB42" s="148">
        <f t="shared" si="14"/>
        <v>3.1170158405723045</v>
      </c>
      <c r="AD42" s="65"/>
    </row>
    <row r="43" spans="1:30" ht="14.25" customHeight="1">
      <c r="A43" s="409"/>
      <c r="B43" s="25"/>
      <c r="C43" s="24" t="s">
        <v>83</v>
      </c>
      <c r="D43" s="291">
        <v>0</v>
      </c>
      <c r="E43" s="291">
        <v>0</v>
      </c>
      <c r="F43" s="279">
        <v>0</v>
      </c>
      <c r="G43" s="291">
        <v>0</v>
      </c>
      <c r="H43" s="147">
        <f t="shared" si="10"/>
        <v>0</v>
      </c>
      <c r="I43" s="291">
        <v>0</v>
      </c>
      <c r="J43" s="295">
        <v>0</v>
      </c>
      <c r="K43" s="295">
        <v>0</v>
      </c>
      <c r="L43" s="291">
        <v>0</v>
      </c>
      <c r="M43" s="147">
        <f t="shared" si="11"/>
        <v>0</v>
      </c>
      <c r="N43" s="291">
        <v>0</v>
      </c>
      <c r="O43" s="291">
        <v>0</v>
      </c>
      <c r="P43" s="279">
        <v>0</v>
      </c>
      <c r="Q43" s="291">
        <v>0</v>
      </c>
      <c r="R43" s="148">
        <f t="shared" si="12"/>
        <v>0</v>
      </c>
      <c r="S43" s="293">
        <v>0</v>
      </c>
      <c r="T43" s="291">
        <v>0</v>
      </c>
      <c r="U43" s="279">
        <v>0</v>
      </c>
      <c r="V43" s="291">
        <v>0</v>
      </c>
      <c r="W43" s="147">
        <f t="shared" si="13"/>
        <v>0</v>
      </c>
      <c r="X43" s="291">
        <v>2</v>
      </c>
      <c r="Y43" s="291">
        <v>0</v>
      </c>
      <c r="Z43" s="279">
        <v>0</v>
      </c>
      <c r="AA43" s="291">
        <v>0</v>
      </c>
      <c r="AB43" s="148">
        <f t="shared" si="14"/>
        <v>0.0510986203372509</v>
      </c>
      <c r="AD43" s="65"/>
    </row>
    <row r="44" spans="1:30" ht="14.25" customHeight="1">
      <c r="A44" s="409"/>
      <c r="B44" s="25"/>
      <c r="C44" s="24" t="s">
        <v>8</v>
      </c>
      <c r="D44" s="291">
        <v>0</v>
      </c>
      <c r="E44" s="291">
        <v>0</v>
      </c>
      <c r="F44" s="279">
        <v>0</v>
      </c>
      <c r="G44" s="291">
        <v>0</v>
      </c>
      <c r="H44" s="147">
        <f t="shared" si="10"/>
        <v>0</v>
      </c>
      <c r="I44" s="291">
        <v>0</v>
      </c>
      <c r="J44" s="295">
        <v>0</v>
      </c>
      <c r="K44" s="295">
        <v>0</v>
      </c>
      <c r="L44" s="291">
        <v>0</v>
      </c>
      <c r="M44" s="147">
        <f t="shared" si="11"/>
        <v>0</v>
      </c>
      <c r="N44" s="291">
        <v>0</v>
      </c>
      <c r="O44" s="291">
        <v>0</v>
      </c>
      <c r="P44" s="279">
        <v>0</v>
      </c>
      <c r="Q44" s="291">
        <v>0</v>
      </c>
      <c r="R44" s="148">
        <f t="shared" si="12"/>
        <v>0</v>
      </c>
      <c r="S44" s="293">
        <v>0</v>
      </c>
      <c r="T44" s="291">
        <v>0</v>
      </c>
      <c r="U44" s="279">
        <v>0</v>
      </c>
      <c r="V44" s="291">
        <v>0</v>
      </c>
      <c r="W44" s="147">
        <f t="shared" si="13"/>
        <v>0</v>
      </c>
      <c r="X44" s="291">
        <v>0</v>
      </c>
      <c r="Y44" s="291">
        <v>0</v>
      </c>
      <c r="Z44" s="279">
        <v>0</v>
      </c>
      <c r="AA44" s="291">
        <v>0</v>
      </c>
      <c r="AB44" s="148">
        <f t="shared" si="14"/>
        <v>0</v>
      </c>
      <c r="AD44" s="65"/>
    </row>
    <row r="45" spans="1:30" ht="14.25" customHeight="1">
      <c r="A45" s="409"/>
      <c r="B45" s="25"/>
      <c r="C45" s="24" t="s">
        <v>9</v>
      </c>
      <c r="D45" s="279">
        <v>172.5</v>
      </c>
      <c r="E45" s="291">
        <v>0</v>
      </c>
      <c r="F45" s="279">
        <v>0</v>
      </c>
      <c r="G45" s="291">
        <v>0</v>
      </c>
      <c r="H45" s="147">
        <f t="shared" si="10"/>
        <v>3.3899970521764766</v>
      </c>
      <c r="I45" s="291">
        <v>72</v>
      </c>
      <c r="J45" s="295">
        <v>0</v>
      </c>
      <c r="K45" s="295">
        <v>0</v>
      </c>
      <c r="L45" s="291">
        <v>0</v>
      </c>
      <c r="M45" s="147">
        <f t="shared" si="11"/>
        <v>1.9570535471595545</v>
      </c>
      <c r="N45" s="291">
        <v>99</v>
      </c>
      <c r="O45" s="291">
        <v>0</v>
      </c>
      <c r="P45" s="279">
        <v>0</v>
      </c>
      <c r="Q45" s="291">
        <v>0</v>
      </c>
      <c r="R45" s="148">
        <f t="shared" si="12"/>
        <v>2.332979851537646</v>
      </c>
      <c r="S45" s="288">
        <v>137</v>
      </c>
      <c r="T45" s="291">
        <v>0</v>
      </c>
      <c r="U45" s="279">
        <v>0</v>
      </c>
      <c r="V45" s="291">
        <v>0</v>
      </c>
      <c r="W45" s="147">
        <f t="shared" si="13"/>
        <v>2.576883287877363</v>
      </c>
      <c r="X45" s="291">
        <v>41</v>
      </c>
      <c r="Y45" s="291">
        <v>0</v>
      </c>
      <c r="Z45" s="279">
        <v>0</v>
      </c>
      <c r="AA45" s="291">
        <v>0</v>
      </c>
      <c r="AB45" s="148">
        <f t="shared" si="14"/>
        <v>1.0475217169136433</v>
      </c>
      <c r="AD45" s="65"/>
    </row>
    <row r="46" spans="1:30" ht="14.25" customHeight="1">
      <c r="A46" s="409"/>
      <c r="B46" s="25"/>
      <c r="C46" s="24" t="s">
        <v>10</v>
      </c>
      <c r="D46" s="291">
        <v>0</v>
      </c>
      <c r="E46" s="291">
        <v>0</v>
      </c>
      <c r="F46" s="279">
        <v>0</v>
      </c>
      <c r="G46" s="291">
        <v>0</v>
      </c>
      <c r="H46" s="147">
        <f t="shared" si="10"/>
        <v>0</v>
      </c>
      <c r="I46" s="291">
        <v>0</v>
      </c>
      <c r="J46" s="295">
        <v>0</v>
      </c>
      <c r="K46" s="295">
        <v>0</v>
      </c>
      <c r="L46" s="291">
        <v>0</v>
      </c>
      <c r="M46" s="147">
        <f t="shared" si="11"/>
        <v>0</v>
      </c>
      <c r="N46" s="291">
        <v>20</v>
      </c>
      <c r="O46" s="291">
        <v>0</v>
      </c>
      <c r="P46" s="279">
        <v>0</v>
      </c>
      <c r="Q46" s="291">
        <v>0</v>
      </c>
      <c r="R46" s="148">
        <f t="shared" si="12"/>
        <v>0.4713090609166961</v>
      </c>
      <c r="S46" s="293">
        <v>0</v>
      </c>
      <c r="T46" s="291">
        <v>0</v>
      </c>
      <c r="U46" s="279">
        <v>0</v>
      </c>
      <c r="V46" s="291">
        <v>0</v>
      </c>
      <c r="W46" s="147">
        <f t="shared" si="13"/>
        <v>0</v>
      </c>
      <c r="X46" s="291">
        <v>5</v>
      </c>
      <c r="Y46" s="291">
        <v>0</v>
      </c>
      <c r="Z46" s="279">
        <v>0</v>
      </c>
      <c r="AA46" s="291">
        <v>0</v>
      </c>
      <c r="AB46" s="148">
        <f t="shared" si="14"/>
        <v>0.12774655084312722</v>
      </c>
      <c r="AD46" s="65"/>
    </row>
    <row r="47" spans="1:30" ht="14.25" customHeight="1">
      <c r="A47" s="409"/>
      <c r="B47" s="26"/>
      <c r="C47" s="24" t="s">
        <v>11</v>
      </c>
      <c r="D47" s="279">
        <v>193.5</v>
      </c>
      <c r="E47" s="291">
        <v>0</v>
      </c>
      <c r="F47" s="279">
        <v>0</v>
      </c>
      <c r="G47" s="291">
        <v>0</v>
      </c>
      <c r="H47" s="147">
        <f t="shared" si="10"/>
        <v>3.802692345484917</v>
      </c>
      <c r="I47" s="291">
        <v>98</v>
      </c>
      <c r="J47" s="291">
        <v>0</v>
      </c>
      <c r="K47" s="295">
        <v>0</v>
      </c>
      <c r="L47" s="291">
        <v>0</v>
      </c>
      <c r="M47" s="147">
        <f t="shared" si="11"/>
        <v>2.6637673280782823</v>
      </c>
      <c r="N47" s="291">
        <v>26</v>
      </c>
      <c r="O47" s="291">
        <v>0</v>
      </c>
      <c r="P47" s="279">
        <v>0</v>
      </c>
      <c r="Q47" s="291">
        <v>0</v>
      </c>
      <c r="R47" s="148">
        <f t="shared" si="12"/>
        <v>0.612701779191705</v>
      </c>
      <c r="S47" s="288">
        <v>27</v>
      </c>
      <c r="T47" s="291">
        <v>0</v>
      </c>
      <c r="U47" s="279">
        <v>0</v>
      </c>
      <c r="V47" s="291">
        <v>0</v>
      </c>
      <c r="W47" s="147">
        <f t="shared" si="13"/>
        <v>0.5078529107495533</v>
      </c>
      <c r="X47" s="291">
        <v>115</v>
      </c>
      <c r="Y47" s="291">
        <v>0</v>
      </c>
      <c r="Z47" s="279">
        <v>0</v>
      </c>
      <c r="AA47" s="291">
        <v>0</v>
      </c>
      <c r="AB47" s="148">
        <f t="shared" si="14"/>
        <v>2.9381706693919263</v>
      </c>
      <c r="AD47" s="65"/>
    </row>
    <row r="48" spans="1:30" ht="14.25" customHeight="1">
      <c r="A48" s="410" t="s">
        <v>174</v>
      </c>
      <c r="B48" s="384" t="s">
        <v>22</v>
      </c>
      <c r="C48" s="24" t="s">
        <v>12</v>
      </c>
      <c r="D48" s="279">
        <v>190</v>
      </c>
      <c r="E48" s="291">
        <v>0</v>
      </c>
      <c r="F48" s="279">
        <v>0</v>
      </c>
      <c r="G48" s="291">
        <v>0</v>
      </c>
      <c r="H48" s="147">
        <f t="shared" si="10"/>
        <v>3.7339097966001766</v>
      </c>
      <c r="I48" s="291">
        <v>59</v>
      </c>
      <c r="J48" s="291">
        <v>0</v>
      </c>
      <c r="K48" s="295">
        <v>0</v>
      </c>
      <c r="L48" s="291">
        <v>0</v>
      </c>
      <c r="M48" s="147">
        <f t="shared" si="11"/>
        <v>1.6036966567001905</v>
      </c>
      <c r="N48" s="291">
        <v>146</v>
      </c>
      <c r="O48" s="291">
        <v>0</v>
      </c>
      <c r="P48" s="279">
        <v>0</v>
      </c>
      <c r="Q48" s="291">
        <v>0</v>
      </c>
      <c r="R48" s="148">
        <f t="shared" si="12"/>
        <v>3.4405561446918815</v>
      </c>
      <c r="S48" s="288">
        <v>166</v>
      </c>
      <c r="T48" s="291">
        <v>0</v>
      </c>
      <c r="U48" s="279">
        <v>0</v>
      </c>
      <c r="V48" s="291">
        <v>0</v>
      </c>
      <c r="W48" s="147">
        <f t="shared" si="13"/>
        <v>3.1223549327565125</v>
      </c>
      <c r="X48" s="291">
        <v>84</v>
      </c>
      <c r="Y48" s="291">
        <v>0</v>
      </c>
      <c r="Z48" s="279">
        <v>0</v>
      </c>
      <c r="AA48" s="291">
        <v>0</v>
      </c>
      <c r="AB48" s="148">
        <f t="shared" si="14"/>
        <v>2.1461420541645375</v>
      </c>
      <c r="AD48" s="65"/>
    </row>
    <row r="49" spans="1:30" ht="14.25" customHeight="1">
      <c r="A49" s="367"/>
      <c r="B49" s="384"/>
      <c r="C49" s="24" t="s">
        <v>13</v>
      </c>
      <c r="D49" s="279">
        <v>752</v>
      </c>
      <c r="E49" s="291">
        <v>0</v>
      </c>
      <c r="F49" s="279">
        <v>0</v>
      </c>
      <c r="G49" s="291">
        <v>0</v>
      </c>
      <c r="H49" s="147">
        <f t="shared" si="10"/>
        <v>14.778421931807015</v>
      </c>
      <c r="I49" s="279">
        <v>509</v>
      </c>
      <c r="J49" s="291">
        <v>0</v>
      </c>
      <c r="K49" s="295">
        <v>0</v>
      </c>
      <c r="L49" s="291">
        <v>0</v>
      </c>
      <c r="M49" s="147">
        <f t="shared" si="11"/>
        <v>13.835281326447404</v>
      </c>
      <c r="N49" s="291">
        <v>338</v>
      </c>
      <c r="O49" s="291">
        <v>0</v>
      </c>
      <c r="P49" s="279">
        <v>0</v>
      </c>
      <c r="Q49" s="291">
        <v>0</v>
      </c>
      <c r="R49" s="148">
        <f t="shared" si="12"/>
        <v>7.965123129492165</v>
      </c>
      <c r="S49" s="288">
        <v>679</v>
      </c>
      <c r="T49" s="291">
        <v>0</v>
      </c>
      <c r="U49" s="279">
        <v>0</v>
      </c>
      <c r="V49" s="291">
        <v>0</v>
      </c>
      <c r="W49" s="147">
        <f t="shared" si="13"/>
        <v>12.771560236998026</v>
      </c>
      <c r="X49" s="279">
        <v>473</v>
      </c>
      <c r="Y49" s="291">
        <v>0</v>
      </c>
      <c r="Z49" s="279">
        <v>0</v>
      </c>
      <c r="AA49" s="291">
        <v>0</v>
      </c>
      <c r="AB49" s="148">
        <f t="shared" si="14"/>
        <v>12.084823709759837</v>
      </c>
      <c r="AD49" s="65"/>
    </row>
    <row r="50" spans="1:30" ht="14.25" customHeight="1">
      <c r="A50" s="367"/>
      <c r="B50" s="384" t="s">
        <v>23</v>
      </c>
      <c r="C50" s="24" t="s">
        <v>12</v>
      </c>
      <c r="D50" s="279">
        <v>24</v>
      </c>
      <c r="E50" s="291">
        <v>0</v>
      </c>
      <c r="F50" s="279">
        <v>0</v>
      </c>
      <c r="G50" s="291">
        <v>0</v>
      </c>
      <c r="H50" s="147">
        <f t="shared" si="10"/>
        <v>0.47165176378107493</v>
      </c>
      <c r="I50" s="291">
        <v>37</v>
      </c>
      <c r="J50" s="291">
        <v>0</v>
      </c>
      <c r="K50" s="295">
        <v>0</v>
      </c>
      <c r="L50" s="291">
        <v>0</v>
      </c>
      <c r="M50" s="147">
        <f t="shared" si="11"/>
        <v>1.005708072845882</v>
      </c>
      <c r="N50" s="291">
        <v>119</v>
      </c>
      <c r="O50" s="291">
        <v>0</v>
      </c>
      <c r="P50" s="279">
        <v>0</v>
      </c>
      <c r="Q50" s="291">
        <v>0</v>
      </c>
      <c r="R50" s="148">
        <f t="shared" si="12"/>
        <v>2.804288912454342</v>
      </c>
      <c r="S50" s="288">
        <v>22</v>
      </c>
      <c r="T50" s="291">
        <v>0</v>
      </c>
      <c r="U50" s="279">
        <v>0</v>
      </c>
      <c r="V50" s="291">
        <v>0</v>
      </c>
      <c r="W50" s="147">
        <f t="shared" si="13"/>
        <v>0.41380607542556197</v>
      </c>
      <c r="X50" s="291">
        <v>26</v>
      </c>
      <c r="Y50" s="291">
        <v>0</v>
      </c>
      <c r="Z50" s="279">
        <v>0</v>
      </c>
      <c r="AA50" s="291">
        <v>0</v>
      </c>
      <c r="AB50" s="148">
        <f t="shared" si="14"/>
        <v>0.6642820643842616</v>
      </c>
      <c r="AD50" s="65"/>
    </row>
    <row r="51" spans="1:30" ht="14.25" customHeight="1">
      <c r="A51" s="367"/>
      <c r="B51" s="384"/>
      <c r="C51" s="24" t="s">
        <v>13</v>
      </c>
      <c r="D51" s="279">
        <v>71</v>
      </c>
      <c r="E51" s="291">
        <v>0</v>
      </c>
      <c r="F51" s="279">
        <v>0</v>
      </c>
      <c r="G51" s="291">
        <v>0</v>
      </c>
      <c r="H51" s="147">
        <f t="shared" si="10"/>
        <v>1.3953031345190134</v>
      </c>
      <c r="I51" s="291">
        <v>108</v>
      </c>
      <c r="J51" s="291">
        <v>0</v>
      </c>
      <c r="K51" s="295">
        <v>0</v>
      </c>
      <c r="L51" s="291">
        <v>0</v>
      </c>
      <c r="M51" s="147">
        <f t="shared" si="11"/>
        <v>2.9355803207393314</v>
      </c>
      <c r="N51" s="291">
        <v>222</v>
      </c>
      <c r="O51" s="291">
        <v>0</v>
      </c>
      <c r="P51" s="279">
        <v>0</v>
      </c>
      <c r="Q51" s="291">
        <v>0</v>
      </c>
      <c r="R51" s="148">
        <f t="shared" si="12"/>
        <v>5.231530576175327</v>
      </c>
      <c r="S51" s="288">
        <v>147</v>
      </c>
      <c r="T51" s="291">
        <v>0</v>
      </c>
      <c r="U51" s="279">
        <v>0</v>
      </c>
      <c r="V51" s="291">
        <v>0</v>
      </c>
      <c r="W51" s="147">
        <f t="shared" si="13"/>
        <v>2.7649769585253456</v>
      </c>
      <c r="X51" s="291">
        <v>107</v>
      </c>
      <c r="Y51" s="291">
        <v>0</v>
      </c>
      <c r="Z51" s="279">
        <v>0</v>
      </c>
      <c r="AA51" s="291">
        <v>0</v>
      </c>
      <c r="AB51" s="148">
        <f t="shared" si="14"/>
        <v>2.7337761880429228</v>
      </c>
      <c r="AD51" s="65"/>
    </row>
    <row r="52" spans="1:30" ht="14.25" customHeight="1">
      <c r="A52" s="359" t="s">
        <v>96</v>
      </c>
      <c r="B52" s="359"/>
      <c r="C52" s="24" t="s">
        <v>14</v>
      </c>
      <c r="D52" s="279">
        <v>10</v>
      </c>
      <c r="E52" s="291">
        <v>0</v>
      </c>
      <c r="F52" s="279">
        <v>0</v>
      </c>
      <c r="G52" s="291">
        <v>0</v>
      </c>
      <c r="H52" s="147">
        <f t="shared" si="10"/>
        <v>0.19652156824211459</v>
      </c>
      <c r="I52" s="291">
        <v>4</v>
      </c>
      <c r="J52" s="291">
        <v>0</v>
      </c>
      <c r="K52" s="295">
        <v>0</v>
      </c>
      <c r="L52" s="291">
        <v>0</v>
      </c>
      <c r="M52" s="147">
        <f t="shared" si="11"/>
        <v>0.10872519706441967</v>
      </c>
      <c r="N52" s="291">
        <v>6</v>
      </c>
      <c r="O52" s="291">
        <v>0</v>
      </c>
      <c r="P52" s="279">
        <v>0</v>
      </c>
      <c r="Q52" s="291">
        <v>0</v>
      </c>
      <c r="R52" s="148">
        <f t="shared" si="12"/>
        <v>0.14139271827500885</v>
      </c>
      <c r="S52" s="288">
        <v>7</v>
      </c>
      <c r="T52" s="291">
        <v>0</v>
      </c>
      <c r="U52" s="279">
        <v>0</v>
      </c>
      <c r="V52" s="291">
        <v>0</v>
      </c>
      <c r="W52" s="147">
        <f t="shared" si="13"/>
        <v>0.13166556945358787</v>
      </c>
      <c r="X52" s="291">
        <v>0</v>
      </c>
      <c r="Y52" s="291">
        <v>0</v>
      </c>
      <c r="Z52" s="279">
        <v>0</v>
      </c>
      <c r="AA52" s="291">
        <v>0</v>
      </c>
      <c r="AB52" s="148">
        <f t="shared" si="14"/>
        <v>0</v>
      </c>
      <c r="AC52" s="4"/>
      <c r="AD52" s="166"/>
    </row>
    <row r="53" spans="1:32" ht="14.25" customHeight="1">
      <c r="A53" s="359"/>
      <c r="B53" s="359"/>
      <c r="C53" s="151" t="s">
        <v>168</v>
      </c>
      <c r="D53" s="279">
        <v>69.5</v>
      </c>
      <c r="E53" s="291">
        <v>0</v>
      </c>
      <c r="F53" s="279">
        <v>0</v>
      </c>
      <c r="G53" s="291">
        <v>0</v>
      </c>
      <c r="H53" s="147">
        <f t="shared" si="10"/>
        <v>1.3658248992826962</v>
      </c>
      <c r="I53" s="291">
        <v>38</v>
      </c>
      <c r="J53" s="291">
        <v>0</v>
      </c>
      <c r="K53" s="295">
        <v>0</v>
      </c>
      <c r="L53" s="291">
        <v>0</v>
      </c>
      <c r="M53" s="147">
        <f t="shared" si="11"/>
        <v>1.032889372111987</v>
      </c>
      <c r="N53" s="291">
        <v>26</v>
      </c>
      <c r="O53" s="291">
        <v>0</v>
      </c>
      <c r="P53" s="279">
        <v>0</v>
      </c>
      <c r="Q53" s="291">
        <v>0</v>
      </c>
      <c r="R53" s="148">
        <f t="shared" si="12"/>
        <v>0.612701779191705</v>
      </c>
      <c r="S53" s="288">
        <v>88</v>
      </c>
      <c r="T53" s="291">
        <v>0</v>
      </c>
      <c r="U53" s="279">
        <v>0</v>
      </c>
      <c r="V53" s="291">
        <v>0</v>
      </c>
      <c r="W53" s="147">
        <f t="shared" si="13"/>
        <v>1.6552243017022479</v>
      </c>
      <c r="X53" s="291">
        <v>20</v>
      </c>
      <c r="Y53" s="291">
        <v>0</v>
      </c>
      <c r="Z53" s="279">
        <v>0</v>
      </c>
      <c r="AA53" s="291">
        <v>0</v>
      </c>
      <c r="AB53" s="148">
        <f t="shared" si="14"/>
        <v>0.5109862033725089</v>
      </c>
      <c r="AD53" s="65"/>
      <c r="AF53" s="4"/>
    </row>
    <row r="54" spans="1:30" ht="14.25" customHeight="1">
      <c r="A54" s="360" t="s">
        <v>15</v>
      </c>
      <c r="B54" s="360"/>
      <c r="C54" s="360"/>
      <c r="D54" s="279">
        <v>240</v>
      </c>
      <c r="E54" s="291">
        <v>0</v>
      </c>
      <c r="F54" s="279">
        <v>0</v>
      </c>
      <c r="G54" s="291">
        <v>0</v>
      </c>
      <c r="H54" s="147">
        <f t="shared" si="10"/>
        <v>4.71651763781075</v>
      </c>
      <c r="I54" s="291">
        <v>10</v>
      </c>
      <c r="J54" s="291">
        <v>0</v>
      </c>
      <c r="K54" s="295">
        <v>0</v>
      </c>
      <c r="L54" s="291">
        <v>0</v>
      </c>
      <c r="M54" s="147">
        <f t="shared" si="11"/>
        <v>0.2718129926610492</v>
      </c>
      <c r="N54" s="291">
        <v>175</v>
      </c>
      <c r="O54" s="291">
        <v>0</v>
      </c>
      <c r="P54" s="279">
        <v>0</v>
      </c>
      <c r="Q54" s="291">
        <v>0</v>
      </c>
      <c r="R54" s="148">
        <f t="shared" si="12"/>
        <v>4.123954283021091</v>
      </c>
      <c r="S54" s="288">
        <v>140</v>
      </c>
      <c r="T54" s="291">
        <v>0</v>
      </c>
      <c r="U54" s="279">
        <v>0</v>
      </c>
      <c r="V54" s="291">
        <v>0</v>
      </c>
      <c r="W54" s="147">
        <f t="shared" si="13"/>
        <v>2.633311389071758</v>
      </c>
      <c r="X54" s="291">
        <v>39</v>
      </c>
      <c r="Y54" s="291">
        <v>0</v>
      </c>
      <c r="Z54" s="279">
        <v>0</v>
      </c>
      <c r="AA54" s="291">
        <v>0</v>
      </c>
      <c r="AB54" s="148">
        <f t="shared" si="14"/>
        <v>0.9964230965763925</v>
      </c>
      <c r="AD54" s="65"/>
    </row>
    <row r="55" spans="1:30" ht="14.25" customHeight="1">
      <c r="A55" s="360" t="s">
        <v>16</v>
      </c>
      <c r="B55" s="360"/>
      <c r="C55" s="360"/>
      <c r="D55" s="279">
        <v>483</v>
      </c>
      <c r="E55" s="291">
        <v>0</v>
      </c>
      <c r="F55" s="279">
        <v>0</v>
      </c>
      <c r="G55" s="291">
        <v>0</v>
      </c>
      <c r="H55" s="147">
        <f t="shared" si="10"/>
        <v>9.491991746094133</v>
      </c>
      <c r="I55" s="291">
        <v>299</v>
      </c>
      <c r="J55" s="291">
        <v>0</v>
      </c>
      <c r="K55" s="295">
        <v>0</v>
      </c>
      <c r="L55" s="291">
        <v>0</v>
      </c>
      <c r="M55" s="147">
        <f t="shared" si="11"/>
        <v>8.12720848056537</v>
      </c>
      <c r="N55" s="291">
        <v>346</v>
      </c>
      <c r="O55" s="296">
        <v>0</v>
      </c>
      <c r="P55" s="279">
        <v>0</v>
      </c>
      <c r="Q55" s="291">
        <v>0</v>
      </c>
      <c r="R55" s="148">
        <f t="shared" si="12"/>
        <v>8.153646753858842</v>
      </c>
      <c r="S55" s="288">
        <v>296</v>
      </c>
      <c r="T55" s="291">
        <v>0</v>
      </c>
      <c r="U55" s="279">
        <v>0</v>
      </c>
      <c r="V55" s="291">
        <v>0</v>
      </c>
      <c r="W55" s="147">
        <f t="shared" si="13"/>
        <v>5.567572651180288</v>
      </c>
      <c r="X55" s="291">
        <v>250</v>
      </c>
      <c r="Y55" s="291">
        <v>0</v>
      </c>
      <c r="Z55" s="279">
        <v>0</v>
      </c>
      <c r="AA55" s="291">
        <v>0</v>
      </c>
      <c r="AB55" s="148">
        <f t="shared" si="14"/>
        <v>6.3873275421563624</v>
      </c>
      <c r="AD55" s="65"/>
    </row>
    <row r="56" spans="1:30" ht="14.25" customHeight="1">
      <c r="A56" s="360" t="s">
        <v>17</v>
      </c>
      <c r="B56" s="360"/>
      <c r="C56" s="360"/>
      <c r="D56" s="279">
        <v>113</v>
      </c>
      <c r="E56" s="291">
        <v>0</v>
      </c>
      <c r="F56" s="279">
        <v>0</v>
      </c>
      <c r="G56" s="291">
        <v>0</v>
      </c>
      <c r="H56" s="147">
        <f t="shared" si="10"/>
        <v>2.220693721135895</v>
      </c>
      <c r="I56" s="291">
        <v>104</v>
      </c>
      <c r="J56" s="291">
        <v>0</v>
      </c>
      <c r="K56" s="295">
        <v>0</v>
      </c>
      <c r="L56" s="291">
        <v>0</v>
      </c>
      <c r="M56" s="147">
        <f t="shared" si="11"/>
        <v>2.8268551236749118</v>
      </c>
      <c r="N56" s="291">
        <v>131.5</v>
      </c>
      <c r="O56" s="291">
        <v>0</v>
      </c>
      <c r="P56" s="279">
        <v>0</v>
      </c>
      <c r="Q56" s="291">
        <v>0</v>
      </c>
      <c r="R56" s="148">
        <f t="shared" si="12"/>
        <v>3.098857075527277</v>
      </c>
      <c r="S56" s="288">
        <v>107</v>
      </c>
      <c r="T56" s="291">
        <v>0</v>
      </c>
      <c r="U56" s="279">
        <v>0</v>
      </c>
      <c r="V56" s="291">
        <v>0</v>
      </c>
      <c r="W56" s="147">
        <f t="shared" si="13"/>
        <v>2.012602275933415</v>
      </c>
      <c r="X56" s="291">
        <v>87</v>
      </c>
      <c r="Y56" s="291">
        <v>0</v>
      </c>
      <c r="Z56" s="279">
        <v>0</v>
      </c>
      <c r="AA56" s="291">
        <v>0</v>
      </c>
      <c r="AB56" s="148">
        <f t="shared" si="14"/>
        <v>2.2227899846704138</v>
      </c>
      <c r="AD56" s="65"/>
    </row>
    <row r="57" spans="1:30" ht="14.25" customHeight="1">
      <c r="A57" s="358" t="s">
        <v>18</v>
      </c>
      <c r="B57" s="358"/>
      <c r="C57" s="358"/>
      <c r="D57" s="282">
        <v>89.5</v>
      </c>
      <c r="E57" s="292">
        <v>0</v>
      </c>
      <c r="F57" s="279">
        <v>0</v>
      </c>
      <c r="G57" s="292">
        <v>0</v>
      </c>
      <c r="H57" s="154">
        <f t="shared" si="10"/>
        <v>1.7588680357669255</v>
      </c>
      <c r="I57" s="292">
        <v>29</v>
      </c>
      <c r="J57" s="292">
        <v>0</v>
      </c>
      <c r="K57" s="295">
        <v>0</v>
      </c>
      <c r="L57" s="292">
        <v>0</v>
      </c>
      <c r="M57" s="154">
        <f t="shared" si="11"/>
        <v>0.7882576787170427</v>
      </c>
      <c r="N57" s="292">
        <v>31</v>
      </c>
      <c r="O57" s="291">
        <v>0</v>
      </c>
      <c r="P57" s="282">
        <v>0</v>
      </c>
      <c r="Q57" s="292">
        <v>0</v>
      </c>
      <c r="R57" s="154">
        <f t="shared" si="12"/>
        <v>0.7305290444208791</v>
      </c>
      <c r="S57" s="289">
        <v>40</v>
      </c>
      <c r="T57" s="292">
        <v>0</v>
      </c>
      <c r="U57" s="282">
        <v>0</v>
      </c>
      <c r="V57" s="292">
        <v>0</v>
      </c>
      <c r="W57" s="154">
        <f t="shared" si="13"/>
        <v>0.7523746825919309</v>
      </c>
      <c r="X57" s="292">
        <v>43</v>
      </c>
      <c r="Y57" s="292">
        <v>0</v>
      </c>
      <c r="Z57" s="282">
        <v>0</v>
      </c>
      <c r="AA57" s="292">
        <v>0</v>
      </c>
      <c r="AB57" s="154">
        <f t="shared" si="14"/>
        <v>1.0986203372508943</v>
      </c>
      <c r="AD57" s="65"/>
    </row>
    <row r="58" spans="1:28" ht="16.5" customHeight="1">
      <c r="A58" s="3" t="s">
        <v>180</v>
      </c>
      <c r="F58" s="167"/>
      <c r="K58" s="167"/>
      <c r="O58" s="167"/>
      <c r="S58" s="167"/>
      <c r="AB58" s="168" t="s">
        <v>131</v>
      </c>
    </row>
    <row r="59" ht="13.5">
      <c r="A59" s="3" t="s">
        <v>178</v>
      </c>
    </row>
    <row r="60" spans="1:33" ht="13.5">
      <c r="A60" s="43"/>
      <c r="B60" s="43"/>
      <c r="C60" s="43"/>
      <c r="D60" s="43"/>
      <c r="E60" s="43"/>
      <c r="F60" s="43"/>
      <c r="G60" s="43"/>
      <c r="H60" s="43"/>
      <c r="I60" s="43"/>
      <c r="J60" s="43"/>
      <c r="K60" s="43"/>
      <c r="L60" s="43"/>
      <c r="M60" s="43"/>
      <c r="N60" s="43"/>
      <c r="O60" s="43"/>
      <c r="P60" s="43"/>
      <c r="Q60" s="43"/>
      <c r="R60" s="45"/>
      <c r="S60" s="43"/>
      <c r="T60" s="43"/>
      <c r="U60" s="43"/>
      <c r="V60" s="43"/>
      <c r="W60" s="43"/>
      <c r="X60" s="43"/>
      <c r="Y60" s="43"/>
      <c r="Z60" s="43"/>
      <c r="AA60" s="43"/>
      <c r="AB60" s="43"/>
      <c r="AC60" s="43"/>
      <c r="AD60" s="43"/>
      <c r="AE60" s="43"/>
      <c r="AF60" s="43"/>
      <c r="AG60" s="43"/>
    </row>
    <row r="61" ht="13.5">
      <c r="E61" s="2">
        <f>H1*100</f>
        <v>0</v>
      </c>
    </row>
    <row r="86" ht="13.5">
      <c r="E86" s="2">
        <f>H30*100</f>
        <v>0</v>
      </c>
    </row>
    <row r="87" ht="13.5">
      <c r="E87" s="2">
        <f>H31*100</f>
        <v>0</v>
      </c>
    </row>
  </sheetData>
  <sheetProtection/>
  <mergeCells count="69">
    <mergeCell ref="S3:W3"/>
    <mergeCell ref="W33:W34"/>
    <mergeCell ref="X33:X34"/>
    <mergeCell ref="R33:R34"/>
    <mergeCell ref="T33:V33"/>
    <mergeCell ref="R4:R5"/>
    <mergeCell ref="S32:W32"/>
    <mergeCell ref="X32:AB32"/>
    <mergeCell ref="S4:S5"/>
    <mergeCell ref="W4:W5"/>
    <mergeCell ref="T4:V4"/>
    <mergeCell ref="X4:X5"/>
    <mergeCell ref="AB33:AB34"/>
    <mergeCell ref="Y33:AA33"/>
    <mergeCell ref="I3:M3"/>
    <mergeCell ref="N3:R3"/>
    <mergeCell ref="O4:Q4"/>
    <mergeCell ref="M4:M5"/>
    <mergeCell ref="N4:N5"/>
    <mergeCell ref="S33:S34"/>
    <mergeCell ref="N32:R32"/>
    <mergeCell ref="N33:N34"/>
    <mergeCell ref="AF1:AG2"/>
    <mergeCell ref="AD4:AF4"/>
    <mergeCell ref="AG4:AG5"/>
    <mergeCell ref="X3:AB3"/>
    <mergeCell ref="AC3:AG3"/>
    <mergeCell ref="AB4:AB5"/>
    <mergeCell ref="AC4:AC5"/>
    <mergeCell ref="Y4:AA4"/>
    <mergeCell ref="J33:L33"/>
    <mergeCell ref="I4:I5"/>
    <mergeCell ref="J4:L4"/>
    <mergeCell ref="D4:D5"/>
    <mergeCell ref="H4:H5"/>
    <mergeCell ref="I32:M32"/>
    <mergeCell ref="I33:I34"/>
    <mergeCell ref="M33:M34"/>
    <mergeCell ref="A6:C6"/>
    <mergeCell ref="A7:B8"/>
    <mergeCell ref="O33:Q33"/>
    <mergeCell ref="D3:H3"/>
    <mergeCell ref="A9:A18"/>
    <mergeCell ref="A19:A22"/>
    <mergeCell ref="B19:B20"/>
    <mergeCell ref="B21:B22"/>
    <mergeCell ref="E4:G4"/>
    <mergeCell ref="A3:C5"/>
    <mergeCell ref="A28:C28"/>
    <mergeCell ref="A25:C25"/>
    <mergeCell ref="A23:B24"/>
    <mergeCell ref="A36:B37"/>
    <mergeCell ref="A26:C26"/>
    <mergeCell ref="A27:C27"/>
    <mergeCell ref="A38:A47"/>
    <mergeCell ref="E33:G33"/>
    <mergeCell ref="A32:C34"/>
    <mergeCell ref="A35:C35"/>
    <mergeCell ref="D32:H32"/>
    <mergeCell ref="H33:H34"/>
    <mergeCell ref="D33:D34"/>
    <mergeCell ref="A48:A51"/>
    <mergeCell ref="B48:B49"/>
    <mergeCell ref="B50:B51"/>
    <mergeCell ref="A57:C57"/>
    <mergeCell ref="A52:B53"/>
    <mergeCell ref="A54:C54"/>
    <mergeCell ref="A55:C55"/>
    <mergeCell ref="A56:C56"/>
  </mergeCells>
  <printOptions horizontalCentered="1"/>
  <pageMargins left="0.3937007874015748" right="0.3937007874015748" top="0.7874015748031497" bottom="0.5905511811023623" header="0.3937007874015748" footer="0.1968503937007874"/>
  <pageSetup horizontalDpi="600" verticalDpi="600" orientation="portrait" paperSize="9" r:id="rId2"/>
  <colBreaks count="1" manualBreakCount="1">
    <brk id="18" max="58" man="1"/>
  </colBreaks>
  <drawing r:id="rId1"/>
</worksheet>
</file>

<file path=xl/worksheets/sheet4.xml><?xml version="1.0" encoding="utf-8"?>
<worksheet xmlns="http://schemas.openxmlformats.org/spreadsheetml/2006/main" xmlns:r="http://schemas.openxmlformats.org/officeDocument/2006/relationships">
  <sheetPr>
    <tabColor theme="0"/>
  </sheetPr>
  <dimension ref="A1:S53"/>
  <sheetViews>
    <sheetView showZeros="0" zoomScaleSheetLayoutView="100" zoomScalePageLayoutView="0" workbookViewId="0" topLeftCell="A1">
      <pane xSplit="5" ySplit="6" topLeftCell="F7" activePane="bottomRight" state="frozen"/>
      <selection pane="topLeft" activeCell="B1" sqref="B1"/>
      <selection pane="topRight" activeCell="B1" sqref="B1"/>
      <selection pane="bottomLeft" activeCell="B1" sqref="B1"/>
      <selection pane="bottomRight" activeCell="N39" sqref="N39"/>
    </sheetView>
  </sheetViews>
  <sheetFormatPr defaultColWidth="9.00390625" defaultRowHeight="13.5"/>
  <cols>
    <col min="1" max="1" width="3.125" style="2" customWidth="1"/>
    <col min="2" max="2" width="3.25390625" style="2" customWidth="1"/>
    <col min="3" max="3" width="14.75390625" style="2" customWidth="1"/>
    <col min="4" max="4" width="5.125" style="2" customWidth="1"/>
    <col min="5" max="5" width="0.6171875" style="2" customWidth="1"/>
    <col min="6" max="6" width="8.375" style="8" customWidth="1"/>
    <col min="7" max="7" width="13.625" style="8" customWidth="1"/>
    <col min="8" max="8" width="8.375" style="12" customWidth="1"/>
    <col min="9" max="9" width="8.375" style="8" customWidth="1"/>
    <col min="10" max="10" width="13.625" style="8" customWidth="1"/>
    <col min="11" max="11" width="8.375" style="12" customWidth="1"/>
    <col min="12" max="12" width="10.625" style="8" customWidth="1"/>
    <col min="13" max="13" width="13.625" style="8" customWidth="1"/>
    <col min="14" max="14" width="8.625" style="12" customWidth="1"/>
    <col min="15" max="15" width="10.625" style="8" customWidth="1"/>
    <col min="16" max="16" width="13.625" style="8" customWidth="1"/>
    <col min="17" max="17" width="8.625" style="12" customWidth="1"/>
    <col min="18" max="16384" width="9.00390625" style="2" customWidth="1"/>
  </cols>
  <sheetData>
    <row r="1" spans="1:17" ht="18.75" customHeight="1">
      <c r="A1" s="46" t="s">
        <v>111</v>
      </c>
      <c r="B1" s="46"/>
      <c r="C1" s="46"/>
      <c r="D1" s="46"/>
      <c r="E1" s="46"/>
      <c r="F1" s="47"/>
      <c r="G1" s="47"/>
      <c r="H1" s="48"/>
      <c r="I1" s="47"/>
      <c r="J1" s="47"/>
      <c r="K1" s="48"/>
      <c r="L1" s="47"/>
      <c r="M1" s="47"/>
      <c r="N1" s="48"/>
      <c r="O1" s="47"/>
      <c r="P1" s="47"/>
      <c r="Q1" s="48"/>
    </row>
    <row r="2" spans="1:17" ht="18.75" customHeight="1">
      <c r="A2" s="38" t="s">
        <v>112</v>
      </c>
      <c r="B2" s="38"/>
      <c r="C2" s="38"/>
      <c r="D2" s="43"/>
      <c r="E2" s="43"/>
      <c r="F2" s="47"/>
      <c r="G2" s="47"/>
      <c r="H2" s="48"/>
      <c r="I2" s="47"/>
      <c r="J2" s="47"/>
      <c r="K2" s="48"/>
      <c r="L2" s="47"/>
      <c r="M2" s="47"/>
      <c r="N2" s="48"/>
      <c r="O2" s="47"/>
      <c r="P2" s="430" t="str">
        <f>'1(1) 保健師業務(総数)'!AB4</f>
        <v>令和元年度</v>
      </c>
      <c r="Q2" s="430"/>
    </row>
    <row r="3" spans="1:17" ht="7.5" customHeight="1">
      <c r="A3" s="38"/>
      <c r="B3" s="38"/>
      <c r="C3" s="38"/>
      <c r="D3" s="43"/>
      <c r="E3" s="43"/>
      <c r="F3" s="47"/>
      <c r="G3" s="47"/>
      <c r="H3" s="48"/>
      <c r="I3" s="47"/>
      <c r="J3" s="47"/>
      <c r="K3" s="48"/>
      <c r="L3" s="47"/>
      <c r="M3" s="47"/>
      <c r="N3" s="48"/>
      <c r="O3" s="49"/>
      <c r="P3" s="431"/>
      <c r="Q3" s="431"/>
    </row>
    <row r="4" spans="1:17" ht="18" customHeight="1">
      <c r="A4" s="421" t="s">
        <v>40</v>
      </c>
      <c r="B4" s="412"/>
      <c r="C4" s="412"/>
      <c r="D4" s="413"/>
      <c r="E4" s="169"/>
      <c r="F4" s="412" t="s">
        <v>20</v>
      </c>
      <c r="G4" s="412"/>
      <c r="H4" s="412"/>
      <c r="I4" s="412" t="s">
        <v>139</v>
      </c>
      <c r="J4" s="412"/>
      <c r="K4" s="413"/>
      <c r="L4" s="421" t="s">
        <v>127</v>
      </c>
      <c r="M4" s="412"/>
      <c r="N4" s="412"/>
      <c r="O4" s="412" t="s">
        <v>21</v>
      </c>
      <c r="P4" s="412"/>
      <c r="Q4" s="413"/>
    </row>
    <row r="5" spans="1:17" ht="17.25" customHeight="1">
      <c r="A5" s="422"/>
      <c r="B5" s="423"/>
      <c r="C5" s="423"/>
      <c r="D5" s="424"/>
      <c r="E5" s="170"/>
      <c r="F5" s="418" t="s">
        <v>41</v>
      </c>
      <c r="G5" s="171" t="s">
        <v>152</v>
      </c>
      <c r="H5" s="416" t="s">
        <v>42</v>
      </c>
      <c r="I5" s="418" t="s">
        <v>41</v>
      </c>
      <c r="J5" s="171" t="s">
        <v>152</v>
      </c>
      <c r="K5" s="419" t="s">
        <v>42</v>
      </c>
      <c r="L5" s="432" t="s">
        <v>41</v>
      </c>
      <c r="M5" s="171" t="s">
        <v>152</v>
      </c>
      <c r="N5" s="416" t="s">
        <v>42</v>
      </c>
      <c r="O5" s="418" t="s">
        <v>41</v>
      </c>
      <c r="P5" s="171" t="s">
        <v>152</v>
      </c>
      <c r="Q5" s="419" t="s">
        <v>42</v>
      </c>
    </row>
    <row r="6" spans="1:17" s="13" customFormat="1" ht="22.5" customHeight="1">
      <c r="A6" s="422"/>
      <c r="B6" s="423"/>
      <c r="C6" s="423"/>
      <c r="D6" s="424"/>
      <c r="E6" s="172"/>
      <c r="F6" s="418"/>
      <c r="G6" s="173" t="s">
        <v>100</v>
      </c>
      <c r="H6" s="417"/>
      <c r="I6" s="418"/>
      <c r="J6" s="173" t="s">
        <v>100</v>
      </c>
      <c r="K6" s="420"/>
      <c r="L6" s="432"/>
      <c r="M6" s="173" t="s">
        <v>100</v>
      </c>
      <c r="N6" s="417"/>
      <c r="O6" s="418"/>
      <c r="P6" s="173" t="s">
        <v>100</v>
      </c>
      <c r="Q6" s="420"/>
    </row>
    <row r="7" spans="1:17" ht="14.25" customHeight="1">
      <c r="A7" s="414" t="s">
        <v>43</v>
      </c>
      <c r="B7" s="414"/>
      <c r="C7" s="414"/>
      <c r="D7" s="174" t="s">
        <v>44</v>
      </c>
      <c r="E7" s="174"/>
      <c r="F7" s="324">
        <f>I7+L7+O7</f>
        <v>7730</v>
      </c>
      <c r="G7" s="324">
        <f>J7+M7+P7</f>
        <v>3185</v>
      </c>
      <c r="H7" s="325">
        <v>0</v>
      </c>
      <c r="I7" s="324">
        <f>'2(2) 家庭訪問(保健福祉課)'!E6</f>
        <v>4004</v>
      </c>
      <c r="J7" s="324">
        <f>'2(2) 家庭訪問(保健福祉課)'!F6</f>
        <v>3185</v>
      </c>
      <c r="K7" s="326">
        <v>0</v>
      </c>
      <c r="L7" s="327">
        <f>'2(3) 家庭訪問(健康・子ども課)'!E6</f>
        <v>3337</v>
      </c>
      <c r="M7" s="324">
        <f>'2(3) 家庭訪問(健康・子ども課)'!F6</f>
        <v>0</v>
      </c>
      <c r="N7" s="325">
        <v>0</v>
      </c>
      <c r="O7" s="328">
        <v>389</v>
      </c>
      <c r="P7" s="328">
        <v>0</v>
      </c>
      <c r="Q7" s="326">
        <v>0</v>
      </c>
    </row>
    <row r="8" spans="1:17" ht="14.25" customHeight="1">
      <c r="A8" s="414"/>
      <c r="B8" s="414"/>
      <c r="C8" s="414"/>
      <c r="D8" s="176" t="s">
        <v>45</v>
      </c>
      <c r="E8" s="176"/>
      <c r="F8" s="325">
        <f>I8+L8+O8</f>
        <v>11358</v>
      </c>
      <c r="G8" s="325">
        <f>J8+M8+P8</f>
        <v>4842</v>
      </c>
      <c r="H8" s="325">
        <v>0</v>
      </c>
      <c r="I8" s="325">
        <f>'2(2) 家庭訪問(保健福祉課)'!E7</f>
        <v>6026</v>
      </c>
      <c r="J8" s="325">
        <f>'2(2) 家庭訪問(保健福祉課)'!F7</f>
        <v>4842</v>
      </c>
      <c r="K8" s="326">
        <v>0</v>
      </c>
      <c r="L8" s="329">
        <f>'2(3) 家庭訪問(健康・子ども課)'!E7</f>
        <v>4827</v>
      </c>
      <c r="M8" s="325">
        <f>'2(3) 家庭訪問(健康・子ども課)'!F7</f>
        <v>0</v>
      </c>
      <c r="N8" s="325">
        <v>0</v>
      </c>
      <c r="O8" s="330">
        <v>505</v>
      </c>
      <c r="P8" s="330">
        <v>0</v>
      </c>
      <c r="Q8" s="326">
        <v>0</v>
      </c>
    </row>
    <row r="9" spans="1:17" ht="14.25" customHeight="1">
      <c r="A9" s="425" t="s">
        <v>46</v>
      </c>
      <c r="B9" s="425"/>
      <c r="C9" s="425"/>
      <c r="D9" s="178" t="s">
        <v>44</v>
      </c>
      <c r="E9" s="178"/>
      <c r="F9" s="324">
        <f aca="true" t="shared" si="0" ref="F9:F52">I9+L9+O9</f>
        <v>1320</v>
      </c>
      <c r="G9" s="324">
        <f aca="true" t="shared" si="1" ref="G9:G52">J9+M9+P9</f>
        <v>198</v>
      </c>
      <c r="H9" s="324">
        <v>0</v>
      </c>
      <c r="I9" s="324">
        <f>'2(2) 家庭訪問(保健福祉課)'!E8</f>
        <v>331</v>
      </c>
      <c r="J9" s="324">
        <f>'2(2) 家庭訪問(保健福祉課)'!F8</f>
        <v>198</v>
      </c>
      <c r="K9" s="331">
        <v>0</v>
      </c>
      <c r="L9" s="327">
        <f>'2(3) 家庭訪問(健康・子ども課)'!E8</f>
        <v>921</v>
      </c>
      <c r="M9" s="324">
        <f>'2(3) 家庭訪問(健康・子ども課)'!F8</f>
        <v>0</v>
      </c>
      <c r="N9" s="324">
        <v>0</v>
      </c>
      <c r="O9" s="328">
        <v>68</v>
      </c>
      <c r="P9" s="328">
        <v>0</v>
      </c>
      <c r="Q9" s="331">
        <v>0</v>
      </c>
    </row>
    <row r="10" spans="1:17" ht="14.25" customHeight="1">
      <c r="A10" s="426"/>
      <c r="B10" s="426"/>
      <c r="C10" s="426"/>
      <c r="D10" s="179" t="s">
        <v>45</v>
      </c>
      <c r="E10" s="179"/>
      <c r="F10" s="332">
        <f t="shared" si="0"/>
        <v>1949</v>
      </c>
      <c r="G10" s="332">
        <f t="shared" si="1"/>
        <v>340</v>
      </c>
      <c r="H10" s="332">
        <v>0</v>
      </c>
      <c r="I10" s="332">
        <f>'2(2) 家庭訪問(保健福祉課)'!E9</f>
        <v>515</v>
      </c>
      <c r="J10" s="332">
        <f>'2(2) 家庭訪問(保健福祉課)'!F9</f>
        <v>340</v>
      </c>
      <c r="K10" s="333">
        <v>0</v>
      </c>
      <c r="L10" s="334">
        <f>'2(3) 家庭訪問(健康・子ども課)'!E9</f>
        <v>1366</v>
      </c>
      <c r="M10" s="332">
        <f>'2(3) 家庭訪問(健康・子ども課)'!F9</f>
        <v>0</v>
      </c>
      <c r="N10" s="332">
        <v>0</v>
      </c>
      <c r="O10" s="335">
        <v>68</v>
      </c>
      <c r="P10" s="335">
        <v>0</v>
      </c>
      <c r="Q10" s="333">
        <v>0</v>
      </c>
    </row>
    <row r="11" spans="1:17" ht="14.25" customHeight="1">
      <c r="A11" s="414" t="s">
        <v>47</v>
      </c>
      <c r="B11" s="414"/>
      <c r="C11" s="414"/>
      <c r="D11" s="174" t="s">
        <v>44</v>
      </c>
      <c r="E11" s="174"/>
      <c r="F11" s="325">
        <f t="shared" si="0"/>
        <v>12030</v>
      </c>
      <c r="G11" s="325">
        <f t="shared" si="1"/>
        <v>4725</v>
      </c>
      <c r="H11" s="336">
        <f>H13+H15+H17+H25+H27+H29+H31+H33+H35+H37+H41+H45+H47</f>
        <v>100</v>
      </c>
      <c r="I11" s="325">
        <f>'2(2) 家庭訪問(保健福祉課)'!E10</f>
        <v>5768</v>
      </c>
      <c r="J11" s="325">
        <f>'2(2) 家庭訪問(保健福祉課)'!F10</f>
        <v>4725</v>
      </c>
      <c r="K11" s="337">
        <f>K13+K15+K17+K25+K27+K29+K31+K33+K35+K37+K41+K45+K47</f>
        <v>100</v>
      </c>
      <c r="L11" s="329">
        <f>'2(3) 家庭訪問(健康・子ども課)'!E10</f>
        <v>5663</v>
      </c>
      <c r="M11" s="325">
        <f>'2(3) 家庭訪問(健康・子ども課)'!F10</f>
        <v>0</v>
      </c>
      <c r="N11" s="338">
        <f>N13+N15+N17+N25+N27+N29+N31+N33+N35+N37+N41+N45+N47</f>
        <v>100</v>
      </c>
      <c r="O11" s="330">
        <v>599</v>
      </c>
      <c r="P11" s="330">
        <v>0</v>
      </c>
      <c r="Q11" s="337">
        <f>Q13+Q15+Q17+Q25+Q27+Q29+Q31+Q33+Q35+Q37+Q41+Q45+Q47</f>
        <v>100</v>
      </c>
    </row>
    <row r="12" spans="1:18" ht="14.25" customHeight="1">
      <c r="A12" s="414"/>
      <c r="B12" s="414"/>
      <c r="C12" s="414"/>
      <c r="D12" s="176" t="s">
        <v>45</v>
      </c>
      <c r="E12" s="176"/>
      <c r="F12" s="325">
        <f t="shared" si="0"/>
        <v>17431</v>
      </c>
      <c r="G12" s="325">
        <f t="shared" si="1"/>
        <v>7050</v>
      </c>
      <c r="H12" s="336">
        <f>H14+H16+H18+H26+H28+H30+H32+H34+H36+H38+H42+H46+H48</f>
        <v>99.99999999999997</v>
      </c>
      <c r="I12" s="325">
        <f>'2(2) 家庭訪問(保健福祉課)'!E11</f>
        <v>8637</v>
      </c>
      <c r="J12" s="325">
        <f>'2(2) 家庭訪問(保健福祉課)'!F11</f>
        <v>7050</v>
      </c>
      <c r="K12" s="337">
        <f>K14+K16+K18+K26+K28+K30+K32+K34+K36+K38+K42+K46+K48</f>
        <v>100</v>
      </c>
      <c r="L12" s="329">
        <f>'2(3) 家庭訪問(健康・子ども課)'!E11</f>
        <v>8069</v>
      </c>
      <c r="M12" s="325">
        <f>'2(3) 家庭訪問(健康・子ども課)'!F11</f>
        <v>0</v>
      </c>
      <c r="N12" s="338">
        <f>N14+N16+N18+N26+N28+N30+N32+N34+N36+N38+N42+N46+N48</f>
        <v>100.00000000000001</v>
      </c>
      <c r="O12" s="330">
        <v>725</v>
      </c>
      <c r="P12" s="330">
        <v>0</v>
      </c>
      <c r="Q12" s="337">
        <f>Q14+Q16+Q18+Q26+Q28+Q30+Q32+Q34+Q36+Q38+Q42+Q46+Q48</f>
        <v>100</v>
      </c>
      <c r="R12" s="13"/>
    </row>
    <row r="13" spans="1:17" ht="14.25" customHeight="1">
      <c r="A13" s="129"/>
      <c r="B13" s="414" t="s">
        <v>48</v>
      </c>
      <c r="C13" s="415"/>
      <c r="D13" s="174" t="s">
        <v>44</v>
      </c>
      <c r="E13" s="174"/>
      <c r="F13" s="325">
        <f t="shared" si="0"/>
        <v>16</v>
      </c>
      <c r="G13" s="325">
        <f t="shared" si="1"/>
        <v>14</v>
      </c>
      <c r="H13" s="339">
        <f>F13/$F$11*100</f>
        <v>0.13300083125519535</v>
      </c>
      <c r="I13" s="340">
        <f>'2(2) 家庭訪問(保健福祉課)'!E12</f>
        <v>15</v>
      </c>
      <c r="J13" s="340">
        <f>'2(2) 家庭訪問(保健福祉課)'!F12</f>
        <v>14</v>
      </c>
      <c r="K13" s="341">
        <f>I13/$I$11*100</f>
        <v>0.26005547850208044</v>
      </c>
      <c r="L13" s="342">
        <f>'2(3) 家庭訪問(健康・子ども課)'!E12</f>
        <v>0</v>
      </c>
      <c r="M13" s="340">
        <f>'2(3) 家庭訪問(健康・子ども課)'!F12</f>
        <v>0</v>
      </c>
      <c r="N13" s="343">
        <f>L13/$L$11*100</f>
        <v>0</v>
      </c>
      <c r="O13" s="344">
        <v>1</v>
      </c>
      <c r="P13" s="344">
        <v>0</v>
      </c>
      <c r="Q13" s="341">
        <f>O13/$O$11*100</f>
        <v>0.1669449081803005</v>
      </c>
    </row>
    <row r="14" spans="1:18" ht="14.25" customHeight="1">
      <c r="A14" s="129"/>
      <c r="B14" s="415"/>
      <c r="C14" s="415"/>
      <c r="D14" s="176" t="s">
        <v>45</v>
      </c>
      <c r="E14" s="176"/>
      <c r="F14" s="325">
        <f t="shared" si="0"/>
        <v>21</v>
      </c>
      <c r="G14" s="325">
        <f t="shared" si="1"/>
        <v>17</v>
      </c>
      <c r="H14" s="339">
        <f>F14/$F$12*100</f>
        <v>0.12047501577649017</v>
      </c>
      <c r="I14" s="340">
        <f>'2(2) 家庭訪問(保健福祉課)'!E13</f>
        <v>19</v>
      </c>
      <c r="J14" s="340">
        <f>'2(2) 家庭訪問(保健福祉課)'!F13</f>
        <v>17</v>
      </c>
      <c r="K14" s="341">
        <f>I14/$I$12*100</f>
        <v>0.21998379066805607</v>
      </c>
      <c r="L14" s="342">
        <f>'2(3) 家庭訪問(健康・子ども課)'!E13</f>
        <v>0</v>
      </c>
      <c r="M14" s="340">
        <f>'2(3) 家庭訪問(健康・子ども課)'!F13</f>
        <v>0</v>
      </c>
      <c r="N14" s="345">
        <f>L14/$L$12*100</f>
        <v>0</v>
      </c>
      <c r="O14" s="344">
        <v>2</v>
      </c>
      <c r="P14" s="344">
        <v>0</v>
      </c>
      <c r="Q14" s="341">
        <f>O14/$O$12*100</f>
        <v>0.27586206896551724</v>
      </c>
      <c r="R14" s="13"/>
    </row>
    <row r="15" spans="1:17" ht="14.25" customHeight="1">
      <c r="A15" s="129"/>
      <c r="B15" s="414" t="s">
        <v>49</v>
      </c>
      <c r="C15" s="415"/>
      <c r="D15" s="174" t="s">
        <v>44</v>
      </c>
      <c r="E15" s="174"/>
      <c r="F15" s="325">
        <f t="shared" si="0"/>
        <v>237</v>
      </c>
      <c r="G15" s="325">
        <f t="shared" si="1"/>
        <v>0</v>
      </c>
      <c r="H15" s="339">
        <f>F15/$F$11*100</f>
        <v>1.970074812967581</v>
      </c>
      <c r="I15" s="340">
        <f>'2(2) 家庭訪問(保健福祉課)'!E14</f>
        <v>0</v>
      </c>
      <c r="J15" s="340">
        <f>'2(2) 家庭訪問(保健福祉課)'!F14</f>
        <v>0</v>
      </c>
      <c r="K15" s="341">
        <f>I15/$I$11*100</f>
        <v>0</v>
      </c>
      <c r="L15" s="342">
        <f>'2(3) 家庭訪問(健康・子ども課)'!E14</f>
        <v>1</v>
      </c>
      <c r="M15" s="340">
        <f>'2(3) 家庭訪問(健康・子ども課)'!F14</f>
        <v>0</v>
      </c>
      <c r="N15" s="343">
        <f>L15/$L$11*100</f>
        <v>0.017658484901995408</v>
      </c>
      <c r="O15" s="344">
        <v>236</v>
      </c>
      <c r="P15" s="344">
        <v>0</v>
      </c>
      <c r="Q15" s="346">
        <f>O15/$O$11*100</f>
        <v>39.39899833055092</v>
      </c>
    </row>
    <row r="16" spans="1:18" ht="14.25" customHeight="1">
      <c r="A16" s="129"/>
      <c r="B16" s="415"/>
      <c r="C16" s="415"/>
      <c r="D16" s="176" t="s">
        <v>45</v>
      </c>
      <c r="E16" s="176"/>
      <c r="F16" s="325">
        <f t="shared" si="0"/>
        <v>358</v>
      </c>
      <c r="G16" s="325">
        <f t="shared" si="1"/>
        <v>0</v>
      </c>
      <c r="H16" s="339">
        <f>F16/$F$12*100</f>
        <v>2.053812173713499</v>
      </c>
      <c r="I16" s="340">
        <f>'2(2) 家庭訪問(保健福祉課)'!E15</f>
        <v>0</v>
      </c>
      <c r="J16" s="340">
        <f>'2(2) 家庭訪問(保健福祉課)'!F15</f>
        <v>0</v>
      </c>
      <c r="K16" s="341">
        <f>I16/$I$12*100</f>
        <v>0</v>
      </c>
      <c r="L16" s="342">
        <f>'2(3) 家庭訪問(健康・子ども課)'!E15</f>
        <v>1</v>
      </c>
      <c r="M16" s="340">
        <f>'2(3) 家庭訪問(健康・子ども課)'!F15</f>
        <v>0</v>
      </c>
      <c r="N16" s="343">
        <f>L16/$L$12*100</f>
        <v>0.012393109431156277</v>
      </c>
      <c r="O16" s="344">
        <v>357</v>
      </c>
      <c r="P16" s="344">
        <v>0</v>
      </c>
      <c r="Q16" s="346">
        <f>O16/$O$12*100</f>
        <v>49.24137931034483</v>
      </c>
      <c r="R16" s="13"/>
    </row>
    <row r="17" spans="1:18" ht="14.25" customHeight="1">
      <c r="A17" s="129"/>
      <c r="B17" s="414" t="s">
        <v>169</v>
      </c>
      <c r="C17" s="415"/>
      <c r="D17" s="174" t="s">
        <v>44</v>
      </c>
      <c r="E17" s="174"/>
      <c r="F17" s="325">
        <f t="shared" si="0"/>
        <v>2175</v>
      </c>
      <c r="G17" s="325">
        <f t="shared" si="1"/>
        <v>1722</v>
      </c>
      <c r="H17" s="339">
        <f>F17/$F$11*100</f>
        <v>18.07980049875312</v>
      </c>
      <c r="I17" s="340">
        <f>'2(2) 家庭訪問(保健福祉課)'!E16</f>
        <v>2048</v>
      </c>
      <c r="J17" s="340">
        <f>'2(2) 家庭訪問(保健福祉課)'!F16</f>
        <v>1722</v>
      </c>
      <c r="K17" s="341">
        <f>I17/$I$11*100</f>
        <v>35.50624133148405</v>
      </c>
      <c r="L17" s="342">
        <f>'2(3) 家庭訪問(健康・子ども課)'!E16</f>
        <v>127</v>
      </c>
      <c r="M17" s="340">
        <f>'2(3) 家庭訪問(健康・子ども課)'!F16</f>
        <v>0</v>
      </c>
      <c r="N17" s="345">
        <f>L17/$L$11*100</f>
        <v>2.2426275825534168</v>
      </c>
      <c r="O17" s="344">
        <v>0</v>
      </c>
      <c r="P17" s="344">
        <v>0</v>
      </c>
      <c r="Q17" s="341">
        <f>O17/$O$11*100</f>
        <v>0</v>
      </c>
      <c r="R17" s="14"/>
    </row>
    <row r="18" spans="1:18" ht="14.25" customHeight="1">
      <c r="A18" s="129"/>
      <c r="B18" s="415"/>
      <c r="C18" s="415"/>
      <c r="D18" s="176" t="s">
        <v>45</v>
      </c>
      <c r="E18" s="176"/>
      <c r="F18" s="325">
        <f t="shared" si="0"/>
        <v>3768</v>
      </c>
      <c r="G18" s="325">
        <f t="shared" si="1"/>
        <v>2937</v>
      </c>
      <c r="H18" s="339">
        <f>F18/$F$12*100</f>
        <v>21.616659973610233</v>
      </c>
      <c r="I18" s="340">
        <f>'2(2) 家庭訪問(保健福祉課)'!E17</f>
        <v>3562</v>
      </c>
      <c r="J18" s="340">
        <f>'2(2) 家庭訪問(保健福祉課)'!F17</f>
        <v>2937</v>
      </c>
      <c r="K18" s="341">
        <f>I18/$I$12*100</f>
        <v>41.24117170313767</v>
      </c>
      <c r="L18" s="342">
        <f>'2(3) 家庭訪問(健康・子ども課)'!E17</f>
        <v>206</v>
      </c>
      <c r="M18" s="340">
        <f>'2(3) 家庭訪問(健康・子ども課)'!F17</f>
        <v>0</v>
      </c>
      <c r="N18" s="347">
        <f>L18/$L$12*100</f>
        <v>2.552980542818193</v>
      </c>
      <c r="O18" s="344">
        <v>0</v>
      </c>
      <c r="P18" s="344">
        <v>0</v>
      </c>
      <c r="Q18" s="341">
        <f>O18/$O$12*100</f>
        <v>0</v>
      </c>
      <c r="R18" s="13"/>
    </row>
    <row r="19" spans="1:18" ht="14.25" customHeight="1">
      <c r="A19" s="129"/>
      <c r="B19" s="129"/>
      <c r="C19" s="182" t="s">
        <v>123</v>
      </c>
      <c r="D19" s="174" t="s">
        <v>44</v>
      </c>
      <c r="E19" s="174"/>
      <c r="F19" s="325">
        <f t="shared" si="0"/>
        <v>74</v>
      </c>
      <c r="G19" s="325">
        <f t="shared" si="1"/>
        <v>24</v>
      </c>
      <c r="H19" s="339">
        <f>F19/$F$11*100</f>
        <v>0.6151288445552784</v>
      </c>
      <c r="I19" s="340">
        <f>'2(2) 家庭訪問(保健福祉課)'!E18</f>
        <v>41</v>
      </c>
      <c r="J19" s="340">
        <f>'2(2) 家庭訪問(保健福祉課)'!F18</f>
        <v>24</v>
      </c>
      <c r="K19" s="341">
        <v>0</v>
      </c>
      <c r="L19" s="342">
        <f>'2(3) 家庭訪問(健康・子ども課)'!E18</f>
        <v>33</v>
      </c>
      <c r="M19" s="340">
        <f>'2(3) 家庭訪問(健康・子ども課)'!F18</f>
        <v>0</v>
      </c>
      <c r="N19" s="343">
        <v>0</v>
      </c>
      <c r="O19" s="344">
        <v>0</v>
      </c>
      <c r="P19" s="344">
        <v>0</v>
      </c>
      <c r="Q19" s="341">
        <v>0</v>
      </c>
      <c r="R19" s="14"/>
    </row>
    <row r="20" spans="1:17" ht="14.25" customHeight="1">
      <c r="A20" s="129"/>
      <c r="B20" s="129"/>
      <c r="C20" s="183" t="s">
        <v>153</v>
      </c>
      <c r="D20" s="176" t="s">
        <v>45</v>
      </c>
      <c r="E20" s="176"/>
      <c r="F20" s="325">
        <f t="shared" si="0"/>
        <v>132</v>
      </c>
      <c r="G20" s="325">
        <f t="shared" si="1"/>
        <v>33</v>
      </c>
      <c r="H20" s="339">
        <f>F20/$F$12*100</f>
        <v>0.7572715277379382</v>
      </c>
      <c r="I20" s="340">
        <f>'2(2) 家庭訪問(保健福祉課)'!E19</f>
        <v>74</v>
      </c>
      <c r="J20" s="340">
        <f>'2(2) 家庭訪問(保健福祉課)'!F19</f>
        <v>33</v>
      </c>
      <c r="K20" s="341">
        <v>0</v>
      </c>
      <c r="L20" s="342">
        <f>'2(3) 家庭訪問(健康・子ども課)'!E19</f>
        <v>58</v>
      </c>
      <c r="M20" s="340">
        <f>'2(3) 家庭訪問(健康・子ども課)'!F19</f>
        <v>0</v>
      </c>
      <c r="N20" s="343">
        <v>0</v>
      </c>
      <c r="O20" s="344">
        <v>0</v>
      </c>
      <c r="P20" s="344">
        <v>0</v>
      </c>
      <c r="Q20" s="341">
        <v>0</v>
      </c>
    </row>
    <row r="21" spans="1:18" ht="14.25" customHeight="1">
      <c r="A21" s="129"/>
      <c r="B21" s="129"/>
      <c r="C21" s="182" t="s">
        <v>154</v>
      </c>
      <c r="D21" s="174" t="s">
        <v>44</v>
      </c>
      <c r="E21" s="174"/>
      <c r="F21" s="325">
        <f t="shared" si="0"/>
        <v>1882</v>
      </c>
      <c r="G21" s="325">
        <f t="shared" si="1"/>
        <v>1626</v>
      </c>
      <c r="H21" s="339">
        <f>F21/$F$11*100</f>
        <v>15.644222776392352</v>
      </c>
      <c r="I21" s="340">
        <f>'2(2) 家庭訪問(保健福祉課)'!E20</f>
        <v>1880</v>
      </c>
      <c r="J21" s="340">
        <f>'2(2) 家庭訪問(保健福祉課)'!F20</f>
        <v>1626</v>
      </c>
      <c r="K21" s="341">
        <v>0</v>
      </c>
      <c r="L21" s="342">
        <f>'2(3) 家庭訪問(健康・子ども課)'!E20</f>
        <v>2</v>
      </c>
      <c r="M21" s="340">
        <f>'2(3) 家庭訪問(健康・子ども課)'!F20</f>
        <v>0</v>
      </c>
      <c r="N21" s="343">
        <v>0</v>
      </c>
      <c r="O21" s="344">
        <v>0</v>
      </c>
      <c r="P21" s="344">
        <v>0</v>
      </c>
      <c r="Q21" s="341">
        <v>0</v>
      </c>
      <c r="R21" s="14"/>
    </row>
    <row r="22" spans="1:19" ht="14.25" customHeight="1">
      <c r="A22" s="129"/>
      <c r="B22" s="129"/>
      <c r="C22" s="183" t="s">
        <v>170</v>
      </c>
      <c r="D22" s="176" t="s">
        <v>45</v>
      </c>
      <c r="E22" s="176"/>
      <c r="F22" s="325">
        <f t="shared" si="0"/>
        <v>3298</v>
      </c>
      <c r="G22" s="325">
        <f t="shared" si="1"/>
        <v>2784</v>
      </c>
      <c r="H22" s="339">
        <f>F22/$F$12*100</f>
        <v>18.92031438242212</v>
      </c>
      <c r="I22" s="340">
        <f>'2(2) 家庭訪問(保健福祉課)'!E21</f>
        <v>3296</v>
      </c>
      <c r="J22" s="340">
        <f>'2(2) 家庭訪問(保健福祉課)'!F21</f>
        <v>2784</v>
      </c>
      <c r="K22" s="341">
        <v>0</v>
      </c>
      <c r="L22" s="342">
        <f>'2(3) 家庭訪問(健康・子ども課)'!E21</f>
        <v>2</v>
      </c>
      <c r="M22" s="340">
        <f>'2(3) 家庭訪問(健康・子ども課)'!F21</f>
        <v>0</v>
      </c>
      <c r="N22" s="343">
        <v>0</v>
      </c>
      <c r="O22" s="344">
        <v>0</v>
      </c>
      <c r="P22" s="344">
        <v>0</v>
      </c>
      <c r="Q22" s="341">
        <v>0</v>
      </c>
      <c r="R22" s="13"/>
      <c r="S22" s="13"/>
    </row>
    <row r="23" spans="1:18" ht="14.25" customHeight="1">
      <c r="A23" s="129"/>
      <c r="B23" s="129"/>
      <c r="C23" s="182" t="s">
        <v>154</v>
      </c>
      <c r="D23" s="174" t="s">
        <v>44</v>
      </c>
      <c r="E23" s="174"/>
      <c r="F23" s="325">
        <f t="shared" si="0"/>
        <v>28</v>
      </c>
      <c r="G23" s="325">
        <f t="shared" si="1"/>
        <v>15</v>
      </c>
      <c r="H23" s="339">
        <f>F23/$F$11*100</f>
        <v>0.23275145469659184</v>
      </c>
      <c r="I23" s="340">
        <f>'2(2) 家庭訪問(保健福祉課)'!E22</f>
        <v>23</v>
      </c>
      <c r="J23" s="340">
        <f>'2(2) 家庭訪問(保健福祉課)'!F22</f>
        <v>15</v>
      </c>
      <c r="K23" s="341">
        <v>0</v>
      </c>
      <c r="L23" s="342">
        <f>'2(3) 家庭訪問(健康・子ども課)'!E22</f>
        <v>5</v>
      </c>
      <c r="M23" s="340">
        <f>'2(3) 家庭訪問(健康・子ども課)'!F22</f>
        <v>0</v>
      </c>
      <c r="N23" s="343">
        <v>0</v>
      </c>
      <c r="O23" s="344">
        <v>0</v>
      </c>
      <c r="P23" s="344">
        <v>0</v>
      </c>
      <c r="Q23" s="341">
        <v>0</v>
      </c>
      <c r="R23" s="14"/>
    </row>
    <row r="24" spans="1:17" ht="14.25" customHeight="1">
      <c r="A24" s="129"/>
      <c r="B24" s="129"/>
      <c r="C24" s="183" t="s">
        <v>124</v>
      </c>
      <c r="D24" s="176" t="s">
        <v>45</v>
      </c>
      <c r="E24" s="176"/>
      <c r="F24" s="325">
        <f t="shared" si="0"/>
        <v>47</v>
      </c>
      <c r="G24" s="325">
        <f t="shared" si="1"/>
        <v>28</v>
      </c>
      <c r="H24" s="339">
        <f>F24/$F$12*100</f>
        <v>0.2696345591188113</v>
      </c>
      <c r="I24" s="340">
        <f>'2(2) 家庭訪問(保健福祉課)'!E23</f>
        <v>37</v>
      </c>
      <c r="J24" s="340">
        <f>'2(2) 家庭訪問(保健福祉課)'!F23</f>
        <v>28</v>
      </c>
      <c r="K24" s="341">
        <v>0</v>
      </c>
      <c r="L24" s="342">
        <f>'2(3) 家庭訪問(健康・子ども課)'!E23</f>
        <v>10</v>
      </c>
      <c r="M24" s="340">
        <f>'2(3) 家庭訪問(健康・子ども課)'!F23</f>
        <v>0</v>
      </c>
      <c r="N24" s="343">
        <v>0</v>
      </c>
      <c r="O24" s="344">
        <v>0</v>
      </c>
      <c r="P24" s="344">
        <v>0</v>
      </c>
      <c r="Q24" s="341">
        <v>0</v>
      </c>
    </row>
    <row r="25" spans="1:18" ht="14.25" customHeight="1">
      <c r="A25" s="129"/>
      <c r="B25" s="414" t="s">
        <v>50</v>
      </c>
      <c r="C25" s="415"/>
      <c r="D25" s="174" t="s">
        <v>44</v>
      </c>
      <c r="E25" s="174"/>
      <c r="F25" s="325">
        <f t="shared" si="0"/>
        <v>555</v>
      </c>
      <c r="G25" s="325">
        <f t="shared" si="1"/>
        <v>437</v>
      </c>
      <c r="H25" s="339">
        <f>F25/$F$11*100</f>
        <v>4.613466334164588</v>
      </c>
      <c r="I25" s="340">
        <f>'2(2) 家庭訪問(保健福祉課)'!E24</f>
        <v>504</v>
      </c>
      <c r="J25" s="340">
        <f>'2(2) 家庭訪問(保健福祉課)'!F24</f>
        <v>437</v>
      </c>
      <c r="K25" s="341">
        <f>I25/$I$11*100</f>
        <v>8.737864077669903</v>
      </c>
      <c r="L25" s="342">
        <f>'2(3) 家庭訪問(健康・子ども課)'!E24</f>
        <v>51</v>
      </c>
      <c r="M25" s="340">
        <f>'2(3) 家庭訪問(健康・子ども課)'!F24</f>
        <v>0</v>
      </c>
      <c r="N25" s="345">
        <f>L25/$L$11*100</f>
        <v>0.9005827300017659</v>
      </c>
      <c r="O25" s="344">
        <v>0</v>
      </c>
      <c r="P25" s="344">
        <v>0</v>
      </c>
      <c r="Q25" s="341">
        <f>O25/$O$11*100</f>
        <v>0</v>
      </c>
      <c r="R25" s="14"/>
    </row>
    <row r="26" spans="1:17" ht="14.25" customHeight="1">
      <c r="A26" s="129"/>
      <c r="B26" s="415"/>
      <c r="C26" s="415"/>
      <c r="D26" s="176" t="s">
        <v>45</v>
      </c>
      <c r="E26" s="176"/>
      <c r="F26" s="325">
        <f t="shared" si="0"/>
        <v>750</v>
      </c>
      <c r="G26" s="325">
        <f t="shared" si="1"/>
        <v>572</v>
      </c>
      <c r="H26" s="339">
        <f>F26/$F$12*100</f>
        <v>4.302679134874649</v>
      </c>
      <c r="I26" s="340">
        <f>'2(2) 家庭訪問(保健福祉課)'!E25</f>
        <v>665</v>
      </c>
      <c r="J26" s="340">
        <f>'2(2) 家庭訪問(保健福祉課)'!F25</f>
        <v>572</v>
      </c>
      <c r="K26" s="341">
        <f>I26/$I$12*100</f>
        <v>7.699432673381962</v>
      </c>
      <c r="L26" s="342">
        <f>'2(3) 家庭訪問(健康・子ども課)'!E25</f>
        <v>85</v>
      </c>
      <c r="M26" s="340">
        <f>'2(3) 家庭訪問(健康・子ども課)'!F25</f>
        <v>0</v>
      </c>
      <c r="N26" s="345">
        <f>L26/$L$12*100</f>
        <v>1.0534143016482835</v>
      </c>
      <c r="O26" s="344">
        <v>0</v>
      </c>
      <c r="P26" s="344">
        <v>0</v>
      </c>
      <c r="Q26" s="341">
        <f>O26/$O$12*100</f>
        <v>0</v>
      </c>
    </row>
    <row r="27" spans="1:18" ht="14.25" customHeight="1">
      <c r="A27" s="129"/>
      <c r="B27" s="414" t="s">
        <v>88</v>
      </c>
      <c r="C27" s="415"/>
      <c r="D27" s="174" t="s">
        <v>44</v>
      </c>
      <c r="E27" s="174"/>
      <c r="F27" s="325">
        <f t="shared" si="0"/>
        <v>932</v>
      </c>
      <c r="G27" s="325">
        <f t="shared" si="1"/>
        <v>626</v>
      </c>
      <c r="H27" s="339">
        <f>F27/$F$11*100</f>
        <v>7.747298420615128</v>
      </c>
      <c r="I27" s="340">
        <f>'2(2) 家庭訪問(保健福祉課)'!E26</f>
        <v>859</v>
      </c>
      <c r="J27" s="340">
        <f>'2(2) 家庭訪問(保健福祉課)'!F26</f>
        <v>626</v>
      </c>
      <c r="K27" s="341">
        <f>I27/$I$11*100</f>
        <v>14.89251040221914</v>
      </c>
      <c r="L27" s="342">
        <f>'2(3) 家庭訪問(健康・子ども課)'!E26</f>
        <v>73</v>
      </c>
      <c r="M27" s="340">
        <f>'2(3) 家庭訪問(健康・子ども課)'!F26</f>
        <v>0</v>
      </c>
      <c r="N27" s="345">
        <f>L27/$L$11*100</f>
        <v>1.2890693978456649</v>
      </c>
      <c r="O27" s="344">
        <v>0</v>
      </c>
      <c r="P27" s="344">
        <v>0</v>
      </c>
      <c r="Q27" s="341">
        <f>O27/$O$11*100</f>
        <v>0</v>
      </c>
      <c r="R27" s="14"/>
    </row>
    <row r="28" spans="1:18" ht="14.25" customHeight="1">
      <c r="A28" s="129"/>
      <c r="B28" s="415"/>
      <c r="C28" s="415"/>
      <c r="D28" s="176" t="s">
        <v>45</v>
      </c>
      <c r="E28" s="176"/>
      <c r="F28" s="325">
        <f t="shared" si="0"/>
        <v>1195</v>
      </c>
      <c r="G28" s="325">
        <f t="shared" si="1"/>
        <v>862</v>
      </c>
      <c r="H28" s="339">
        <f>F28/$F$12*100</f>
        <v>6.855602088233607</v>
      </c>
      <c r="I28" s="340">
        <f>'2(2) 家庭訪問(保健福祉課)'!E27</f>
        <v>1120</v>
      </c>
      <c r="J28" s="340">
        <f>'2(2) 家庭訪問(保健福祉課)'!F27</f>
        <v>862</v>
      </c>
      <c r="K28" s="341">
        <f>I28/$I$12*100</f>
        <v>12.96746555516962</v>
      </c>
      <c r="L28" s="342">
        <f>'2(3) 家庭訪問(健康・子ども課)'!E27</f>
        <v>75</v>
      </c>
      <c r="M28" s="340">
        <f>'2(3) 家庭訪問(健康・子ども課)'!F27</f>
        <v>0</v>
      </c>
      <c r="N28" s="345">
        <f>L28/$L$12*100</f>
        <v>0.9294832073367207</v>
      </c>
      <c r="O28" s="344">
        <v>0</v>
      </c>
      <c r="P28" s="344">
        <v>0</v>
      </c>
      <c r="Q28" s="341">
        <f>O28/$O$12*100</f>
        <v>0</v>
      </c>
      <c r="R28" s="13"/>
    </row>
    <row r="29" spans="1:18" ht="14.25" customHeight="1">
      <c r="A29" s="129"/>
      <c r="B29" s="414" t="s">
        <v>51</v>
      </c>
      <c r="C29" s="415"/>
      <c r="D29" s="174" t="s">
        <v>44</v>
      </c>
      <c r="E29" s="174"/>
      <c r="F29" s="325">
        <f t="shared" si="0"/>
        <v>173</v>
      </c>
      <c r="G29" s="325">
        <f t="shared" si="1"/>
        <v>128</v>
      </c>
      <c r="H29" s="339">
        <f>F29/$F$11*100</f>
        <v>1.4380714879467995</v>
      </c>
      <c r="I29" s="340">
        <f>'2(2) 家庭訪問(保健福祉課)'!E28</f>
        <v>164</v>
      </c>
      <c r="J29" s="340">
        <f>'2(2) 家庭訪問(保健福祉課)'!F28</f>
        <v>128</v>
      </c>
      <c r="K29" s="341">
        <f>I29/$I$11*100</f>
        <v>2.8432732316227463</v>
      </c>
      <c r="L29" s="342">
        <f>'2(3) 家庭訪問(健康・子ども課)'!E28</f>
        <v>9</v>
      </c>
      <c r="M29" s="340">
        <f>'2(3) 家庭訪問(健康・子ども課)'!F28</f>
        <v>0</v>
      </c>
      <c r="N29" s="345">
        <f>L29/$L$11*100</f>
        <v>0.15892636411795866</v>
      </c>
      <c r="O29" s="344">
        <v>0</v>
      </c>
      <c r="P29" s="344">
        <v>0</v>
      </c>
      <c r="Q29" s="341">
        <f>O29/$O$11*100</f>
        <v>0</v>
      </c>
      <c r="R29" s="14"/>
    </row>
    <row r="30" spans="1:18" ht="14.25" customHeight="1">
      <c r="A30" s="129"/>
      <c r="B30" s="415"/>
      <c r="C30" s="415"/>
      <c r="D30" s="176" t="s">
        <v>45</v>
      </c>
      <c r="E30" s="176"/>
      <c r="F30" s="325">
        <f t="shared" si="0"/>
        <v>275</v>
      </c>
      <c r="G30" s="325">
        <f t="shared" si="1"/>
        <v>195</v>
      </c>
      <c r="H30" s="339">
        <f>F30/$F$12*100</f>
        <v>1.5776490161207044</v>
      </c>
      <c r="I30" s="340">
        <f>'2(2) 家庭訪問(保健福祉課)'!E29</f>
        <v>262</v>
      </c>
      <c r="J30" s="340">
        <f>'2(2) 家庭訪問(保健福祉課)'!F29</f>
        <v>195</v>
      </c>
      <c r="K30" s="341">
        <f>I30/$I$12*100</f>
        <v>3.033460692370036</v>
      </c>
      <c r="L30" s="342">
        <f>'2(3) 家庭訪問(健康・子ども課)'!E29</f>
        <v>13</v>
      </c>
      <c r="M30" s="340">
        <f>'2(3) 家庭訪問(健康・子ども課)'!F29</f>
        <v>0</v>
      </c>
      <c r="N30" s="345">
        <f>L30/$L$12*100</f>
        <v>0.1611104226050316</v>
      </c>
      <c r="O30" s="344">
        <v>0</v>
      </c>
      <c r="P30" s="344">
        <v>0</v>
      </c>
      <c r="Q30" s="341">
        <f>O30/$O$12*100</f>
        <v>0</v>
      </c>
      <c r="R30" s="13"/>
    </row>
    <row r="31" spans="1:18" ht="14.25" customHeight="1">
      <c r="A31" s="129"/>
      <c r="B31" s="414" t="s">
        <v>52</v>
      </c>
      <c r="C31" s="415"/>
      <c r="D31" s="174" t="s">
        <v>44</v>
      </c>
      <c r="E31" s="174"/>
      <c r="F31" s="325">
        <f t="shared" si="0"/>
        <v>593</v>
      </c>
      <c r="G31" s="325">
        <f t="shared" si="1"/>
        <v>517</v>
      </c>
      <c r="H31" s="339">
        <f>F31/$F$11*100</f>
        <v>4.929343308395677</v>
      </c>
      <c r="I31" s="340">
        <f>'2(2) 家庭訪問(保健福祉課)'!E30</f>
        <v>587</v>
      </c>
      <c r="J31" s="340">
        <f>'2(2) 家庭訪問(保健福祉課)'!F30</f>
        <v>517</v>
      </c>
      <c r="K31" s="341">
        <f>I31/$I$11*100</f>
        <v>10.176837725381414</v>
      </c>
      <c r="L31" s="342">
        <f>'2(3) 家庭訪問(健康・子ども課)'!E30</f>
        <v>6</v>
      </c>
      <c r="M31" s="340">
        <f>'2(3) 家庭訪問(健康・子ども課)'!F30</f>
        <v>0</v>
      </c>
      <c r="N31" s="345">
        <f>L31/$L$11*100</f>
        <v>0.10595090941197245</v>
      </c>
      <c r="O31" s="344">
        <v>0</v>
      </c>
      <c r="P31" s="344">
        <v>0</v>
      </c>
      <c r="Q31" s="341">
        <f>O31/$O$11*100</f>
        <v>0</v>
      </c>
      <c r="R31" s="14"/>
    </row>
    <row r="32" spans="1:18" ht="14.25" customHeight="1">
      <c r="A32" s="129"/>
      <c r="B32" s="415"/>
      <c r="C32" s="415"/>
      <c r="D32" s="176" t="s">
        <v>45</v>
      </c>
      <c r="E32" s="176"/>
      <c r="F32" s="325">
        <f t="shared" si="0"/>
        <v>784</v>
      </c>
      <c r="G32" s="325">
        <f t="shared" si="1"/>
        <v>681</v>
      </c>
      <c r="H32" s="339">
        <f>F32/$F$12*100</f>
        <v>4.4977339223223</v>
      </c>
      <c r="I32" s="340">
        <f>'2(2) 家庭訪問(保健福祉課)'!E31</f>
        <v>778</v>
      </c>
      <c r="J32" s="340">
        <f>'2(2) 家庭訪問(保健福祉課)'!F31</f>
        <v>681</v>
      </c>
      <c r="K32" s="341">
        <f>I32/$I$12*100</f>
        <v>9.007757323144611</v>
      </c>
      <c r="L32" s="342">
        <f>'2(3) 家庭訪問(健康・子ども課)'!E31</f>
        <v>6</v>
      </c>
      <c r="M32" s="340">
        <f>'2(3) 家庭訪問(健康・子ども課)'!F31</f>
        <v>0</v>
      </c>
      <c r="N32" s="345">
        <f>L32/$L$12*100</f>
        <v>0.07435865658693766</v>
      </c>
      <c r="O32" s="344">
        <v>0</v>
      </c>
      <c r="P32" s="344">
        <v>0</v>
      </c>
      <c r="Q32" s="341">
        <f>O32/$O$12*100</f>
        <v>0</v>
      </c>
      <c r="R32" s="13"/>
    </row>
    <row r="33" spans="1:18" ht="14.25" customHeight="1">
      <c r="A33" s="129"/>
      <c r="B33" s="414" t="s">
        <v>53</v>
      </c>
      <c r="C33" s="415"/>
      <c r="D33" s="174" t="s">
        <v>44</v>
      </c>
      <c r="E33" s="174"/>
      <c r="F33" s="325">
        <f t="shared" si="0"/>
        <v>1660</v>
      </c>
      <c r="G33" s="325">
        <f t="shared" si="1"/>
        <v>0</v>
      </c>
      <c r="H33" s="339">
        <f>F33/$F$11*100</f>
        <v>13.798836242726518</v>
      </c>
      <c r="I33" s="340">
        <f>'2(2) 家庭訪問(保健福祉課)'!E32</f>
        <v>0</v>
      </c>
      <c r="J33" s="340">
        <f>'2(2) 家庭訪問(保健福祉課)'!F32</f>
        <v>0</v>
      </c>
      <c r="K33" s="341">
        <f>I33/$I$11*100</f>
        <v>0</v>
      </c>
      <c r="L33" s="342">
        <f>'2(3) 家庭訪問(健康・子ども課)'!E32</f>
        <v>1658</v>
      </c>
      <c r="M33" s="340">
        <f>'2(3) 家庭訪問(健康・子ども課)'!F32</f>
        <v>0</v>
      </c>
      <c r="N33" s="345">
        <f>L33/$L$11*100</f>
        <v>29.27776796750839</v>
      </c>
      <c r="O33" s="344">
        <v>2</v>
      </c>
      <c r="P33" s="344">
        <v>0</v>
      </c>
      <c r="Q33" s="341">
        <f>O33/$O$11*100</f>
        <v>0.333889816360601</v>
      </c>
      <c r="R33" s="14"/>
    </row>
    <row r="34" spans="1:18" ht="14.25" customHeight="1">
      <c r="A34" s="129"/>
      <c r="B34" s="415"/>
      <c r="C34" s="415"/>
      <c r="D34" s="176" t="s">
        <v>45</v>
      </c>
      <c r="E34" s="176"/>
      <c r="F34" s="325">
        <f t="shared" si="0"/>
        <v>2398</v>
      </c>
      <c r="G34" s="325">
        <f t="shared" si="1"/>
        <v>0</v>
      </c>
      <c r="H34" s="339">
        <f>F34/$F$12*100</f>
        <v>13.757099420572544</v>
      </c>
      <c r="I34" s="340">
        <f>'2(2) 家庭訪問(保健福祉課)'!E33</f>
        <v>0</v>
      </c>
      <c r="J34" s="340">
        <f>'2(2) 家庭訪問(保健福祉課)'!F33</f>
        <v>0</v>
      </c>
      <c r="K34" s="341">
        <f>I34/$I$12*100</f>
        <v>0</v>
      </c>
      <c r="L34" s="342">
        <f>'2(3) 家庭訪問(健康・子ども課)'!E33</f>
        <v>2396</v>
      </c>
      <c r="M34" s="340">
        <f>'2(3) 家庭訪問(健康・子ども課)'!F33</f>
        <v>0</v>
      </c>
      <c r="N34" s="345">
        <f>L34/$L$12*100</f>
        <v>29.693890197050436</v>
      </c>
      <c r="O34" s="344">
        <v>2</v>
      </c>
      <c r="P34" s="344">
        <v>0</v>
      </c>
      <c r="Q34" s="341">
        <f>O34/$O$12*100</f>
        <v>0.27586206896551724</v>
      </c>
      <c r="R34" s="13"/>
    </row>
    <row r="35" spans="1:17" ht="14.25" customHeight="1">
      <c r="A35" s="129"/>
      <c r="B35" s="414" t="s">
        <v>54</v>
      </c>
      <c r="C35" s="415"/>
      <c r="D35" s="174" t="s">
        <v>44</v>
      </c>
      <c r="E35" s="174"/>
      <c r="F35" s="325">
        <f t="shared" si="0"/>
        <v>170</v>
      </c>
      <c r="G35" s="325">
        <f t="shared" si="1"/>
        <v>0</v>
      </c>
      <c r="H35" s="339">
        <f>F35/$F$11*100</f>
        <v>1.4131338320864506</v>
      </c>
      <c r="I35" s="340">
        <f>'2(2) 家庭訪問(保健福祉課)'!E34</f>
        <v>0</v>
      </c>
      <c r="J35" s="340">
        <f>'2(2) 家庭訪問(保健福祉課)'!F34</f>
        <v>0</v>
      </c>
      <c r="K35" s="341">
        <f>I35/$I$11*100</f>
        <v>0</v>
      </c>
      <c r="L35" s="342">
        <f>'2(3) 家庭訪問(健康・子ども課)'!E34</f>
        <v>170</v>
      </c>
      <c r="M35" s="340">
        <f>'2(3) 家庭訪問(健康・子ども課)'!F34</f>
        <v>0</v>
      </c>
      <c r="N35" s="345">
        <f>L35/$L$11*100</f>
        <v>3.0019424333392197</v>
      </c>
      <c r="O35" s="344">
        <v>0</v>
      </c>
      <c r="P35" s="344">
        <v>0</v>
      </c>
      <c r="Q35" s="341">
        <f>O35/$O$11*100</f>
        <v>0</v>
      </c>
    </row>
    <row r="36" spans="1:17" ht="14.25" customHeight="1">
      <c r="A36" s="129"/>
      <c r="B36" s="415"/>
      <c r="C36" s="415"/>
      <c r="D36" s="176" t="s">
        <v>45</v>
      </c>
      <c r="E36" s="176"/>
      <c r="F36" s="325">
        <f t="shared" si="0"/>
        <v>253</v>
      </c>
      <c r="G36" s="325">
        <f t="shared" si="1"/>
        <v>0</v>
      </c>
      <c r="H36" s="339">
        <f>F36/$F$12*100</f>
        <v>1.451437094831048</v>
      </c>
      <c r="I36" s="340">
        <f>'2(2) 家庭訪問(保健福祉課)'!E35</f>
        <v>0</v>
      </c>
      <c r="J36" s="340">
        <f>'2(2) 家庭訪問(保健福祉課)'!F35</f>
        <v>0</v>
      </c>
      <c r="K36" s="341">
        <f>I36/$I$12*100</f>
        <v>0</v>
      </c>
      <c r="L36" s="342">
        <f>'2(3) 家庭訪問(健康・子ども課)'!E35</f>
        <v>253</v>
      </c>
      <c r="M36" s="340">
        <f>'2(3) 家庭訪問(健康・子ども課)'!F35</f>
        <v>0</v>
      </c>
      <c r="N36" s="345">
        <f>L36/$L$12*100</f>
        <v>3.1354566860825384</v>
      </c>
      <c r="O36" s="344">
        <v>0</v>
      </c>
      <c r="P36" s="344">
        <v>0</v>
      </c>
      <c r="Q36" s="341">
        <f>O36/$O$12*100</f>
        <v>0</v>
      </c>
    </row>
    <row r="37" spans="1:17" ht="14.25" customHeight="1">
      <c r="A37" s="129"/>
      <c r="B37" s="414" t="s">
        <v>55</v>
      </c>
      <c r="C37" s="415"/>
      <c r="D37" s="174" t="s">
        <v>44</v>
      </c>
      <c r="E37" s="174"/>
      <c r="F37" s="325">
        <f t="shared" si="0"/>
        <v>1252</v>
      </c>
      <c r="G37" s="325">
        <f t="shared" si="1"/>
        <v>0</v>
      </c>
      <c r="H37" s="339">
        <f>F37/$F$11*100</f>
        <v>10.407315045719036</v>
      </c>
      <c r="I37" s="340">
        <f>'2(2) 家庭訪問(保健福祉課)'!E36</f>
        <v>0</v>
      </c>
      <c r="J37" s="340">
        <f>'2(2) 家庭訪問(保健福祉課)'!F36</f>
        <v>0</v>
      </c>
      <c r="K37" s="341">
        <f>I37/$I$11*100</f>
        <v>0</v>
      </c>
      <c r="L37" s="342">
        <f>'2(3) 家庭訪問(健康・子ども課)'!E36</f>
        <v>1252</v>
      </c>
      <c r="M37" s="340">
        <f>'2(3) 家庭訪問(健康・子ども課)'!F36</f>
        <v>0</v>
      </c>
      <c r="N37" s="345">
        <f>L37/$L$11*100</f>
        <v>22.108423097298253</v>
      </c>
      <c r="O37" s="344">
        <v>0</v>
      </c>
      <c r="P37" s="344">
        <v>0</v>
      </c>
      <c r="Q37" s="341">
        <f>O37/$O$11*100</f>
        <v>0</v>
      </c>
    </row>
    <row r="38" spans="1:17" ht="14.25" customHeight="1">
      <c r="A38" s="129"/>
      <c r="B38" s="415"/>
      <c r="C38" s="415"/>
      <c r="D38" s="176" t="s">
        <v>45</v>
      </c>
      <c r="E38" s="176"/>
      <c r="F38" s="325">
        <f t="shared" si="0"/>
        <v>1793</v>
      </c>
      <c r="G38" s="325">
        <f t="shared" si="1"/>
        <v>0</v>
      </c>
      <c r="H38" s="339">
        <f>F38/$F$12*100</f>
        <v>10.286271585106993</v>
      </c>
      <c r="I38" s="340">
        <f>'2(2) 家庭訪問(保健福祉課)'!E37</f>
        <v>0</v>
      </c>
      <c r="J38" s="340">
        <f>'2(2) 家庭訪問(保健福祉課)'!F37</f>
        <v>0</v>
      </c>
      <c r="K38" s="341">
        <f>I38/$I$12*100</f>
        <v>0</v>
      </c>
      <c r="L38" s="342">
        <f>'2(3) 家庭訪問(健康・子ども課)'!E37</f>
        <v>1793</v>
      </c>
      <c r="M38" s="340">
        <f>'2(3) 家庭訪問(健康・子ども課)'!F37</f>
        <v>0</v>
      </c>
      <c r="N38" s="348">
        <f>L38/$L$12*100</f>
        <v>22.220845210063207</v>
      </c>
      <c r="O38" s="344">
        <v>0</v>
      </c>
      <c r="P38" s="344">
        <v>0</v>
      </c>
      <c r="Q38" s="341">
        <f>O38/$O$12*100</f>
        <v>0</v>
      </c>
    </row>
    <row r="39" spans="1:17" ht="14.25" customHeight="1">
      <c r="A39" s="129"/>
      <c r="B39" s="129"/>
      <c r="C39" s="184" t="s">
        <v>125</v>
      </c>
      <c r="D39" s="174" t="s">
        <v>44</v>
      </c>
      <c r="E39" s="174"/>
      <c r="F39" s="325">
        <f t="shared" si="0"/>
        <v>486</v>
      </c>
      <c r="G39" s="325">
        <f t="shared" si="1"/>
        <v>0</v>
      </c>
      <c r="H39" s="339">
        <v>0</v>
      </c>
      <c r="I39" s="340">
        <f>'2(2) 家庭訪問(保健福祉課)'!E38</f>
        <v>0</v>
      </c>
      <c r="J39" s="340">
        <f>'2(2) 家庭訪問(保健福祉課)'!F38</f>
        <v>0</v>
      </c>
      <c r="K39" s="341">
        <v>0</v>
      </c>
      <c r="L39" s="342">
        <f>'2(3) 家庭訪問(健康・子ども課)'!E38</f>
        <v>486</v>
      </c>
      <c r="M39" s="340">
        <f>'2(3) 家庭訪問(健康・子ども課)'!F38</f>
        <v>0</v>
      </c>
      <c r="N39" s="343">
        <v>0</v>
      </c>
      <c r="O39" s="344">
        <v>0</v>
      </c>
      <c r="P39" s="344">
        <v>0</v>
      </c>
      <c r="Q39" s="341">
        <v>0</v>
      </c>
    </row>
    <row r="40" spans="1:17" ht="14.25" customHeight="1">
      <c r="A40" s="129"/>
      <c r="B40" s="129"/>
      <c r="C40" s="129" t="s">
        <v>155</v>
      </c>
      <c r="D40" s="176" t="s">
        <v>45</v>
      </c>
      <c r="E40" s="176"/>
      <c r="F40" s="325">
        <f t="shared" si="0"/>
        <v>621</v>
      </c>
      <c r="G40" s="325">
        <f t="shared" si="1"/>
        <v>0</v>
      </c>
      <c r="H40" s="339">
        <v>0</v>
      </c>
      <c r="I40" s="340">
        <f>'2(2) 家庭訪問(保健福祉課)'!E39</f>
        <v>0</v>
      </c>
      <c r="J40" s="340">
        <f>'2(2) 家庭訪問(保健福祉課)'!F39</f>
        <v>0</v>
      </c>
      <c r="K40" s="341">
        <v>0</v>
      </c>
      <c r="L40" s="342">
        <f>'2(3) 家庭訪問(健康・子ども課)'!E39</f>
        <v>621</v>
      </c>
      <c r="M40" s="340">
        <f>'2(3) 家庭訪問(健康・子ども課)'!F39</f>
        <v>0</v>
      </c>
      <c r="N40" s="343">
        <v>0</v>
      </c>
      <c r="O40" s="344">
        <v>0</v>
      </c>
      <c r="P40" s="344">
        <v>0</v>
      </c>
      <c r="Q40" s="341">
        <v>0</v>
      </c>
    </row>
    <row r="41" spans="1:17" ht="14.25" customHeight="1">
      <c r="A41" s="129"/>
      <c r="B41" s="414" t="s">
        <v>56</v>
      </c>
      <c r="C41" s="415"/>
      <c r="D41" s="174" t="s">
        <v>44</v>
      </c>
      <c r="E41" s="174"/>
      <c r="F41" s="325">
        <f t="shared" si="0"/>
        <v>1298</v>
      </c>
      <c r="G41" s="325">
        <f t="shared" si="1"/>
        <v>0</v>
      </c>
      <c r="H41" s="339">
        <f>F41/$F$11*100</f>
        <v>10.789692435577722</v>
      </c>
      <c r="I41" s="340">
        <f>'2(2) 家庭訪問(保健福祉課)'!E40</f>
        <v>0</v>
      </c>
      <c r="J41" s="340">
        <f>'2(2) 家庭訪問(保健福祉課)'!F40</f>
        <v>0</v>
      </c>
      <c r="K41" s="341">
        <f>I41/$I$11*100</f>
        <v>0</v>
      </c>
      <c r="L41" s="342">
        <f>'2(3) 家庭訪問(健康・子ども課)'!E40</f>
        <v>1298</v>
      </c>
      <c r="M41" s="340">
        <f>'2(3) 家庭訪問(健康・子ども課)'!F40</f>
        <v>0</v>
      </c>
      <c r="N41" s="345">
        <f>L41/$L$11*100</f>
        <v>22.920713402790042</v>
      </c>
      <c r="O41" s="344">
        <v>0</v>
      </c>
      <c r="P41" s="344">
        <v>0</v>
      </c>
      <c r="Q41" s="341">
        <f>O41/$O$11*100</f>
        <v>0</v>
      </c>
    </row>
    <row r="42" spans="1:17" ht="14.25" customHeight="1">
      <c r="A42" s="129"/>
      <c r="B42" s="415"/>
      <c r="C42" s="415"/>
      <c r="D42" s="176" t="s">
        <v>45</v>
      </c>
      <c r="E42" s="176"/>
      <c r="F42" s="325">
        <f t="shared" si="0"/>
        <v>1772</v>
      </c>
      <c r="G42" s="325">
        <f t="shared" si="1"/>
        <v>0</v>
      </c>
      <c r="H42" s="339">
        <f>F42/$F$12*100</f>
        <v>10.165796569330503</v>
      </c>
      <c r="I42" s="340">
        <f>'2(2) 家庭訪問(保健福祉課)'!E41</f>
        <v>0</v>
      </c>
      <c r="J42" s="340">
        <f>'2(2) 家庭訪問(保健福祉課)'!F41</f>
        <v>0</v>
      </c>
      <c r="K42" s="341">
        <f>I42/$I$12*100</f>
        <v>0</v>
      </c>
      <c r="L42" s="342">
        <f>'2(3) 家庭訪問(健康・子ども課)'!E41</f>
        <v>1772</v>
      </c>
      <c r="M42" s="340">
        <f>'2(3) 家庭訪問(健康・子ども課)'!F41</f>
        <v>0</v>
      </c>
      <c r="N42" s="345">
        <f>L42/$L$12*100</f>
        <v>21.960589912008924</v>
      </c>
      <c r="O42" s="344">
        <v>0</v>
      </c>
      <c r="P42" s="344">
        <v>0</v>
      </c>
      <c r="Q42" s="341">
        <f>O42/$O$12*100</f>
        <v>0</v>
      </c>
    </row>
    <row r="43" spans="1:17" ht="14.25" customHeight="1">
      <c r="A43" s="129"/>
      <c r="B43" s="429" t="s">
        <v>171</v>
      </c>
      <c r="C43" s="415"/>
      <c r="D43" s="174" t="s">
        <v>44</v>
      </c>
      <c r="E43" s="176"/>
      <c r="F43" s="325">
        <f t="shared" si="0"/>
        <v>74</v>
      </c>
      <c r="G43" s="325">
        <f t="shared" si="1"/>
        <v>0</v>
      </c>
      <c r="H43" s="339">
        <v>0</v>
      </c>
      <c r="I43" s="340">
        <f>'2(2) 家庭訪問(保健福祉課)'!E42</f>
        <v>0</v>
      </c>
      <c r="J43" s="340">
        <f>'2(2) 家庭訪問(保健福祉課)'!F42</f>
        <v>0</v>
      </c>
      <c r="K43" s="341">
        <v>0</v>
      </c>
      <c r="L43" s="342">
        <f>'2(3) 家庭訪問(健康・子ども課)'!E42</f>
        <v>74</v>
      </c>
      <c r="M43" s="340">
        <f>'2(3) 家庭訪問(健康・子ども課)'!F42</f>
        <v>0</v>
      </c>
      <c r="N43" s="343">
        <v>0</v>
      </c>
      <c r="O43" s="344">
        <v>0</v>
      </c>
      <c r="P43" s="344">
        <v>0</v>
      </c>
      <c r="Q43" s="341">
        <v>0</v>
      </c>
    </row>
    <row r="44" spans="1:17" ht="14.25" customHeight="1">
      <c r="A44" s="129"/>
      <c r="B44" s="415"/>
      <c r="C44" s="415"/>
      <c r="D44" s="176" t="s">
        <v>45</v>
      </c>
      <c r="E44" s="176"/>
      <c r="F44" s="325">
        <f t="shared" si="0"/>
        <v>117</v>
      </c>
      <c r="G44" s="325">
        <f t="shared" si="1"/>
        <v>0</v>
      </c>
      <c r="H44" s="339">
        <v>0</v>
      </c>
      <c r="I44" s="340">
        <f>'2(2) 家庭訪問(保健福祉課)'!E43</f>
        <v>0</v>
      </c>
      <c r="J44" s="340">
        <f>'2(2) 家庭訪問(保健福祉課)'!F43</f>
        <v>0</v>
      </c>
      <c r="K44" s="341">
        <v>0</v>
      </c>
      <c r="L44" s="342">
        <f>'2(3) 家庭訪問(健康・子ども課)'!E43</f>
        <v>117</v>
      </c>
      <c r="M44" s="340">
        <f>'2(3) 家庭訪問(健康・子ども課)'!F43</f>
        <v>0</v>
      </c>
      <c r="N44" s="343">
        <v>0</v>
      </c>
      <c r="O44" s="344">
        <v>0</v>
      </c>
      <c r="P44" s="344">
        <v>0</v>
      </c>
      <c r="Q44" s="341">
        <v>0</v>
      </c>
    </row>
    <row r="45" spans="1:18" ht="14.25" customHeight="1">
      <c r="A45" s="129"/>
      <c r="B45" s="414" t="s">
        <v>115</v>
      </c>
      <c r="C45" s="415"/>
      <c r="D45" s="174" t="s">
        <v>44</v>
      </c>
      <c r="E45" s="174"/>
      <c r="F45" s="325">
        <f t="shared" si="0"/>
        <v>304</v>
      </c>
      <c r="G45" s="325">
        <f t="shared" si="1"/>
        <v>0</v>
      </c>
      <c r="H45" s="339">
        <f>F45/$F$11*100</f>
        <v>2.5270157938487117</v>
      </c>
      <c r="I45" s="340">
        <f>'2(2) 家庭訪問(保健福祉課)'!E44</f>
        <v>0</v>
      </c>
      <c r="J45" s="340">
        <f>'2(2) 家庭訪問(保健福祉課)'!F44</f>
        <v>0</v>
      </c>
      <c r="K45" s="341">
        <f>I45/$I$11*100</f>
        <v>0</v>
      </c>
      <c r="L45" s="342">
        <f>'2(3) 家庭訪問(健康・子ども課)'!E44</f>
        <v>0</v>
      </c>
      <c r="M45" s="340">
        <f>'2(3) 家庭訪問(健康・子ども課)'!F44</f>
        <v>0</v>
      </c>
      <c r="N45" s="345">
        <f>L45/$L$11*100</f>
        <v>0</v>
      </c>
      <c r="O45" s="344">
        <v>304</v>
      </c>
      <c r="P45" s="344">
        <v>0</v>
      </c>
      <c r="Q45" s="341">
        <f>O45/$O$11*100</f>
        <v>50.75125208681135</v>
      </c>
      <c r="R45" s="13"/>
    </row>
    <row r="46" spans="1:18" ht="14.25" customHeight="1">
      <c r="A46" s="129"/>
      <c r="B46" s="415"/>
      <c r="C46" s="415"/>
      <c r="D46" s="176" t="s">
        <v>45</v>
      </c>
      <c r="E46" s="176"/>
      <c r="F46" s="325">
        <f t="shared" si="0"/>
        <v>304</v>
      </c>
      <c r="G46" s="325">
        <f t="shared" si="1"/>
        <v>0</v>
      </c>
      <c r="H46" s="339">
        <f>F46/$F$12*100</f>
        <v>1.7440192760025242</v>
      </c>
      <c r="I46" s="340">
        <f>'2(2) 家庭訪問(保健福祉課)'!E45</f>
        <v>0</v>
      </c>
      <c r="J46" s="340">
        <f>'2(2) 家庭訪問(保健福祉課)'!F45</f>
        <v>0</v>
      </c>
      <c r="K46" s="341">
        <f>I46/$I$12*100</f>
        <v>0</v>
      </c>
      <c r="L46" s="342">
        <f>'2(3) 家庭訪問(健康・子ども課)'!E45</f>
        <v>0</v>
      </c>
      <c r="M46" s="340">
        <f>'2(3) 家庭訪問(健康・子ども課)'!F45</f>
        <v>0</v>
      </c>
      <c r="N46" s="345">
        <f>L46/$L$12*100</f>
        <v>0</v>
      </c>
      <c r="O46" s="344">
        <v>304</v>
      </c>
      <c r="P46" s="344">
        <v>0</v>
      </c>
      <c r="Q46" s="341">
        <f>O46/$O$12*100</f>
        <v>41.93103448275862</v>
      </c>
      <c r="R46" s="13"/>
    </row>
    <row r="47" spans="1:17" ht="14.25" customHeight="1">
      <c r="A47" s="129"/>
      <c r="B47" s="414" t="s">
        <v>11</v>
      </c>
      <c r="C47" s="415"/>
      <c r="D47" s="174" t="s">
        <v>44</v>
      </c>
      <c r="E47" s="174"/>
      <c r="F47" s="325">
        <f t="shared" si="0"/>
        <v>2665</v>
      </c>
      <c r="G47" s="325">
        <f t="shared" si="1"/>
        <v>1281</v>
      </c>
      <c r="H47" s="339">
        <f>F47/$F$11*100</f>
        <v>22.152950955943474</v>
      </c>
      <c r="I47" s="340">
        <f>'2(2) 家庭訪問(保健福祉課)'!E46</f>
        <v>1591</v>
      </c>
      <c r="J47" s="340">
        <f>'2(2) 家庭訪問(保健福祉課)'!F46</f>
        <v>1281</v>
      </c>
      <c r="K47" s="341">
        <f>I47/$I$11*100</f>
        <v>27.583217753120664</v>
      </c>
      <c r="L47" s="342">
        <f>'2(3) 家庭訪問(健康・子ども課)'!E46</f>
        <v>1018</v>
      </c>
      <c r="M47" s="340">
        <f>'2(3) 家庭訪問(健康・子ども課)'!F46</f>
        <v>0</v>
      </c>
      <c r="N47" s="345">
        <f>L47/$L$11*100</f>
        <v>17.976337630231328</v>
      </c>
      <c r="O47" s="344">
        <v>56</v>
      </c>
      <c r="P47" s="344">
        <v>0</v>
      </c>
      <c r="Q47" s="346">
        <f>O47/$O$11*100</f>
        <v>9.348914858096828</v>
      </c>
    </row>
    <row r="48" spans="1:18" ht="14.25" customHeight="1">
      <c r="A48" s="129"/>
      <c r="B48" s="415"/>
      <c r="C48" s="415"/>
      <c r="D48" s="176" t="s">
        <v>45</v>
      </c>
      <c r="E48" s="176"/>
      <c r="F48" s="325">
        <f t="shared" si="0"/>
        <v>3760</v>
      </c>
      <c r="G48" s="325">
        <f t="shared" si="1"/>
        <v>1786</v>
      </c>
      <c r="H48" s="339">
        <f>F48/$F$12*100</f>
        <v>21.570764729504905</v>
      </c>
      <c r="I48" s="340">
        <f>'2(2) 家庭訪問(保健福祉課)'!E47</f>
        <v>2231</v>
      </c>
      <c r="J48" s="340">
        <f>'2(2) 家庭訪問(保健福祉課)'!F47</f>
        <v>1786</v>
      </c>
      <c r="K48" s="341">
        <f>I48/$I$12*100</f>
        <v>25.830728262128055</v>
      </c>
      <c r="L48" s="342">
        <f>'2(3) 家庭訪問(健康・子ども課)'!E47</f>
        <v>1469</v>
      </c>
      <c r="M48" s="340">
        <f>'2(3) 家庭訪問(健康・子ども課)'!F47</f>
        <v>0</v>
      </c>
      <c r="N48" s="345">
        <f>L48/$L$12*100</f>
        <v>18.20547775436857</v>
      </c>
      <c r="O48" s="344">
        <v>60</v>
      </c>
      <c r="P48" s="344">
        <v>0</v>
      </c>
      <c r="Q48" s="346">
        <f>O48/$O$12*100</f>
        <v>8.275862068965518</v>
      </c>
      <c r="R48" s="13"/>
    </row>
    <row r="49" spans="1:18" ht="14.25" customHeight="1">
      <c r="A49" s="129"/>
      <c r="B49" s="181"/>
      <c r="C49" s="185" t="s">
        <v>91</v>
      </c>
      <c r="D49" s="174" t="s">
        <v>44</v>
      </c>
      <c r="E49" s="174"/>
      <c r="F49" s="325">
        <f t="shared" si="0"/>
        <v>1575</v>
      </c>
      <c r="G49" s="325">
        <f t="shared" si="1"/>
        <v>1266</v>
      </c>
      <c r="H49" s="339">
        <v>0</v>
      </c>
      <c r="I49" s="340">
        <f>'2(2) 家庭訪問(保健福祉課)'!E48</f>
        <v>1562</v>
      </c>
      <c r="J49" s="340">
        <f>'2(2) 家庭訪問(保健福祉課)'!F48</f>
        <v>1266</v>
      </c>
      <c r="K49" s="341">
        <v>0</v>
      </c>
      <c r="L49" s="342">
        <f>'2(3) 家庭訪問(健康・子ども課)'!E48</f>
        <v>13</v>
      </c>
      <c r="M49" s="340">
        <f>'2(3) 家庭訪問(健康・子ども課)'!F48</f>
        <v>0</v>
      </c>
      <c r="N49" s="343">
        <v>0</v>
      </c>
      <c r="O49" s="344">
        <v>0</v>
      </c>
      <c r="P49" s="344">
        <v>0</v>
      </c>
      <c r="Q49" s="341">
        <v>0</v>
      </c>
      <c r="R49" s="10"/>
    </row>
    <row r="50" spans="1:18" ht="14.25" customHeight="1">
      <c r="A50" s="129"/>
      <c r="B50" s="181"/>
      <c r="C50" s="129" t="s">
        <v>92</v>
      </c>
      <c r="D50" s="176" t="s">
        <v>45</v>
      </c>
      <c r="E50" s="176"/>
      <c r="F50" s="325">
        <f t="shared" si="0"/>
        <v>2214</v>
      </c>
      <c r="G50" s="325">
        <f t="shared" si="1"/>
        <v>1766</v>
      </c>
      <c r="H50" s="339">
        <v>0</v>
      </c>
      <c r="I50" s="340">
        <f>'2(2) 家庭訪問(保健福祉課)'!E49</f>
        <v>2195</v>
      </c>
      <c r="J50" s="340">
        <f>'2(2) 家庭訪問(保健福祉課)'!F49</f>
        <v>1766</v>
      </c>
      <c r="K50" s="341">
        <v>0</v>
      </c>
      <c r="L50" s="342">
        <f>'2(3) 家庭訪問(健康・子ども課)'!E49</f>
        <v>19</v>
      </c>
      <c r="M50" s="340">
        <f>'2(3) 家庭訪問(健康・子ども課)'!F49</f>
        <v>0</v>
      </c>
      <c r="N50" s="343">
        <v>0</v>
      </c>
      <c r="O50" s="344">
        <v>0</v>
      </c>
      <c r="P50" s="344">
        <v>0</v>
      </c>
      <c r="Q50" s="341">
        <v>0</v>
      </c>
      <c r="R50" s="10"/>
    </row>
    <row r="51" spans="1:18" ht="14.25" customHeight="1">
      <c r="A51" s="414" t="s">
        <v>156</v>
      </c>
      <c r="B51" s="427"/>
      <c r="C51" s="427"/>
      <c r="D51" s="174" t="s">
        <v>44</v>
      </c>
      <c r="E51" s="174"/>
      <c r="F51" s="325">
        <f t="shared" si="0"/>
        <v>2748</v>
      </c>
      <c r="G51" s="325">
        <f t="shared" si="1"/>
        <v>794</v>
      </c>
      <c r="H51" s="339">
        <v>0</v>
      </c>
      <c r="I51" s="340">
        <f>'2(2) 家庭訪問(保健福祉課)'!E50</f>
        <v>989</v>
      </c>
      <c r="J51" s="340">
        <f>'2(2) 家庭訪問(保健福祉課)'!F50</f>
        <v>794</v>
      </c>
      <c r="K51" s="341">
        <v>0</v>
      </c>
      <c r="L51" s="342">
        <f>'2(3) 家庭訪問(健康・子ども課)'!E50</f>
        <v>1759</v>
      </c>
      <c r="M51" s="340">
        <f>'2(3) 家庭訪問(健康・子ども課)'!F50</f>
        <v>0</v>
      </c>
      <c r="N51" s="343">
        <v>0</v>
      </c>
      <c r="O51" s="344">
        <v>0</v>
      </c>
      <c r="P51" s="344">
        <v>0</v>
      </c>
      <c r="Q51" s="341">
        <v>0</v>
      </c>
      <c r="R51" s="4"/>
    </row>
    <row r="52" spans="1:18" ht="14.25" customHeight="1">
      <c r="A52" s="428"/>
      <c r="B52" s="428"/>
      <c r="C52" s="428"/>
      <c r="D52" s="186" t="s">
        <v>45</v>
      </c>
      <c r="E52" s="186"/>
      <c r="F52" s="349">
        <f t="shared" si="0"/>
        <v>4260</v>
      </c>
      <c r="G52" s="349">
        <f t="shared" si="1"/>
        <v>1350</v>
      </c>
      <c r="H52" s="350">
        <v>0</v>
      </c>
      <c r="I52" s="351">
        <f>'2(2) 家庭訪問(保健福祉課)'!E51</f>
        <v>1628</v>
      </c>
      <c r="J52" s="351">
        <f>'2(2) 家庭訪問(保健福祉課)'!F51</f>
        <v>1350</v>
      </c>
      <c r="K52" s="352">
        <v>0</v>
      </c>
      <c r="L52" s="353">
        <f>'2(3) 家庭訪問(健康・子ども課)'!E51</f>
        <v>2632</v>
      </c>
      <c r="M52" s="351">
        <f>'2(3) 家庭訪問(健康・子ども課)'!F51</f>
        <v>0</v>
      </c>
      <c r="N52" s="354">
        <v>0</v>
      </c>
      <c r="O52" s="355">
        <v>0</v>
      </c>
      <c r="P52" s="355">
        <v>0</v>
      </c>
      <c r="Q52" s="352">
        <v>0</v>
      </c>
      <c r="R52" s="4"/>
    </row>
    <row r="53" spans="1:17" s="14" customFormat="1" ht="16.5" customHeight="1">
      <c r="A53" s="14" t="s">
        <v>157</v>
      </c>
      <c r="F53" s="187"/>
      <c r="G53" s="187"/>
      <c r="H53" s="188"/>
      <c r="I53" s="187"/>
      <c r="J53" s="187"/>
      <c r="K53" s="245"/>
      <c r="L53" s="187"/>
      <c r="M53" s="187"/>
      <c r="N53" s="188"/>
      <c r="O53" s="189"/>
      <c r="P53" s="189"/>
      <c r="Q53" s="249" t="s">
        <v>131</v>
      </c>
    </row>
  </sheetData>
  <sheetProtection/>
  <mergeCells count="32">
    <mergeCell ref="P2:Q3"/>
    <mergeCell ref="L5:L6"/>
    <mergeCell ref="N5:N6"/>
    <mergeCell ref="O5:O6"/>
    <mergeCell ref="Q5:Q6"/>
    <mergeCell ref="O4:Q4"/>
    <mergeCell ref="L4:N4"/>
    <mergeCell ref="B35:C36"/>
    <mergeCell ref="A51:C52"/>
    <mergeCell ref="B47:C48"/>
    <mergeCell ref="B33:C34"/>
    <mergeCell ref="B31:C32"/>
    <mergeCell ref="B45:C46"/>
    <mergeCell ref="B41:C42"/>
    <mergeCell ref="B37:C38"/>
    <mergeCell ref="B43:C44"/>
    <mergeCell ref="B25:C26"/>
    <mergeCell ref="B27:C28"/>
    <mergeCell ref="B29:C30"/>
    <mergeCell ref="B17:C18"/>
    <mergeCell ref="A9:C10"/>
    <mergeCell ref="A11:C12"/>
    <mergeCell ref="I4:K4"/>
    <mergeCell ref="B13:C14"/>
    <mergeCell ref="B15:C16"/>
    <mergeCell ref="H5:H6"/>
    <mergeCell ref="I5:I6"/>
    <mergeCell ref="K5:K6"/>
    <mergeCell ref="A7:C8"/>
    <mergeCell ref="F5:F6"/>
    <mergeCell ref="A4:D6"/>
    <mergeCell ref="F4:H4"/>
  </mergeCells>
  <printOptions/>
  <pageMargins left="0.7874015748031497" right="0.7086614173228347" top="0.7874015748031497" bottom="0.7874015748031497" header="0.3937007874015748" footer="0.1968503937007874"/>
  <pageSetup horizontalDpi="600" verticalDpi="600" orientation="portrait" paperSize="9" r:id="rId1"/>
  <colBreaks count="1" manualBreakCount="1">
    <brk id="11" max="65535" man="1"/>
  </colBreaks>
</worksheet>
</file>

<file path=xl/worksheets/sheet5.xml><?xml version="1.0" encoding="utf-8"?>
<worksheet xmlns="http://schemas.openxmlformats.org/spreadsheetml/2006/main" xmlns:r="http://schemas.openxmlformats.org/officeDocument/2006/relationships">
  <sheetPr>
    <tabColor theme="0"/>
  </sheetPr>
  <dimension ref="A1:AL69"/>
  <sheetViews>
    <sheetView showZeros="0" zoomScaleSheetLayoutView="100" zoomScalePageLayoutView="0" workbookViewId="0" topLeftCell="A1">
      <pane xSplit="4" ySplit="5" topLeftCell="E21" activePane="bottomRight" state="frozen"/>
      <selection pane="topLeft" activeCell="B1" sqref="B1"/>
      <selection pane="topRight" activeCell="B1" sqref="B1"/>
      <selection pane="bottomLeft" activeCell="B1" sqref="B1"/>
      <selection pane="bottomRight" activeCell="G35" sqref="G35"/>
    </sheetView>
  </sheetViews>
  <sheetFormatPr defaultColWidth="9.00390625" defaultRowHeight="13.5"/>
  <cols>
    <col min="1" max="1" width="1.00390625" style="2" customWidth="1"/>
    <col min="2" max="2" width="0.875" style="2" customWidth="1"/>
    <col min="3" max="3" width="9.125" style="2" customWidth="1"/>
    <col min="4" max="4" width="3.375" style="2" customWidth="1"/>
    <col min="5" max="5" width="5.875" style="2" customWidth="1"/>
    <col min="6" max="6" width="5.125" style="2" customWidth="1"/>
    <col min="7" max="7" width="5.625" style="2" customWidth="1"/>
    <col min="8" max="8" width="5.50390625" style="2" customWidth="1"/>
    <col min="9" max="9" width="5.125" style="2" customWidth="1"/>
    <col min="10" max="10" width="5.625" style="2" customWidth="1"/>
    <col min="11" max="11" width="5.25390625" style="2" customWidth="1"/>
    <col min="12" max="12" width="5.50390625" style="2" customWidth="1"/>
    <col min="13" max="13" width="5.625" style="2" customWidth="1"/>
    <col min="14" max="14" width="5.50390625" style="2" customWidth="1"/>
    <col min="15" max="15" width="5.125" style="2" customWidth="1"/>
    <col min="16" max="16" width="5.625" style="2" customWidth="1"/>
    <col min="17" max="18" width="5.125" style="2" customWidth="1"/>
    <col min="19" max="19" width="5.625" style="4" customWidth="1"/>
    <col min="20" max="21" width="5.125" style="2" customWidth="1"/>
    <col min="22" max="22" width="5.625" style="2" customWidth="1"/>
    <col min="23" max="23" width="5.75390625" style="2" customWidth="1"/>
    <col min="24" max="24" width="5.50390625" style="2" customWidth="1"/>
    <col min="25" max="25" width="5.625" style="2" customWidth="1"/>
    <col min="26" max="27" width="5.125" style="2" customWidth="1"/>
    <col min="28" max="28" width="5.625" style="2" customWidth="1"/>
    <col min="29" max="30" width="5.125" style="2" customWidth="1"/>
    <col min="31" max="31" width="5.625" style="2" customWidth="1"/>
    <col min="32" max="32" width="5.50390625" style="2" customWidth="1"/>
    <col min="33" max="33" width="6.00390625" style="2" customWidth="1"/>
    <col min="34" max="34" width="5.625" style="2" customWidth="1"/>
    <col min="35" max="36" width="5.125" style="2" customWidth="1"/>
    <col min="37" max="37" width="5.625" style="2" customWidth="1"/>
    <col min="38" max="16384" width="9.00390625" style="2" customWidth="1"/>
  </cols>
  <sheetData>
    <row r="1" spans="1:38" ht="18" customHeight="1">
      <c r="A1" s="38" t="s">
        <v>140</v>
      </c>
      <c r="B1" s="38"/>
      <c r="C1" s="38"/>
      <c r="D1" s="38"/>
      <c r="E1" s="43"/>
      <c r="F1" s="43"/>
      <c r="G1" s="43"/>
      <c r="H1" s="43"/>
      <c r="I1" s="43"/>
      <c r="J1" s="43"/>
      <c r="K1" s="43"/>
      <c r="L1" s="43"/>
      <c r="M1" s="43"/>
      <c r="N1" s="43"/>
      <c r="O1" s="43"/>
      <c r="P1" s="43"/>
      <c r="Q1" s="43"/>
      <c r="R1" s="43"/>
      <c r="S1" s="45"/>
      <c r="T1" s="43"/>
      <c r="U1" s="43"/>
      <c r="V1" s="43"/>
      <c r="W1" s="43"/>
      <c r="X1" s="43"/>
      <c r="Y1" s="43"/>
      <c r="Z1" s="43"/>
      <c r="AA1" s="43"/>
      <c r="AB1" s="43"/>
      <c r="AC1" s="43"/>
      <c r="AD1" s="43"/>
      <c r="AE1" s="43"/>
      <c r="AF1" s="43"/>
      <c r="AG1" s="43"/>
      <c r="AH1" s="43"/>
      <c r="AI1" s="43"/>
      <c r="AJ1" s="392" t="str">
        <f>'1(1) 保健師業務(総数)'!AB4</f>
        <v>令和元年度</v>
      </c>
      <c r="AK1" s="392"/>
      <c r="AL1" s="43"/>
    </row>
    <row r="2" spans="1:38" ht="7.5" customHeight="1">
      <c r="A2" s="38"/>
      <c r="B2" s="38"/>
      <c r="C2" s="38"/>
      <c r="D2" s="38"/>
      <c r="E2" s="43"/>
      <c r="F2" s="43"/>
      <c r="G2" s="43"/>
      <c r="H2" s="43"/>
      <c r="I2" s="43"/>
      <c r="J2" s="43"/>
      <c r="K2" s="43"/>
      <c r="L2" s="43"/>
      <c r="M2" s="43"/>
      <c r="N2" s="43"/>
      <c r="O2" s="43"/>
      <c r="P2" s="43"/>
      <c r="Q2" s="43"/>
      <c r="R2" s="43"/>
      <c r="S2" s="45"/>
      <c r="T2" s="43"/>
      <c r="U2" s="43"/>
      <c r="V2" s="43"/>
      <c r="W2" s="43"/>
      <c r="X2" s="43"/>
      <c r="Y2" s="43"/>
      <c r="Z2" s="43"/>
      <c r="AA2" s="43"/>
      <c r="AB2" s="43"/>
      <c r="AC2" s="43"/>
      <c r="AD2" s="43"/>
      <c r="AE2" s="43"/>
      <c r="AF2" s="43"/>
      <c r="AG2" s="43"/>
      <c r="AH2" s="43"/>
      <c r="AI2" s="54"/>
      <c r="AJ2" s="393"/>
      <c r="AK2" s="393"/>
      <c r="AL2" s="43"/>
    </row>
    <row r="3" spans="1:37" ht="16.5" customHeight="1">
      <c r="A3" s="446" t="s">
        <v>40</v>
      </c>
      <c r="B3" s="445"/>
      <c r="C3" s="445"/>
      <c r="D3" s="445"/>
      <c r="E3" s="445" t="s">
        <v>25</v>
      </c>
      <c r="F3" s="445"/>
      <c r="G3" s="445"/>
      <c r="H3" s="445" t="s">
        <v>30</v>
      </c>
      <c r="I3" s="445"/>
      <c r="J3" s="445"/>
      <c r="K3" s="445" t="s">
        <v>31</v>
      </c>
      <c r="L3" s="445"/>
      <c r="M3" s="445"/>
      <c r="N3" s="445" t="s">
        <v>32</v>
      </c>
      <c r="O3" s="445"/>
      <c r="P3" s="445"/>
      <c r="Q3" s="450" t="s">
        <v>33</v>
      </c>
      <c r="R3" s="450"/>
      <c r="S3" s="451"/>
      <c r="T3" s="452" t="s">
        <v>34</v>
      </c>
      <c r="U3" s="450"/>
      <c r="V3" s="450"/>
      <c r="W3" s="450" t="s">
        <v>35</v>
      </c>
      <c r="X3" s="450"/>
      <c r="Y3" s="450"/>
      <c r="Z3" s="450" t="s">
        <v>175</v>
      </c>
      <c r="AA3" s="450"/>
      <c r="AB3" s="450"/>
      <c r="AC3" s="450" t="s">
        <v>37</v>
      </c>
      <c r="AD3" s="450"/>
      <c r="AE3" s="450"/>
      <c r="AF3" s="450" t="s">
        <v>38</v>
      </c>
      <c r="AG3" s="450"/>
      <c r="AH3" s="450"/>
      <c r="AI3" s="450" t="s">
        <v>176</v>
      </c>
      <c r="AJ3" s="450"/>
      <c r="AK3" s="451"/>
    </row>
    <row r="4" spans="1:37" s="14" customFormat="1" ht="12.75" customHeight="1">
      <c r="A4" s="447"/>
      <c r="B4" s="441"/>
      <c r="C4" s="441"/>
      <c r="D4" s="441"/>
      <c r="E4" s="435" t="s">
        <v>158</v>
      </c>
      <c r="F4" s="190" t="s">
        <v>105</v>
      </c>
      <c r="G4" s="441" t="s">
        <v>159</v>
      </c>
      <c r="H4" s="435" t="s">
        <v>160</v>
      </c>
      <c r="I4" s="190" t="s">
        <v>105</v>
      </c>
      <c r="J4" s="433" t="s">
        <v>159</v>
      </c>
      <c r="K4" s="435" t="s">
        <v>160</v>
      </c>
      <c r="L4" s="190" t="s">
        <v>105</v>
      </c>
      <c r="M4" s="433" t="s">
        <v>159</v>
      </c>
      <c r="N4" s="435" t="s">
        <v>160</v>
      </c>
      <c r="O4" s="190" t="s">
        <v>105</v>
      </c>
      <c r="P4" s="433" t="s">
        <v>159</v>
      </c>
      <c r="Q4" s="435" t="s">
        <v>160</v>
      </c>
      <c r="R4" s="190" t="s">
        <v>105</v>
      </c>
      <c r="S4" s="437" t="s">
        <v>159</v>
      </c>
      <c r="T4" s="439" t="s">
        <v>160</v>
      </c>
      <c r="U4" s="190" t="s">
        <v>105</v>
      </c>
      <c r="V4" s="433" t="s">
        <v>159</v>
      </c>
      <c r="W4" s="435" t="s">
        <v>160</v>
      </c>
      <c r="X4" s="190" t="s">
        <v>105</v>
      </c>
      <c r="Y4" s="433" t="s">
        <v>159</v>
      </c>
      <c r="Z4" s="435" t="s">
        <v>160</v>
      </c>
      <c r="AA4" s="190" t="s">
        <v>105</v>
      </c>
      <c r="AB4" s="433" t="s">
        <v>159</v>
      </c>
      <c r="AC4" s="435" t="s">
        <v>160</v>
      </c>
      <c r="AD4" s="190" t="s">
        <v>105</v>
      </c>
      <c r="AE4" s="433" t="s">
        <v>159</v>
      </c>
      <c r="AF4" s="435" t="s">
        <v>160</v>
      </c>
      <c r="AG4" s="190" t="s">
        <v>105</v>
      </c>
      <c r="AH4" s="433" t="s">
        <v>159</v>
      </c>
      <c r="AI4" s="435" t="s">
        <v>160</v>
      </c>
      <c r="AJ4" s="190" t="s">
        <v>105</v>
      </c>
      <c r="AK4" s="436">
        <v>0</v>
      </c>
    </row>
    <row r="5" spans="1:37" s="27" customFormat="1" ht="21.75" customHeight="1">
      <c r="A5" s="447"/>
      <c r="B5" s="441"/>
      <c r="C5" s="441"/>
      <c r="D5" s="441"/>
      <c r="E5" s="435"/>
      <c r="F5" s="191" t="s">
        <v>106</v>
      </c>
      <c r="G5" s="442"/>
      <c r="H5" s="435"/>
      <c r="I5" s="191" t="s">
        <v>106</v>
      </c>
      <c r="J5" s="434"/>
      <c r="K5" s="435"/>
      <c r="L5" s="191" t="s">
        <v>106</v>
      </c>
      <c r="M5" s="434"/>
      <c r="N5" s="435"/>
      <c r="O5" s="191" t="s">
        <v>106</v>
      </c>
      <c r="P5" s="434"/>
      <c r="Q5" s="435"/>
      <c r="R5" s="191" t="s">
        <v>106</v>
      </c>
      <c r="S5" s="440"/>
      <c r="T5" s="439"/>
      <c r="U5" s="191" t="s">
        <v>106</v>
      </c>
      <c r="V5" s="434"/>
      <c r="W5" s="435"/>
      <c r="X5" s="191" t="s">
        <v>106</v>
      </c>
      <c r="Y5" s="434"/>
      <c r="Z5" s="435"/>
      <c r="AA5" s="191" t="s">
        <v>106</v>
      </c>
      <c r="AB5" s="434"/>
      <c r="AC5" s="435"/>
      <c r="AD5" s="191" t="s">
        <v>106</v>
      </c>
      <c r="AE5" s="434"/>
      <c r="AF5" s="435"/>
      <c r="AG5" s="191" t="s">
        <v>106</v>
      </c>
      <c r="AH5" s="438"/>
      <c r="AI5" s="435"/>
      <c r="AJ5" s="191" t="s">
        <v>106</v>
      </c>
      <c r="AK5" s="437"/>
    </row>
    <row r="6" spans="1:37" ht="14.25" customHeight="1">
      <c r="A6" s="443" t="s">
        <v>43</v>
      </c>
      <c r="B6" s="443"/>
      <c r="C6" s="443"/>
      <c r="D6" s="192" t="s">
        <v>44</v>
      </c>
      <c r="E6" s="193">
        <f>H6+K6+N6+Q6+T6+W6+Z6+AC6+AF6+AI6</f>
        <v>4004</v>
      </c>
      <c r="F6" s="193">
        <f aca="true" t="shared" si="0" ref="F6:F51">I6+L6+O6+R6+U6+X6+AA6+AD6+AG6+AJ6</f>
        <v>3185</v>
      </c>
      <c r="G6" s="175">
        <v>0</v>
      </c>
      <c r="H6" s="297">
        <v>440</v>
      </c>
      <c r="I6" s="297">
        <v>344</v>
      </c>
      <c r="J6" s="175">
        <v>0</v>
      </c>
      <c r="K6" s="297">
        <v>512</v>
      </c>
      <c r="L6" s="297">
        <v>382</v>
      </c>
      <c r="M6" s="175">
        <v>0</v>
      </c>
      <c r="N6" s="297">
        <v>430</v>
      </c>
      <c r="O6" s="297">
        <v>276</v>
      </c>
      <c r="P6" s="175">
        <v>0</v>
      </c>
      <c r="Q6" s="297">
        <v>430</v>
      </c>
      <c r="R6" s="297">
        <v>290</v>
      </c>
      <c r="S6" s="247">
        <v>0</v>
      </c>
      <c r="T6" s="304">
        <v>152</v>
      </c>
      <c r="U6" s="297">
        <v>127</v>
      </c>
      <c r="V6" s="175">
        <v>0</v>
      </c>
      <c r="W6" s="297">
        <v>632</v>
      </c>
      <c r="X6" s="297">
        <v>571</v>
      </c>
      <c r="Y6" s="175">
        <v>0</v>
      </c>
      <c r="Z6" s="297">
        <v>261</v>
      </c>
      <c r="AA6" s="297">
        <v>206</v>
      </c>
      <c r="AB6" s="175">
        <v>0</v>
      </c>
      <c r="AC6" s="297">
        <v>583</v>
      </c>
      <c r="AD6" s="297">
        <v>505</v>
      </c>
      <c r="AE6" s="175">
        <v>0</v>
      </c>
      <c r="AF6" s="297">
        <v>453</v>
      </c>
      <c r="AG6" s="297">
        <v>399</v>
      </c>
      <c r="AH6" s="252">
        <v>0</v>
      </c>
      <c r="AI6" s="297">
        <v>111</v>
      </c>
      <c r="AJ6" s="297">
        <v>85</v>
      </c>
      <c r="AK6" s="254">
        <v>0</v>
      </c>
    </row>
    <row r="7" spans="1:37" ht="14.25" customHeight="1">
      <c r="A7" s="443"/>
      <c r="B7" s="443"/>
      <c r="C7" s="443"/>
      <c r="D7" s="196" t="s">
        <v>45</v>
      </c>
      <c r="E7" s="197">
        <f aca="true" t="shared" si="1" ref="E7:E51">H7+K7+N7+Q7+T7+W7+Z7+AC7+AF7+AI7</f>
        <v>6026</v>
      </c>
      <c r="F7" s="197">
        <f t="shared" si="0"/>
        <v>4842</v>
      </c>
      <c r="G7" s="177">
        <v>0</v>
      </c>
      <c r="H7" s="298">
        <v>620</v>
      </c>
      <c r="I7" s="298">
        <v>504</v>
      </c>
      <c r="J7" s="177">
        <v>0</v>
      </c>
      <c r="K7" s="298">
        <v>732</v>
      </c>
      <c r="L7" s="298">
        <v>542</v>
      </c>
      <c r="M7" s="177">
        <v>0</v>
      </c>
      <c r="N7" s="298">
        <v>707</v>
      </c>
      <c r="O7" s="298">
        <v>453</v>
      </c>
      <c r="P7" s="177">
        <v>0</v>
      </c>
      <c r="Q7" s="298">
        <v>634</v>
      </c>
      <c r="R7" s="298">
        <v>430</v>
      </c>
      <c r="S7" s="246">
        <v>0</v>
      </c>
      <c r="T7" s="305">
        <v>262</v>
      </c>
      <c r="U7" s="298">
        <v>237</v>
      </c>
      <c r="V7" s="177">
        <v>0</v>
      </c>
      <c r="W7" s="298">
        <v>889</v>
      </c>
      <c r="X7" s="298">
        <v>783</v>
      </c>
      <c r="Y7" s="177">
        <v>0</v>
      </c>
      <c r="Z7" s="298">
        <v>367</v>
      </c>
      <c r="AA7" s="298">
        <v>283</v>
      </c>
      <c r="AB7" s="177">
        <v>0</v>
      </c>
      <c r="AC7" s="298">
        <v>863</v>
      </c>
      <c r="AD7" s="298">
        <v>762</v>
      </c>
      <c r="AE7" s="177">
        <v>0</v>
      </c>
      <c r="AF7" s="298">
        <v>749</v>
      </c>
      <c r="AG7" s="298">
        <v>681</v>
      </c>
      <c r="AH7" s="253">
        <v>0</v>
      </c>
      <c r="AI7" s="298">
        <v>203</v>
      </c>
      <c r="AJ7" s="298">
        <v>167</v>
      </c>
      <c r="AK7" s="255">
        <v>0</v>
      </c>
    </row>
    <row r="8" spans="1:37" ht="14.25" customHeight="1">
      <c r="A8" s="448" t="s">
        <v>46</v>
      </c>
      <c r="B8" s="448"/>
      <c r="C8" s="448"/>
      <c r="D8" s="200" t="s">
        <v>44</v>
      </c>
      <c r="E8" s="193">
        <f t="shared" si="1"/>
        <v>331</v>
      </c>
      <c r="F8" s="193">
        <f t="shared" si="0"/>
        <v>198</v>
      </c>
      <c r="G8" s="175">
        <v>0</v>
      </c>
      <c r="H8" s="297">
        <v>43</v>
      </c>
      <c r="I8" s="297">
        <v>23</v>
      </c>
      <c r="J8" s="175">
        <v>0</v>
      </c>
      <c r="K8" s="297">
        <v>41</v>
      </c>
      <c r="L8" s="297">
        <v>26</v>
      </c>
      <c r="M8" s="175">
        <v>0</v>
      </c>
      <c r="N8" s="297">
        <v>36</v>
      </c>
      <c r="O8" s="297">
        <v>10</v>
      </c>
      <c r="P8" s="175">
        <v>0</v>
      </c>
      <c r="Q8" s="297">
        <v>26</v>
      </c>
      <c r="R8" s="297">
        <v>13</v>
      </c>
      <c r="S8" s="247">
        <v>0</v>
      </c>
      <c r="T8" s="304">
        <v>18</v>
      </c>
      <c r="U8" s="297">
        <v>15</v>
      </c>
      <c r="V8" s="175">
        <v>0</v>
      </c>
      <c r="W8" s="297">
        <v>43</v>
      </c>
      <c r="X8" s="297">
        <v>30</v>
      </c>
      <c r="Y8" s="175">
        <v>0</v>
      </c>
      <c r="Z8" s="297">
        <v>26</v>
      </c>
      <c r="AA8" s="297">
        <v>20</v>
      </c>
      <c r="AB8" s="175">
        <v>0</v>
      </c>
      <c r="AC8" s="297">
        <v>39</v>
      </c>
      <c r="AD8" s="297">
        <v>28</v>
      </c>
      <c r="AE8" s="175">
        <v>0</v>
      </c>
      <c r="AF8" s="297">
        <v>44</v>
      </c>
      <c r="AG8" s="297">
        <v>30</v>
      </c>
      <c r="AH8" s="214">
        <v>0</v>
      </c>
      <c r="AI8" s="297">
        <v>15</v>
      </c>
      <c r="AJ8" s="297">
        <v>3</v>
      </c>
      <c r="AK8" s="254">
        <v>0</v>
      </c>
    </row>
    <row r="9" spans="1:37" ht="14.25" customHeight="1">
      <c r="A9" s="453"/>
      <c r="B9" s="453"/>
      <c r="C9" s="453"/>
      <c r="D9" s="201" t="s">
        <v>45</v>
      </c>
      <c r="E9" s="202">
        <f t="shared" si="1"/>
        <v>515</v>
      </c>
      <c r="F9" s="202">
        <f t="shared" si="0"/>
        <v>340</v>
      </c>
      <c r="G9" s="180">
        <v>0</v>
      </c>
      <c r="H9" s="299">
        <v>53</v>
      </c>
      <c r="I9" s="299">
        <v>29</v>
      </c>
      <c r="J9" s="180">
        <v>0</v>
      </c>
      <c r="K9" s="299">
        <v>60</v>
      </c>
      <c r="L9" s="299">
        <v>38</v>
      </c>
      <c r="M9" s="180">
        <v>0</v>
      </c>
      <c r="N9" s="299">
        <v>54</v>
      </c>
      <c r="O9" s="299">
        <v>15</v>
      </c>
      <c r="P9" s="180">
        <v>0</v>
      </c>
      <c r="Q9" s="299">
        <v>39</v>
      </c>
      <c r="R9" s="299">
        <v>21</v>
      </c>
      <c r="S9" s="248">
        <v>0</v>
      </c>
      <c r="T9" s="306">
        <v>60</v>
      </c>
      <c r="U9" s="299">
        <v>57</v>
      </c>
      <c r="V9" s="180">
        <v>0</v>
      </c>
      <c r="W9" s="299">
        <v>63</v>
      </c>
      <c r="X9" s="299">
        <v>45</v>
      </c>
      <c r="Y9" s="180">
        <v>0</v>
      </c>
      <c r="Z9" s="299">
        <v>28</v>
      </c>
      <c r="AA9" s="299">
        <v>23</v>
      </c>
      <c r="AB9" s="180">
        <v>0</v>
      </c>
      <c r="AC9" s="299">
        <v>71</v>
      </c>
      <c r="AD9" s="299">
        <v>58</v>
      </c>
      <c r="AE9" s="180">
        <v>0</v>
      </c>
      <c r="AF9" s="299">
        <v>64</v>
      </c>
      <c r="AG9" s="299">
        <v>47</v>
      </c>
      <c r="AH9" s="253">
        <v>0</v>
      </c>
      <c r="AI9" s="299">
        <v>23</v>
      </c>
      <c r="AJ9" s="299">
        <v>7</v>
      </c>
      <c r="AK9" s="256">
        <v>0</v>
      </c>
    </row>
    <row r="10" spans="1:37" ht="14.25" customHeight="1">
      <c r="A10" s="448" t="s">
        <v>47</v>
      </c>
      <c r="B10" s="448"/>
      <c r="C10" s="448"/>
      <c r="D10" s="192" t="s">
        <v>44</v>
      </c>
      <c r="E10" s="205">
        <f t="shared" si="1"/>
        <v>5768</v>
      </c>
      <c r="F10" s="205">
        <f t="shared" si="0"/>
        <v>4725</v>
      </c>
      <c r="G10" s="206">
        <v>100</v>
      </c>
      <c r="H10" s="300">
        <v>626</v>
      </c>
      <c r="I10" s="300">
        <v>507</v>
      </c>
      <c r="J10" s="208">
        <f>J12+J16+J24+J26+J28+J30+J32+J34+J36+J40+J44+J46</f>
        <v>100</v>
      </c>
      <c r="K10" s="300">
        <v>766</v>
      </c>
      <c r="L10" s="300">
        <v>608</v>
      </c>
      <c r="M10" s="208">
        <f>M12+M16+M24+M26+M28+M30+M32+M34+M36+M40+M44+M46</f>
        <v>99.99999999999999</v>
      </c>
      <c r="N10" s="300">
        <v>602</v>
      </c>
      <c r="O10" s="300">
        <v>352</v>
      </c>
      <c r="P10" s="208">
        <f>P12+P16+P24+P26+P28+P30+P32+P34+P36+P40+P44+P46</f>
        <v>99.99999999999999</v>
      </c>
      <c r="Q10" s="300">
        <v>635</v>
      </c>
      <c r="R10" s="300">
        <v>513</v>
      </c>
      <c r="S10" s="209">
        <f>S12+S16+S24+S26+S28+S30+S32+S34+S36+S40+S44+S46</f>
        <v>100</v>
      </c>
      <c r="T10" s="307">
        <v>195</v>
      </c>
      <c r="U10" s="300">
        <v>174</v>
      </c>
      <c r="V10" s="208">
        <f>V12+V16+V24+V26+V28+V30+V32+V34+V36+V40+V44+V46</f>
        <v>100</v>
      </c>
      <c r="W10" s="300">
        <v>972</v>
      </c>
      <c r="X10" s="300">
        <v>917</v>
      </c>
      <c r="Y10" s="208">
        <f>Y12+Y16+Y24+Y26+Y28+Y30+Y32+Y34+Y36+Y40+Y44+Y46</f>
        <v>100</v>
      </c>
      <c r="Z10" s="300">
        <v>346</v>
      </c>
      <c r="AA10" s="300">
        <v>303</v>
      </c>
      <c r="AB10" s="208">
        <f>AB12+AB16+AB24+AB26+AB28+AB30+AB32+AB34+AB36+AB40+AB44+AB46</f>
        <v>100</v>
      </c>
      <c r="AC10" s="300">
        <v>796</v>
      </c>
      <c r="AD10" s="300">
        <v>641</v>
      </c>
      <c r="AE10" s="208">
        <f>AE12+AE16+AE24+AE26+AE28+AE30+AE32+AE34+AE36+AE40+AE44+AE46</f>
        <v>100</v>
      </c>
      <c r="AF10" s="300">
        <v>651</v>
      </c>
      <c r="AG10" s="300">
        <v>574</v>
      </c>
      <c r="AH10" s="208">
        <f>AH12+AH16+AH24+AH26+AH28+AH30+AH32+AH34+AH36+AH40+AH44+AH46</f>
        <v>100</v>
      </c>
      <c r="AI10" s="300">
        <v>179</v>
      </c>
      <c r="AJ10" s="300">
        <v>136</v>
      </c>
      <c r="AK10" s="209">
        <f>AK12+AK16+AK24+AK26+AK28+AK30+AK32+AK34+AK36+AK40+AK44+AK46</f>
        <v>100</v>
      </c>
    </row>
    <row r="11" spans="1:37" ht="14.25" customHeight="1">
      <c r="A11" s="443"/>
      <c r="B11" s="443"/>
      <c r="C11" s="443"/>
      <c r="D11" s="196" t="s">
        <v>45</v>
      </c>
      <c r="E11" s="197">
        <f t="shared" si="1"/>
        <v>8637</v>
      </c>
      <c r="F11" s="197">
        <f t="shared" si="0"/>
        <v>7050</v>
      </c>
      <c r="G11" s="211">
        <v>100</v>
      </c>
      <c r="H11" s="298">
        <v>890</v>
      </c>
      <c r="I11" s="298">
        <v>752</v>
      </c>
      <c r="J11" s="212">
        <f>J13+J17+J25+J27+J29+J31+J33+J35+J37+J41+J45+J47</f>
        <v>100</v>
      </c>
      <c r="K11" s="298">
        <v>1089</v>
      </c>
      <c r="L11" s="298">
        <v>859</v>
      </c>
      <c r="M11" s="212">
        <f>M13+M17+M25+M27+M29+M31+M33+M35+M37+M41+M45+M47</f>
        <v>100</v>
      </c>
      <c r="N11" s="298">
        <v>1051</v>
      </c>
      <c r="O11" s="298">
        <v>615</v>
      </c>
      <c r="P11" s="212">
        <f>P13+P17+P25+P27+P29+P31+P33+P35+P37+P41+P45+P47</f>
        <v>100.00000000000003</v>
      </c>
      <c r="Q11" s="298">
        <v>921</v>
      </c>
      <c r="R11" s="298">
        <v>739</v>
      </c>
      <c r="S11" s="213">
        <f>S13+S17+S25+S27+S29+S31+S33+S35+S37+S41+S45+S47</f>
        <v>100</v>
      </c>
      <c r="T11" s="305">
        <v>312</v>
      </c>
      <c r="U11" s="298">
        <v>291</v>
      </c>
      <c r="V11" s="212">
        <f>V13+V17+V25+V27+V29+V31+V33+V35+V37+V41+V45+V47</f>
        <v>100</v>
      </c>
      <c r="W11" s="298">
        <v>1310</v>
      </c>
      <c r="X11" s="298">
        <v>1204</v>
      </c>
      <c r="Y11" s="212">
        <f>Y13+Y17+Y25+Y27+Y29+Y31+Y33+Y35+Y37+Y41+Y45+Y47</f>
        <v>100</v>
      </c>
      <c r="Z11" s="298">
        <v>521</v>
      </c>
      <c r="AA11" s="298">
        <v>430</v>
      </c>
      <c r="AB11" s="212">
        <f>AB13+AB17+AB25+AB27+AB29+AB31+AB33+AB35+AB37+AB41+AB45+AB47</f>
        <v>100</v>
      </c>
      <c r="AC11" s="298">
        <v>1140</v>
      </c>
      <c r="AD11" s="298">
        <v>918</v>
      </c>
      <c r="AE11" s="212">
        <f>AE13+AE17+AE25+AE27+AE29+AE31+AE33+AE35+AE37+AE41+AE45+AE47</f>
        <v>100</v>
      </c>
      <c r="AF11" s="298">
        <v>1082</v>
      </c>
      <c r="AG11" s="298">
        <v>979</v>
      </c>
      <c r="AH11" s="212">
        <f>AH13+AH17+AH25+AH27+AH29+AH31+AH33+AH35+AH37+AH41+AH45+AH47</f>
        <v>100</v>
      </c>
      <c r="AI11" s="298">
        <v>321</v>
      </c>
      <c r="AJ11" s="298">
        <v>263</v>
      </c>
      <c r="AK11" s="213">
        <f>AK13+AK17+AK25+AK27+AK29+AK31+AK33+AK35+AK37+AK41+AK45+AK47</f>
        <v>100</v>
      </c>
    </row>
    <row r="12" spans="1:37" ht="14.25" customHeight="1">
      <c r="A12" s="130"/>
      <c r="B12" s="443" t="s">
        <v>48</v>
      </c>
      <c r="C12" s="443"/>
      <c r="D12" s="192" t="s">
        <v>44</v>
      </c>
      <c r="E12" s="205">
        <f t="shared" si="1"/>
        <v>15</v>
      </c>
      <c r="F12" s="205">
        <f t="shared" si="0"/>
        <v>14</v>
      </c>
      <c r="G12" s="214">
        <f>E12/$E$10*100</f>
        <v>0.26005547850208044</v>
      </c>
      <c r="H12" s="301">
        <v>0</v>
      </c>
      <c r="I12" s="301">
        <v>0</v>
      </c>
      <c r="J12" s="216">
        <f>H12/$H$10*100</f>
        <v>0</v>
      </c>
      <c r="K12" s="301">
        <v>0</v>
      </c>
      <c r="L12" s="301">
        <v>0</v>
      </c>
      <c r="M12" s="216">
        <f>K12/$K$10*100</f>
        <v>0</v>
      </c>
      <c r="N12" s="301">
        <v>0</v>
      </c>
      <c r="O12" s="301">
        <v>0</v>
      </c>
      <c r="P12" s="216">
        <f>N12/$N$10*100</f>
        <v>0</v>
      </c>
      <c r="Q12" s="301">
        <v>0</v>
      </c>
      <c r="R12" s="301">
        <v>0</v>
      </c>
      <c r="S12" s="217">
        <f>Q12/$Q$10*100</f>
        <v>0</v>
      </c>
      <c r="T12" s="308">
        <v>0</v>
      </c>
      <c r="U12" s="301">
        <v>0</v>
      </c>
      <c r="V12" s="216">
        <f>T12/$T$10*100</f>
        <v>0</v>
      </c>
      <c r="W12" s="301">
        <v>15</v>
      </c>
      <c r="X12" s="301">
        <v>14</v>
      </c>
      <c r="Y12" s="216">
        <f>W12/$W$10*100</f>
        <v>1.5432098765432098</v>
      </c>
      <c r="Z12" s="301">
        <v>0</v>
      </c>
      <c r="AA12" s="301">
        <v>0</v>
      </c>
      <c r="AB12" s="216">
        <f>Z12/$Z$10*100</f>
        <v>0</v>
      </c>
      <c r="AC12" s="301">
        <v>0</v>
      </c>
      <c r="AD12" s="301">
        <v>0</v>
      </c>
      <c r="AE12" s="216">
        <f>AC12/$AC$10*100</f>
        <v>0</v>
      </c>
      <c r="AF12" s="301">
        <v>0</v>
      </c>
      <c r="AG12" s="301">
        <v>0</v>
      </c>
      <c r="AH12" s="216">
        <f>AF12/$AF$10*100</f>
        <v>0</v>
      </c>
      <c r="AI12" s="301">
        <v>0</v>
      </c>
      <c r="AJ12" s="301">
        <v>0</v>
      </c>
      <c r="AK12" s="217">
        <f>AI12/$AI$10*100</f>
        <v>0</v>
      </c>
    </row>
    <row r="13" spans="1:37" ht="14.25" customHeight="1">
      <c r="A13" s="130"/>
      <c r="B13" s="443"/>
      <c r="C13" s="443"/>
      <c r="D13" s="196" t="s">
        <v>45</v>
      </c>
      <c r="E13" s="197">
        <f t="shared" si="1"/>
        <v>19</v>
      </c>
      <c r="F13" s="197">
        <f t="shared" si="0"/>
        <v>17</v>
      </c>
      <c r="G13" s="219">
        <f>E13/$E$11*100</f>
        <v>0.21998379066805607</v>
      </c>
      <c r="H13" s="302">
        <v>0</v>
      </c>
      <c r="I13" s="302">
        <v>0</v>
      </c>
      <c r="J13" s="221">
        <f>H13/$H$11*100</f>
        <v>0</v>
      </c>
      <c r="K13" s="302">
        <v>0</v>
      </c>
      <c r="L13" s="302">
        <v>0</v>
      </c>
      <c r="M13" s="221">
        <f>K13/$K$11*100</f>
        <v>0</v>
      </c>
      <c r="N13" s="302">
        <v>0</v>
      </c>
      <c r="O13" s="302">
        <v>0</v>
      </c>
      <c r="P13" s="221">
        <f>N13/$N$11*100</f>
        <v>0</v>
      </c>
      <c r="Q13" s="302">
        <v>0</v>
      </c>
      <c r="R13" s="302">
        <v>0</v>
      </c>
      <c r="S13" s="222">
        <f>Q13/$Q$11*100</f>
        <v>0</v>
      </c>
      <c r="T13" s="309">
        <v>0</v>
      </c>
      <c r="U13" s="302">
        <v>0</v>
      </c>
      <c r="V13" s="221">
        <f>T13/$T$11*100</f>
        <v>0</v>
      </c>
      <c r="W13" s="302">
        <v>19</v>
      </c>
      <c r="X13" s="302">
        <v>17</v>
      </c>
      <c r="Y13" s="221">
        <f>W13/$W$11*100</f>
        <v>1.450381679389313</v>
      </c>
      <c r="Z13" s="302">
        <v>0</v>
      </c>
      <c r="AA13" s="302">
        <v>0</v>
      </c>
      <c r="AB13" s="221">
        <f>Z13/$Z$11*100</f>
        <v>0</v>
      </c>
      <c r="AC13" s="302">
        <v>0</v>
      </c>
      <c r="AD13" s="302">
        <v>0</v>
      </c>
      <c r="AE13" s="221">
        <f>AC13/$AC$11*100</f>
        <v>0</v>
      </c>
      <c r="AF13" s="302">
        <v>0</v>
      </c>
      <c r="AG13" s="302">
        <v>0</v>
      </c>
      <c r="AH13" s="221">
        <f>AF13/$AF$11*100</f>
        <v>0</v>
      </c>
      <c r="AI13" s="302">
        <v>0</v>
      </c>
      <c r="AJ13" s="302">
        <v>0</v>
      </c>
      <c r="AK13" s="222">
        <f>AI13/$AI$11*100</f>
        <v>0</v>
      </c>
    </row>
    <row r="14" spans="1:37" ht="14.25" customHeight="1">
      <c r="A14" s="130"/>
      <c r="B14" s="443" t="s">
        <v>49</v>
      </c>
      <c r="C14" s="443"/>
      <c r="D14" s="192" t="s">
        <v>44</v>
      </c>
      <c r="E14" s="205">
        <f t="shared" si="1"/>
        <v>0</v>
      </c>
      <c r="F14" s="205">
        <f t="shared" si="0"/>
        <v>0</v>
      </c>
      <c r="G14" s="214">
        <f>E14/$E$10*100</f>
        <v>0</v>
      </c>
      <c r="H14" s="301">
        <v>0</v>
      </c>
      <c r="I14" s="301">
        <v>0</v>
      </c>
      <c r="J14" s="216">
        <f>H14/$H$10*100</f>
        <v>0</v>
      </c>
      <c r="K14" s="301">
        <v>0</v>
      </c>
      <c r="L14" s="301">
        <v>0</v>
      </c>
      <c r="M14" s="216">
        <f>K14/$K$10*100</f>
        <v>0</v>
      </c>
      <c r="N14" s="301">
        <v>0</v>
      </c>
      <c r="O14" s="301">
        <v>0</v>
      </c>
      <c r="P14" s="216">
        <f>N14/$N$10*100</f>
        <v>0</v>
      </c>
      <c r="Q14" s="301">
        <v>0</v>
      </c>
      <c r="R14" s="301">
        <v>0</v>
      </c>
      <c r="S14" s="217">
        <f>Q14/$Q$10*100</f>
        <v>0</v>
      </c>
      <c r="T14" s="308">
        <v>0</v>
      </c>
      <c r="U14" s="301">
        <v>0</v>
      </c>
      <c r="V14" s="216">
        <f>T14/$T$10*100</f>
        <v>0</v>
      </c>
      <c r="W14" s="301">
        <v>0</v>
      </c>
      <c r="X14" s="301">
        <v>0</v>
      </c>
      <c r="Y14" s="216">
        <f>W14/$W$10*100</f>
        <v>0</v>
      </c>
      <c r="Z14" s="301">
        <v>0</v>
      </c>
      <c r="AA14" s="301">
        <v>0</v>
      </c>
      <c r="AB14" s="216">
        <f>Z14/$Z$10*100</f>
        <v>0</v>
      </c>
      <c r="AC14" s="301">
        <v>0</v>
      </c>
      <c r="AD14" s="301">
        <v>0</v>
      </c>
      <c r="AE14" s="216">
        <f>AC14/$AC$10*100</f>
        <v>0</v>
      </c>
      <c r="AF14" s="301">
        <v>0</v>
      </c>
      <c r="AG14" s="301">
        <v>0</v>
      </c>
      <c r="AH14" s="216">
        <f>AF14/$AF$10*100</f>
        <v>0</v>
      </c>
      <c r="AI14" s="301">
        <v>0</v>
      </c>
      <c r="AJ14" s="301">
        <v>0</v>
      </c>
      <c r="AK14" s="217">
        <f>AI14/$AI$10*100</f>
        <v>0</v>
      </c>
    </row>
    <row r="15" spans="1:37" ht="14.25" customHeight="1">
      <c r="A15" s="130"/>
      <c r="B15" s="443"/>
      <c r="C15" s="443"/>
      <c r="D15" s="196" t="s">
        <v>45</v>
      </c>
      <c r="E15" s="197">
        <f t="shared" si="1"/>
        <v>0</v>
      </c>
      <c r="F15" s="197">
        <f t="shared" si="0"/>
        <v>0</v>
      </c>
      <c r="G15" s="219">
        <f>E15/$E$11*100</f>
        <v>0</v>
      </c>
      <c r="H15" s="302">
        <v>0</v>
      </c>
      <c r="I15" s="302">
        <v>0</v>
      </c>
      <c r="J15" s="221">
        <f>H15/$H$11*100</f>
        <v>0</v>
      </c>
      <c r="K15" s="302">
        <v>0</v>
      </c>
      <c r="L15" s="302">
        <v>0</v>
      </c>
      <c r="M15" s="221">
        <f>K15/$K$11*100</f>
        <v>0</v>
      </c>
      <c r="N15" s="302">
        <v>0</v>
      </c>
      <c r="O15" s="302">
        <v>0</v>
      </c>
      <c r="P15" s="221">
        <f>N15/$N$11*100</f>
        <v>0</v>
      </c>
      <c r="Q15" s="302">
        <v>0</v>
      </c>
      <c r="R15" s="302">
        <v>0</v>
      </c>
      <c r="S15" s="222">
        <f>Q15/$Q$11*100</f>
        <v>0</v>
      </c>
      <c r="T15" s="309">
        <v>0</v>
      </c>
      <c r="U15" s="302">
        <v>0</v>
      </c>
      <c r="V15" s="221">
        <f>T15/$T$11*100</f>
        <v>0</v>
      </c>
      <c r="W15" s="302">
        <v>0</v>
      </c>
      <c r="X15" s="302">
        <v>0</v>
      </c>
      <c r="Y15" s="221">
        <f>W15/$W$11*100</f>
        <v>0</v>
      </c>
      <c r="Z15" s="302">
        <v>0</v>
      </c>
      <c r="AA15" s="302">
        <v>0</v>
      </c>
      <c r="AB15" s="221">
        <f>Z15/$Z$11*100</f>
        <v>0</v>
      </c>
      <c r="AC15" s="302">
        <v>0</v>
      </c>
      <c r="AD15" s="302">
        <v>0</v>
      </c>
      <c r="AE15" s="221">
        <f>AC15/$AC$11*100</f>
        <v>0</v>
      </c>
      <c r="AF15" s="302">
        <v>0</v>
      </c>
      <c r="AG15" s="302">
        <v>0</v>
      </c>
      <c r="AH15" s="221">
        <f>AF15/$AF$11*100</f>
        <v>0</v>
      </c>
      <c r="AI15" s="302">
        <v>0</v>
      </c>
      <c r="AJ15" s="302">
        <v>0</v>
      </c>
      <c r="AK15" s="222">
        <f>AI15/$AI$11*100</f>
        <v>0</v>
      </c>
    </row>
    <row r="16" spans="1:37" ht="14.25" customHeight="1">
      <c r="A16" s="130"/>
      <c r="B16" s="443" t="s">
        <v>169</v>
      </c>
      <c r="C16" s="443"/>
      <c r="D16" s="192" t="s">
        <v>44</v>
      </c>
      <c r="E16" s="205">
        <f t="shared" si="1"/>
        <v>2048</v>
      </c>
      <c r="F16" s="205">
        <f t="shared" si="0"/>
        <v>1722</v>
      </c>
      <c r="G16" s="224">
        <f>E16/$E$10*100</f>
        <v>35.50624133148405</v>
      </c>
      <c r="H16" s="301">
        <v>272</v>
      </c>
      <c r="I16" s="301">
        <v>201</v>
      </c>
      <c r="J16" s="216">
        <f>H16/$H$10*100</f>
        <v>43.45047923322684</v>
      </c>
      <c r="K16" s="301">
        <v>237</v>
      </c>
      <c r="L16" s="301">
        <v>189</v>
      </c>
      <c r="M16" s="216">
        <f>K16/$K$10*100</f>
        <v>30.93994778067885</v>
      </c>
      <c r="N16" s="301">
        <v>202</v>
      </c>
      <c r="O16" s="301">
        <v>131</v>
      </c>
      <c r="P16" s="216">
        <f>N16/$N$10*100</f>
        <v>33.5548172757475</v>
      </c>
      <c r="Q16" s="301">
        <v>279</v>
      </c>
      <c r="R16" s="301">
        <v>220</v>
      </c>
      <c r="S16" s="217">
        <f>Q16/$Q$10*100</f>
        <v>43.93700787401575</v>
      </c>
      <c r="T16" s="308">
        <v>60</v>
      </c>
      <c r="U16" s="301">
        <v>58</v>
      </c>
      <c r="V16" s="216">
        <f>T16/$T$10*100</f>
        <v>30.76923076923077</v>
      </c>
      <c r="W16" s="301">
        <v>322</v>
      </c>
      <c r="X16" s="301">
        <v>308</v>
      </c>
      <c r="Y16" s="216">
        <f>W16/$W$10*100</f>
        <v>33.1275720164609</v>
      </c>
      <c r="Z16" s="301">
        <v>116</v>
      </c>
      <c r="AA16" s="301">
        <v>110</v>
      </c>
      <c r="AB16" s="216">
        <f>Z16/$Z$10*100</f>
        <v>33.52601156069364</v>
      </c>
      <c r="AC16" s="301">
        <v>240</v>
      </c>
      <c r="AD16" s="301">
        <v>212</v>
      </c>
      <c r="AE16" s="216">
        <f>AC16/$AC$10*100</f>
        <v>30.15075376884422</v>
      </c>
      <c r="AF16" s="301">
        <v>241</v>
      </c>
      <c r="AG16" s="301">
        <v>226</v>
      </c>
      <c r="AH16" s="216">
        <f>AF16/$AF$10*100</f>
        <v>37.01996927803379</v>
      </c>
      <c r="AI16" s="301">
        <v>79</v>
      </c>
      <c r="AJ16" s="301">
        <v>67</v>
      </c>
      <c r="AK16" s="217">
        <f>AI16/$AI$10*100</f>
        <v>44.134078212290504</v>
      </c>
    </row>
    <row r="17" spans="1:37" ht="14.25" customHeight="1">
      <c r="A17" s="130"/>
      <c r="B17" s="443"/>
      <c r="C17" s="443"/>
      <c r="D17" s="196" t="s">
        <v>45</v>
      </c>
      <c r="E17" s="197">
        <f t="shared" si="1"/>
        <v>3562</v>
      </c>
      <c r="F17" s="197">
        <f t="shared" si="0"/>
        <v>2937</v>
      </c>
      <c r="G17" s="225">
        <f>E17/$E$11*100</f>
        <v>41.24117170313767</v>
      </c>
      <c r="H17" s="302">
        <v>372</v>
      </c>
      <c r="I17" s="302">
        <v>289</v>
      </c>
      <c r="J17" s="221">
        <f>H17/$H$11*100</f>
        <v>41.79775280898876</v>
      </c>
      <c r="K17" s="302">
        <v>403</v>
      </c>
      <c r="L17" s="302">
        <v>326</v>
      </c>
      <c r="M17" s="221">
        <f>K17/$K$11*100</f>
        <v>37.00642791551883</v>
      </c>
      <c r="N17" s="302">
        <v>452</v>
      </c>
      <c r="O17" s="302">
        <v>273</v>
      </c>
      <c r="P17" s="221">
        <f>N17/$N$11*100</f>
        <v>43.00666032350143</v>
      </c>
      <c r="Q17" s="302">
        <v>459</v>
      </c>
      <c r="R17" s="302">
        <v>364</v>
      </c>
      <c r="S17" s="222">
        <f>Q17/$Q$11*100</f>
        <v>49.8371335504886</v>
      </c>
      <c r="T17" s="309">
        <v>113</v>
      </c>
      <c r="U17" s="302">
        <v>111</v>
      </c>
      <c r="V17" s="221">
        <f>T17/$T$11*100</f>
        <v>36.217948717948715</v>
      </c>
      <c r="W17" s="302">
        <v>527</v>
      </c>
      <c r="X17" s="302">
        <v>481</v>
      </c>
      <c r="Y17" s="221">
        <f>W17/$W$11*100</f>
        <v>40.229007633587784</v>
      </c>
      <c r="Z17" s="302">
        <v>204</v>
      </c>
      <c r="AA17" s="302">
        <v>175</v>
      </c>
      <c r="AB17" s="221">
        <f>Z17/$Z$11*100</f>
        <v>39.15547024952015</v>
      </c>
      <c r="AC17" s="302">
        <v>399</v>
      </c>
      <c r="AD17" s="302">
        <v>332</v>
      </c>
      <c r="AE17" s="221">
        <f>AC17/$AC$11*100</f>
        <v>35</v>
      </c>
      <c r="AF17" s="302">
        <v>467</v>
      </c>
      <c r="AG17" s="302">
        <v>438</v>
      </c>
      <c r="AH17" s="221">
        <f>AF17/$AF$11*100</f>
        <v>43.160813308687615</v>
      </c>
      <c r="AI17" s="302">
        <v>166</v>
      </c>
      <c r="AJ17" s="302">
        <v>148</v>
      </c>
      <c r="AK17" s="222">
        <f>AI17/$AI$11*100</f>
        <v>51.71339563862928</v>
      </c>
    </row>
    <row r="18" spans="1:37" ht="13.5" customHeight="1">
      <c r="A18" s="130"/>
      <c r="B18" s="130"/>
      <c r="C18" s="226" t="s">
        <v>84</v>
      </c>
      <c r="D18" s="192" t="s">
        <v>44</v>
      </c>
      <c r="E18" s="205">
        <f t="shared" si="1"/>
        <v>41</v>
      </c>
      <c r="F18" s="205">
        <f t="shared" si="0"/>
        <v>24</v>
      </c>
      <c r="G18" s="214">
        <v>0</v>
      </c>
      <c r="H18" s="301">
        <v>3</v>
      </c>
      <c r="I18" s="301">
        <v>0</v>
      </c>
      <c r="J18" s="214">
        <v>0</v>
      </c>
      <c r="K18" s="301">
        <v>7</v>
      </c>
      <c r="L18" s="301">
        <v>6</v>
      </c>
      <c r="M18" s="214">
        <v>0</v>
      </c>
      <c r="N18" s="301">
        <v>5</v>
      </c>
      <c r="O18" s="301">
        <v>0</v>
      </c>
      <c r="P18" s="214">
        <v>0</v>
      </c>
      <c r="Q18" s="301">
        <v>1</v>
      </c>
      <c r="R18" s="301">
        <v>1</v>
      </c>
      <c r="S18" s="269">
        <v>0</v>
      </c>
      <c r="T18" s="308">
        <v>0</v>
      </c>
      <c r="U18" s="301">
        <v>0</v>
      </c>
      <c r="V18" s="214">
        <v>0</v>
      </c>
      <c r="W18" s="301">
        <v>6</v>
      </c>
      <c r="X18" s="301">
        <v>5</v>
      </c>
      <c r="Y18" s="214">
        <v>0</v>
      </c>
      <c r="Z18" s="301">
        <v>1</v>
      </c>
      <c r="AA18" s="301">
        <v>0</v>
      </c>
      <c r="AB18" s="214">
        <v>0</v>
      </c>
      <c r="AC18" s="301">
        <v>8</v>
      </c>
      <c r="AD18" s="301">
        <v>5</v>
      </c>
      <c r="AE18" s="214">
        <v>0</v>
      </c>
      <c r="AF18" s="301">
        <v>9</v>
      </c>
      <c r="AG18" s="301">
        <v>7</v>
      </c>
      <c r="AH18" s="216">
        <v>0</v>
      </c>
      <c r="AI18" s="301">
        <v>1</v>
      </c>
      <c r="AJ18" s="301">
        <v>0</v>
      </c>
      <c r="AK18" s="217">
        <v>0</v>
      </c>
    </row>
    <row r="19" spans="1:37" ht="14.25" customHeight="1">
      <c r="A19" s="130"/>
      <c r="B19" s="130"/>
      <c r="C19" s="227" t="s">
        <v>161</v>
      </c>
      <c r="D19" s="196" t="s">
        <v>45</v>
      </c>
      <c r="E19" s="197">
        <f t="shared" si="1"/>
        <v>74</v>
      </c>
      <c r="F19" s="197">
        <f t="shared" si="0"/>
        <v>33</v>
      </c>
      <c r="G19" s="219">
        <v>0</v>
      </c>
      <c r="H19" s="302">
        <v>3</v>
      </c>
      <c r="I19" s="302">
        <v>0</v>
      </c>
      <c r="J19" s="219">
        <v>0</v>
      </c>
      <c r="K19" s="302">
        <v>8</v>
      </c>
      <c r="L19" s="302">
        <v>7</v>
      </c>
      <c r="M19" s="219">
        <v>0</v>
      </c>
      <c r="N19" s="302">
        <v>18</v>
      </c>
      <c r="O19" s="302">
        <v>0</v>
      </c>
      <c r="P19" s="219">
        <v>0</v>
      </c>
      <c r="Q19" s="302">
        <v>1</v>
      </c>
      <c r="R19" s="302">
        <v>1</v>
      </c>
      <c r="S19" s="255">
        <v>0</v>
      </c>
      <c r="T19" s="309">
        <v>0</v>
      </c>
      <c r="U19" s="302">
        <v>0</v>
      </c>
      <c r="V19" s="219">
        <v>0</v>
      </c>
      <c r="W19" s="302">
        <v>10</v>
      </c>
      <c r="X19" s="302">
        <v>9</v>
      </c>
      <c r="Y19" s="219">
        <v>0</v>
      </c>
      <c r="Z19" s="302">
        <v>2</v>
      </c>
      <c r="AA19" s="302">
        <v>0</v>
      </c>
      <c r="AB19" s="219">
        <v>0</v>
      </c>
      <c r="AC19" s="302">
        <v>14</v>
      </c>
      <c r="AD19" s="302">
        <v>6</v>
      </c>
      <c r="AE19" s="219">
        <v>0</v>
      </c>
      <c r="AF19" s="302">
        <v>16</v>
      </c>
      <c r="AG19" s="302">
        <v>9</v>
      </c>
      <c r="AH19" s="221">
        <v>0</v>
      </c>
      <c r="AI19" s="302">
        <v>2</v>
      </c>
      <c r="AJ19" s="302">
        <v>1</v>
      </c>
      <c r="AK19" s="222">
        <v>0</v>
      </c>
    </row>
    <row r="20" spans="1:37" ht="14.25" customHeight="1">
      <c r="A20" s="130"/>
      <c r="B20" s="130"/>
      <c r="C20" s="226" t="s">
        <v>154</v>
      </c>
      <c r="D20" s="192" t="s">
        <v>44</v>
      </c>
      <c r="E20" s="205">
        <f t="shared" si="1"/>
        <v>1880</v>
      </c>
      <c r="F20" s="205">
        <f t="shared" si="0"/>
        <v>1626</v>
      </c>
      <c r="G20" s="214">
        <v>0</v>
      </c>
      <c r="H20" s="301">
        <v>208</v>
      </c>
      <c r="I20" s="301">
        <v>177</v>
      </c>
      <c r="J20" s="214">
        <v>0</v>
      </c>
      <c r="K20" s="301">
        <v>224</v>
      </c>
      <c r="L20" s="301">
        <v>178</v>
      </c>
      <c r="M20" s="214">
        <v>0</v>
      </c>
      <c r="N20" s="301">
        <v>179</v>
      </c>
      <c r="O20" s="301">
        <v>126</v>
      </c>
      <c r="P20" s="214">
        <v>0</v>
      </c>
      <c r="Q20" s="301">
        <v>266</v>
      </c>
      <c r="R20" s="301">
        <v>210</v>
      </c>
      <c r="S20" s="269">
        <v>0</v>
      </c>
      <c r="T20" s="308">
        <v>58</v>
      </c>
      <c r="U20" s="301">
        <v>58</v>
      </c>
      <c r="V20" s="214">
        <v>0</v>
      </c>
      <c r="W20" s="301">
        <v>306</v>
      </c>
      <c r="X20" s="301">
        <v>289</v>
      </c>
      <c r="Y20" s="214">
        <v>0</v>
      </c>
      <c r="Z20" s="301">
        <v>114</v>
      </c>
      <c r="AA20" s="301">
        <v>109</v>
      </c>
      <c r="AB20" s="214">
        <v>0</v>
      </c>
      <c r="AC20" s="301">
        <v>226</v>
      </c>
      <c r="AD20" s="301">
        <v>202</v>
      </c>
      <c r="AE20" s="214">
        <v>0</v>
      </c>
      <c r="AF20" s="301">
        <v>229</v>
      </c>
      <c r="AG20" s="301">
        <v>216</v>
      </c>
      <c r="AH20" s="216">
        <v>0</v>
      </c>
      <c r="AI20" s="301">
        <v>70</v>
      </c>
      <c r="AJ20" s="301">
        <v>61</v>
      </c>
      <c r="AK20" s="217">
        <v>0</v>
      </c>
    </row>
    <row r="21" spans="1:37" ht="14.25" customHeight="1">
      <c r="A21" s="130"/>
      <c r="B21" s="130"/>
      <c r="C21" s="228" t="s">
        <v>172</v>
      </c>
      <c r="D21" s="196" t="s">
        <v>45</v>
      </c>
      <c r="E21" s="197">
        <f t="shared" si="1"/>
        <v>3296</v>
      </c>
      <c r="F21" s="197">
        <f t="shared" si="0"/>
        <v>2784</v>
      </c>
      <c r="G21" s="219">
        <v>0</v>
      </c>
      <c r="H21" s="302">
        <v>297</v>
      </c>
      <c r="I21" s="302">
        <v>258</v>
      </c>
      <c r="J21" s="219">
        <v>0</v>
      </c>
      <c r="K21" s="302">
        <v>388</v>
      </c>
      <c r="L21" s="302">
        <v>313</v>
      </c>
      <c r="M21" s="219">
        <v>0</v>
      </c>
      <c r="N21" s="302">
        <v>383</v>
      </c>
      <c r="O21" s="302">
        <v>248</v>
      </c>
      <c r="P21" s="219">
        <v>0</v>
      </c>
      <c r="Q21" s="302">
        <v>440</v>
      </c>
      <c r="R21" s="302">
        <v>350</v>
      </c>
      <c r="S21" s="255">
        <v>0</v>
      </c>
      <c r="T21" s="309">
        <v>110</v>
      </c>
      <c r="U21" s="302">
        <v>110</v>
      </c>
      <c r="V21" s="219">
        <v>0</v>
      </c>
      <c r="W21" s="302">
        <v>504</v>
      </c>
      <c r="X21" s="302">
        <v>454</v>
      </c>
      <c r="Y21" s="219">
        <v>0</v>
      </c>
      <c r="Z21" s="302">
        <v>194</v>
      </c>
      <c r="AA21" s="302">
        <v>167</v>
      </c>
      <c r="AB21" s="219">
        <v>0</v>
      </c>
      <c r="AC21" s="302">
        <v>379</v>
      </c>
      <c r="AD21" s="302">
        <v>321</v>
      </c>
      <c r="AE21" s="219">
        <v>0</v>
      </c>
      <c r="AF21" s="302">
        <v>447</v>
      </c>
      <c r="AG21" s="302">
        <v>425</v>
      </c>
      <c r="AH21" s="221">
        <v>0</v>
      </c>
      <c r="AI21" s="302">
        <v>154</v>
      </c>
      <c r="AJ21" s="302">
        <v>138</v>
      </c>
      <c r="AK21" s="222">
        <v>0</v>
      </c>
    </row>
    <row r="22" spans="1:37" ht="14.25" customHeight="1">
      <c r="A22" s="130"/>
      <c r="B22" s="130"/>
      <c r="C22" s="226" t="s">
        <v>154</v>
      </c>
      <c r="D22" s="192" t="s">
        <v>44</v>
      </c>
      <c r="E22" s="205">
        <f t="shared" si="1"/>
        <v>23</v>
      </c>
      <c r="F22" s="205">
        <f t="shared" si="0"/>
        <v>15</v>
      </c>
      <c r="G22" s="214">
        <v>0</v>
      </c>
      <c r="H22" s="301">
        <v>5</v>
      </c>
      <c r="I22" s="301">
        <v>2</v>
      </c>
      <c r="J22" s="214">
        <v>0</v>
      </c>
      <c r="K22" s="301">
        <v>1</v>
      </c>
      <c r="L22" s="301">
        <v>1</v>
      </c>
      <c r="M22" s="214">
        <v>0</v>
      </c>
      <c r="N22" s="301">
        <v>4</v>
      </c>
      <c r="O22" s="301">
        <v>2</v>
      </c>
      <c r="P22" s="214">
        <v>0</v>
      </c>
      <c r="Q22" s="301">
        <v>5</v>
      </c>
      <c r="R22" s="301">
        <v>4</v>
      </c>
      <c r="S22" s="269">
        <v>0</v>
      </c>
      <c r="T22" s="308">
        <v>0</v>
      </c>
      <c r="U22" s="301">
        <v>0</v>
      </c>
      <c r="V22" s="214">
        <v>0</v>
      </c>
      <c r="W22" s="301">
        <v>4</v>
      </c>
      <c r="X22" s="301">
        <v>3</v>
      </c>
      <c r="Y22" s="214">
        <v>0</v>
      </c>
      <c r="Z22" s="301">
        <v>0</v>
      </c>
      <c r="AA22" s="301">
        <v>0</v>
      </c>
      <c r="AB22" s="214">
        <v>0</v>
      </c>
      <c r="AC22" s="301">
        <v>4</v>
      </c>
      <c r="AD22" s="301">
        <v>3</v>
      </c>
      <c r="AE22" s="214">
        <v>0</v>
      </c>
      <c r="AF22" s="301">
        <v>0</v>
      </c>
      <c r="AG22" s="301">
        <v>0</v>
      </c>
      <c r="AH22" s="216">
        <v>0</v>
      </c>
      <c r="AI22" s="301">
        <v>0</v>
      </c>
      <c r="AJ22" s="301">
        <v>0</v>
      </c>
      <c r="AK22" s="217">
        <v>0</v>
      </c>
    </row>
    <row r="23" spans="1:37" ht="14.25" customHeight="1">
      <c r="A23" s="130"/>
      <c r="B23" s="130"/>
      <c r="C23" s="227" t="s">
        <v>162</v>
      </c>
      <c r="D23" s="196" t="s">
        <v>45</v>
      </c>
      <c r="E23" s="197">
        <f t="shared" si="1"/>
        <v>37</v>
      </c>
      <c r="F23" s="197">
        <f t="shared" si="0"/>
        <v>28</v>
      </c>
      <c r="G23" s="219">
        <v>0</v>
      </c>
      <c r="H23" s="302">
        <v>6</v>
      </c>
      <c r="I23" s="302">
        <v>3</v>
      </c>
      <c r="J23" s="219">
        <v>0</v>
      </c>
      <c r="K23" s="302">
        <v>1</v>
      </c>
      <c r="L23" s="302">
        <v>1</v>
      </c>
      <c r="M23" s="219">
        <v>0</v>
      </c>
      <c r="N23" s="302">
        <v>11</v>
      </c>
      <c r="O23" s="302">
        <v>9</v>
      </c>
      <c r="P23" s="219">
        <v>0</v>
      </c>
      <c r="Q23" s="302">
        <v>10</v>
      </c>
      <c r="R23" s="302">
        <v>8</v>
      </c>
      <c r="S23" s="255">
        <v>0</v>
      </c>
      <c r="T23" s="309">
        <v>0</v>
      </c>
      <c r="U23" s="302">
        <v>0</v>
      </c>
      <c r="V23" s="219">
        <v>0</v>
      </c>
      <c r="W23" s="302">
        <v>5</v>
      </c>
      <c r="X23" s="302">
        <v>4</v>
      </c>
      <c r="Y23" s="219">
        <v>0</v>
      </c>
      <c r="Z23" s="302">
        <v>0</v>
      </c>
      <c r="AA23" s="302">
        <v>0</v>
      </c>
      <c r="AB23" s="219">
        <v>0</v>
      </c>
      <c r="AC23" s="302">
        <v>4</v>
      </c>
      <c r="AD23" s="302">
        <v>3</v>
      </c>
      <c r="AE23" s="219">
        <v>0</v>
      </c>
      <c r="AF23" s="302">
        <v>0</v>
      </c>
      <c r="AG23" s="302">
        <v>0</v>
      </c>
      <c r="AH23" s="221">
        <v>0</v>
      </c>
      <c r="AI23" s="302">
        <v>0</v>
      </c>
      <c r="AJ23" s="302">
        <v>0</v>
      </c>
      <c r="AK23" s="222">
        <v>0</v>
      </c>
    </row>
    <row r="24" spans="1:37" ht="14.25" customHeight="1">
      <c r="A24" s="130"/>
      <c r="B24" s="443" t="s">
        <v>50</v>
      </c>
      <c r="C24" s="443"/>
      <c r="D24" s="192" t="s">
        <v>44</v>
      </c>
      <c r="E24" s="205">
        <f t="shared" si="1"/>
        <v>504</v>
      </c>
      <c r="F24" s="205">
        <f t="shared" si="0"/>
        <v>437</v>
      </c>
      <c r="G24" s="224">
        <f>E24/$E$10*100</f>
        <v>8.737864077669903</v>
      </c>
      <c r="H24" s="301">
        <v>33</v>
      </c>
      <c r="I24" s="301">
        <v>32</v>
      </c>
      <c r="J24" s="216">
        <f>H24/$H$10*100</f>
        <v>5.271565495207668</v>
      </c>
      <c r="K24" s="301">
        <v>131</v>
      </c>
      <c r="L24" s="301">
        <v>108</v>
      </c>
      <c r="M24" s="216">
        <f>K24/$K$10*100</f>
        <v>17.10182767624021</v>
      </c>
      <c r="N24" s="301">
        <v>35</v>
      </c>
      <c r="O24" s="301">
        <v>20</v>
      </c>
      <c r="P24" s="216">
        <f>N24/$N$10*100</f>
        <v>5.813953488372093</v>
      </c>
      <c r="Q24" s="301">
        <v>36</v>
      </c>
      <c r="R24" s="301">
        <v>26</v>
      </c>
      <c r="S24" s="217">
        <f>Q24/$Q$10*100</f>
        <v>5.669291338582677</v>
      </c>
      <c r="T24" s="308">
        <v>1</v>
      </c>
      <c r="U24" s="301">
        <v>1</v>
      </c>
      <c r="V24" s="216">
        <f>T24/$T$10*100</f>
        <v>0.5128205128205128</v>
      </c>
      <c r="W24" s="301">
        <v>145</v>
      </c>
      <c r="X24" s="301">
        <v>144</v>
      </c>
      <c r="Y24" s="216">
        <f>W24/$W$10*100</f>
        <v>14.917695473251028</v>
      </c>
      <c r="Z24" s="301">
        <v>17</v>
      </c>
      <c r="AA24" s="301">
        <v>16</v>
      </c>
      <c r="AB24" s="216">
        <f>Z24/$Z$10*100</f>
        <v>4.913294797687861</v>
      </c>
      <c r="AC24" s="301">
        <v>62</v>
      </c>
      <c r="AD24" s="301">
        <v>48</v>
      </c>
      <c r="AE24" s="216">
        <f>AC24/$AC$10*100</f>
        <v>7.788944723618091</v>
      </c>
      <c r="AF24" s="301">
        <v>37</v>
      </c>
      <c r="AG24" s="301">
        <v>36</v>
      </c>
      <c r="AH24" s="216">
        <f>AF24/$AF$10*100</f>
        <v>5.683563748079877</v>
      </c>
      <c r="AI24" s="301">
        <v>7</v>
      </c>
      <c r="AJ24" s="301">
        <v>6</v>
      </c>
      <c r="AK24" s="217">
        <f>AI24/$AI$10*100</f>
        <v>3.910614525139665</v>
      </c>
    </row>
    <row r="25" spans="1:37" ht="14.25" customHeight="1">
      <c r="A25" s="130"/>
      <c r="B25" s="443"/>
      <c r="C25" s="443"/>
      <c r="D25" s="196" t="s">
        <v>45</v>
      </c>
      <c r="E25" s="197">
        <f t="shared" si="1"/>
        <v>665</v>
      </c>
      <c r="F25" s="197">
        <f t="shared" si="0"/>
        <v>572</v>
      </c>
      <c r="G25" s="225">
        <f>E25/$E$11*100</f>
        <v>7.699432673381962</v>
      </c>
      <c r="H25" s="302">
        <v>54</v>
      </c>
      <c r="I25" s="302">
        <v>53</v>
      </c>
      <c r="J25" s="221">
        <f>H25/$H$11*100</f>
        <v>6.067415730337078</v>
      </c>
      <c r="K25" s="302">
        <v>165</v>
      </c>
      <c r="L25" s="302">
        <v>138</v>
      </c>
      <c r="M25" s="221">
        <f>K25/$K$11*100</f>
        <v>15.151515151515152</v>
      </c>
      <c r="N25" s="302">
        <v>87</v>
      </c>
      <c r="O25" s="302">
        <v>56</v>
      </c>
      <c r="P25" s="221">
        <f>N25/$N$11*100</f>
        <v>8.277830637488107</v>
      </c>
      <c r="Q25" s="302">
        <v>46</v>
      </c>
      <c r="R25" s="302">
        <v>32</v>
      </c>
      <c r="S25" s="222">
        <f>Q25/$Q$11*100</f>
        <v>4.99457111834962</v>
      </c>
      <c r="T25" s="309">
        <v>1</v>
      </c>
      <c r="U25" s="302">
        <v>1</v>
      </c>
      <c r="V25" s="221">
        <f>T25/$T$11*100</f>
        <v>0.3205128205128205</v>
      </c>
      <c r="W25" s="302">
        <v>147</v>
      </c>
      <c r="X25" s="302">
        <v>146</v>
      </c>
      <c r="Y25" s="221">
        <f>W25/$W$11*100</f>
        <v>11.221374045801527</v>
      </c>
      <c r="Z25" s="302">
        <v>24</v>
      </c>
      <c r="AA25" s="302">
        <v>23</v>
      </c>
      <c r="AB25" s="221">
        <f>Z25/$Z$11*100</f>
        <v>4.606525911708253</v>
      </c>
      <c r="AC25" s="302">
        <v>93</v>
      </c>
      <c r="AD25" s="302">
        <v>77</v>
      </c>
      <c r="AE25" s="221">
        <f>AC25/$AC$11*100</f>
        <v>8.157894736842106</v>
      </c>
      <c r="AF25" s="302">
        <v>38</v>
      </c>
      <c r="AG25" s="302">
        <v>37</v>
      </c>
      <c r="AH25" s="221">
        <f>AF25/$AF$11*100</f>
        <v>3.512014787430684</v>
      </c>
      <c r="AI25" s="302">
        <v>10</v>
      </c>
      <c r="AJ25" s="302">
        <v>9</v>
      </c>
      <c r="AK25" s="222">
        <f>AI25/$AI$11*100</f>
        <v>3.115264797507788</v>
      </c>
    </row>
    <row r="26" spans="1:37" ht="14.25" customHeight="1">
      <c r="A26" s="130"/>
      <c r="B26" s="443" t="s">
        <v>88</v>
      </c>
      <c r="C26" s="443"/>
      <c r="D26" s="192" t="s">
        <v>44</v>
      </c>
      <c r="E26" s="205">
        <f t="shared" si="1"/>
        <v>859</v>
      </c>
      <c r="F26" s="205">
        <f t="shared" si="0"/>
        <v>626</v>
      </c>
      <c r="G26" s="224">
        <f>E26/$E$10*100</f>
        <v>14.89251040221914</v>
      </c>
      <c r="H26" s="301">
        <v>27</v>
      </c>
      <c r="I26" s="301">
        <v>23</v>
      </c>
      <c r="J26" s="216">
        <f>H26/$H$10*100</f>
        <v>4.313099041533546</v>
      </c>
      <c r="K26" s="301">
        <v>118</v>
      </c>
      <c r="L26" s="301">
        <v>96</v>
      </c>
      <c r="M26" s="216">
        <f>K26/$K$10*100</f>
        <v>15.404699738903393</v>
      </c>
      <c r="N26" s="301">
        <v>114</v>
      </c>
      <c r="O26" s="301">
        <v>62</v>
      </c>
      <c r="P26" s="216">
        <f>N26/$N$10*100</f>
        <v>18.93687707641196</v>
      </c>
      <c r="Q26" s="301">
        <v>56</v>
      </c>
      <c r="R26" s="301">
        <v>37</v>
      </c>
      <c r="S26" s="217">
        <f>Q26/$Q$10*100</f>
        <v>8.818897637795276</v>
      </c>
      <c r="T26" s="308">
        <v>83</v>
      </c>
      <c r="U26" s="301">
        <v>65</v>
      </c>
      <c r="V26" s="216">
        <f>T26/$T$10*100</f>
        <v>42.56410256410256</v>
      </c>
      <c r="W26" s="301">
        <v>129</v>
      </c>
      <c r="X26" s="301">
        <v>98</v>
      </c>
      <c r="Y26" s="216">
        <f>W26/$W$10*100</f>
        <v>13.271604938271606</v>
      </c>
      <c r="Z26" s="301">
        <v>35</v>
      </c>
      <c r="AA26" s="301">
        <v>15</v>
      </c>
      <c r="AB26" s="216">
        <f>Z26/$Z$10*100</f>
        <v>10.115606936416185</v>
      </c>
      <c r="AC26" s="301">
        <v>199</v>
      </c>
      <c r="AD26" s="301">
        <v>172</v>
      </c>
      <c r="AE26" s="216">
        <f>AC26/$AC$10*100</f>
        <v>25</v>
      </c>
      <c r="AF26" s="301">
        <v>74</v>
      </c>
      <c r="AG26" s="301">
        <v>53</v>
      </c>
      <c r="AH26" s="216">
        <f>AF26/$AF$10*100</f>
        <v>11.367127496159753</v>
      </c>
      <c r="AI26" s="301">
        <v>24</v>
      </c>
      <c r="AJ26" s="301">
        <v>5</v>
      </c>
      <c r="AK26" s="217">
        <f>AI26/$AI$10*100</f>
        <v>13.40782122905028</v>
      </c>
    </row>
    <row r="27" spans="1:37" ht="14.25" customHeight="1">
      <c r="A27" s="130"/>
      <c r="B27" s="443"/>
      <c r="C27" s="443"/>
      <c r="D27" s="196" t="s">
        <v>45</v>
      </c>
      <c r="E27" s="197">
        <f t="shared" si="1"/>
        <v>1120</v>
      </c>
      <c r="F27" s="197">
        <f t="shared" si="0"/>
        <v>862</v>
      </c>
      <c r="G27" s="225">
        <f>E27/$E$11*100</f>
        <v>12.96746555516962</v>
      </c>
      <c r="H27" s="302">
        <v>43</v>
      </c>
      <c r="I27" s="302">
        <v>39</v>
      </c>
      <c r="J27" s="221">
        <f>H27/$H$11*100</f>
        <v>4.831460674157303</v>
      </c>
      <c r="K27" s="302">
        <v>144</v>
      </c>
      <c r="L27" s="302">
        <v>117</v>
      </c>
      <c r="M27" s="221">
        <f>K27/$K$11*100</f>
        <v>13.223140495867769</v>
      </c>
      <c r="N27" s="302">
        <v>147</v>
      </c>
      <c r="O27" s="302">
        <v>95</v>
      </c>
      <c r="P27" s="221">
        <f>N27/$N$11*100</f>
        <v>13.986679352997145</v>
      </c>
      <c r="Q27" s="302">
        <v>65</v>
      </c>
      <c r="R27" s="302">
        <v>45</v>
      </c>
      <c r="S27" s="222">
        <f>Q27/$Q$11*100</f>
        <v>7.057546145494029</v>
      </c>
      <c r="T27" s="309">
        <v>129</v>
      </c>
      <c r="U27" s="302">
        <v>111</v>
      </c>
      <c r="V27" s="221">
        <f>T27/$T$11*100</f>
        <v>41.34615384615385</v>
      </c>
      <c r="W27" s="302">
        <v>162</v>
      </c>
      <c r="X27" s="302">
        <v>124</v>
      </c>
      <c r="Y27" s="221">
        <f>W27/$W$11*100</f>
        <v>12.366412213740457</v>
      </c>
      <c r="Z27" s="302">
        <v>39</v>
      </c>
      <c r="AA27" s="302">
        <v>19</v>
      </c>
      <c r="AB27" s="221">
        <f>Z27/$Z$11*100</f>
        <v>7.485604606525912</v>
      </c>
      <c r="AC27" s="302">
        <v>266</v>
      </c>
      <c r="AD27" s="302">
        <v>231</v>
      </c>
      <c r="AE27" s="221">
        <f>AC27/$AC$11*100</f>
        <v>23.333333333333332</v>
      </c>
      <c r="AF27" s="302">
        <v>97</v>
      </c>
      <c r="AG27" s="302">
        <v>76</v>
      </c>
      <c r="AH27" s="221">
        <f>AF27/$AF$11*100</f>
        <v>8.964879852125692</v>
      </c>
      <c r="AI27" s="302">
        <v>28</v>
      </c>
      <c r="AJ27" s="302">
        <v>5</v>
      </c>
      <c r="AK27" s="222">
        <f>AI27/$AI$11*100</f>
        <v>8.722741433021806</v>
      </c>
    </row>
    <row r="28" spans="1:37" ht="14.25" customHeight="1">
      <c r="A28" s="130"/>
      <c r="B28" s="443" t="s">
        <v>51</v>
      </c>
      <c r="C28" s="443"/>
      <c r="D28" s="192" t="s">
        <v>44</v>
      </c>
      <c r="E28" s="205">
        <f t="shared" si="1"/>
        <v>164</v>
      </c>
      <c r="F28" s="205">
        <f t="shared" si="0"/>
        <v>128</v>
      </c>
      <c r="G28" s="224">
        <f>E28/$E$10*100</f>
        <v>2.8432732316227463</v>
      </c>
      <c r="H28" s="301">
        <v>37</v>
      </c>
      <c r="I28" s="301">
        <v>32</v>
      </c>
      <c r="J28" s="216">
        <f>H28/$H$10*100</f>
        <v>5.9105431309904155</v>
      </c>
      <c r="K28" s="301">
        <v>23</v>
      </c>
      <c r="L28" s="301">
        <v>20</v>
      </c>
      <c r="M28" s="216">
        <f>K28/$K$10*100</f>
        <v>3.0026109660574414</v>
      </c>
      <c r="N28" s="301">
        <v>17</v>
      </c>
      <c r="O28" s="301">
        <v>5</v>
      </c>
      <c r="P28" s="216">
        <f>N28/$N$10*100</f>
        <v>2.823920265780731</v>
      </c>
      <c r="Q28" s="301">
        <v>20</v>
      </c>
      <c r="R28" s="301">
        <v>18</v>
      </c>
      <c r="S28" s="217">
        <f>Q28/$Q$10*100</f>
        <v>3.149606299212598</v>
      </c>
      <c r="T28" s="308">
        <v>6</v>
      </c>
      <c r="U28" s="301">
        <v>6</v>
      </c>
      <c r="V28" s="216">
        <f>T28/$T$10*100</f>
        <v>3.076923076923077</v>
      </c>
      <c r="W28" s="301">
        <v>18</v>
      </c>
      <c r="X28" s="301">
        <v>15</v>
      </c>
      <c r="Y28" s="216">
        <f>W28/$W$10*100</f>
        <v>1.8518518518518516</v>
      </c>
      <c r="Z28" s="301">
        <v>8</v>
      </c>
      <c r="AA28" s="301">
        <v>6</v>
      </c>
      <c r="AB28" s="216">
        <f>Z28/$Z$10*100</f>
        <v>2.312138728323699</v>
      </c>
      <c r="AC28" s="301">
        <v>11</v>
      </c>
      <c r="AD28" s="301">
        <v>7</v>
      </c>
      <c r="AE28" s="216">
        <f>AC28/$AC$10*100</f>
        <v>1.3819095477386936</v>
      </c>
      <c r="AF28" s="301">
        <v>19</v>
      </c>
      <c r="AG28" s="301">
        <v>17</v>
      </c>
      <c r="AH28" s="216">
        <f>AF28/$AF$10*100</f>
        <v>2.9185867895545314</v>
      </c>
      <c r="AI28" s="301">
        <v>5</v>
      </c>
      <c r="AJ28" s="301">
        <v>2</v>
      </c>
      <c r="AK28" s="217">
        <f>AI28/$AI$10*100</f>
        <v>2.793296089385475</v>
      </c>
    </row>
    <row r="29" spans="1:37" ht="14.25" customHeight="1">
      <c r="A29" s="130"/>
      <c r="B29" s="443"/>
      <c r="C29" s="443"/>
      <c r="D29" s="196" t="s">
        <v>45</v>
      </c>
      <c r="E29" s="197">
        <f t="shared" si="1"/>
        <v>262</v>
      </c>
      <c r="F29" s="197">
        <f t="shared" si="0"/>
        <v>195</v>
      </c>
      <c r="G29" s="225">
        <f>E29/$E$11*100</f>
        <v>3.033460692370036</v>
      </c>
      <c r="H29" s="302">
        <v>54</v>
      </c>
      <c r="I29" s="302">
        <v>47</v>
      </c>
      <c r="J29" s="221">
        <f>H29/$H$11*100</f>
        <v>6.067415730337078</v>
      </c>
      <c r="K29" s="302">
        <v>29</v>
      </c>
      <c r="L29" s="302">
        <v>22</v>
      </c>
      <c r="M29" s="221">
        <f>K29/$K$11*100</f>
        <v>2.6629935720844813</v>
      </c>
      <c r="N29" s="302">
        <v>27</v>
      </c>
      <c r="O29" s="302">
        <v>8</v>
      </c>
      <c r="P29" s="221">
        <f>N29/$N$11*100</f>
        <v>2.5689819219790673</v>
      </c>
      <c r="Q29" s="302">
        <v>25</v>
      </c>
      <c r="R29" s="302">
        <v>21</v>
      </c>
      <c r="S29" s="222">
        <f>Q29/$Q$11*100</f>
        <v>2.714440825190011</v>
      </c>
      <c r="T29" s="309">
        <v>8</v>
      </c>
      <c r="U29" s="302">
        <v>8</v>
      </c>
      <c r="V29" s="221">
        <f>T29/$T$11*100</f>
        <v>2.564102564102564</v>
      </c>
      <c r="W29" s="302">
        <v>32</v>
      </c>
      <c r="X29" s="302">
        <v>25</v>
      </c>
      <c r="Y29" s="221">
        <f>W29/$W$11*100</f>
        <v>2.4427480916030535</v>
      </c>
      <c r="Z29" s="302">
        <v>23</v>
      </c>
      <c r="AA29" s="302">
        <v>11</v>
      </c>
      <c r="AB29" s="221">
        <f>Z29/$Z$11*100</f>
        <v>4.414587332053743</v>
      </c>
      <c r="AC29" s="302">
        <v>21</v>
      </c>
      <c r="AD29" s="302">
        <v>17</v>
      </c>
      <c r="AE29" s="221">
        <f>AC29/$AC$11*100</f>
        <v>1.8421052631578945</v>
      </c>
      <c r="AF29" s="302">
        <v>31</v>
      </c>
      <c r="AG29" s="302">
        <v>29</v>
      </c>
      <c r="AH29" s="221">
        <f>AF29/$AF$11*100</f>
        <v>2.865064695009242</v>
      </c>
      <c r="AI29" s="302">
        <v>12</v>
      </c>
      <c r="AJ29" s="302">
        <v>7</v>
      </c>
      <c r="AK29" s="222">
        <f>AI29/$AI$11*100</f>
        <v>3.7383177570093453</v>
      </c>
    </row>
    <row r="30" spans="1:37" ht="14.25" customHeight="1">
      <c r="A30" s="130"/>
      <c r="B30" s="443" t="s">
        <v>52</v>
      </c>
      <c r="C30" s="443"/>
      <c r="D30" s="192" t="s">
        <v>44</v>
      </c>
      <c r="E30" s="205">
        <f t="shared" si="1"/>
        <v>587</v>
      </c>
      <c r="F30" s="205">
        <f t="shared" si="0"/>
        <v>517</v>
      </c>
      <c r="G30" s="224">
        <f>E30/$E$10*100</f>
        <v>10.176837725381414</v>
      </c>
      <c r="H30" s="301">
        <v>132</v>
      </c>
      <c r="I30" s="301">
        <v>120</v>
      </c>
      <c r="J30" s="216">
        <f>H30/$H$10*100</f>
        <v>21.08626198083067</v>
      </c>
      <c r="K30" s="301">
        <v>20</v>
      </c>
      <c r="L30" s="301">
        <v>6</v>
      </c>
      <c r="M30" s="216">
        <f>K30/$K$10*100</f>
        <v>2.610966057441253</v>
      </c>
      <c r="N30" s="301">
        <v>111</v>
      </c>
      <c r="O30" s="301">
        <v>91</v>
      </c>
      <c r="P30" s="216">
        <f>N30/$N$10*100</f>
        <v>18.438538205980066</v>
      </c>
      <c r="Q30" s="301">
        <v>79</v>
      </c>
      <c r="R30" s="301">
        <v>69</v>
      </c>
      <c r="S30" s="217">
        <f>Q30/$Q$10*100</f>
        <v>12.440944881889763</v>
      </c>
      <c r="T30" s="308">
        <v>5</v>
      </c>
      <c r="U30" s="301">
        <v>5</v>
      </c>
      <c r="V30" s="216">
        <f>T30/$T$10*100</f>
        <v>2.564102564102564</v>
      </c>
      <c r="W30" s="301">
        <v>43</v>
      </c>
      <c r="X30" s="301">
        <v>42</v>
      </c>
      <c r="Y30" s="216">
        <f>W30/$W$10*100</f>
        <v>4.423868312757202</v>
      </c>
      <c r="Z30" s="301">
        <v>13</v>
      </c>
      <c r="AA30" s="301">
        <v>13</v>
      </c>
      <c r="AB30" s="216">
        <f>Z30/$Z$10*100</f>
        <v>3.7572254335260116</v>
      </c>
      <c r="AC30" s="301">
        <v>95</v>
      </c>
      <c r="AD30" s="301">
        <v>89</v>
      </c>
      <c r="AE30" s="216">
        <f>AC30/$AC$10*100</f>
        <v>11.934673366834172</v>
      </c>
      <c r="AF30" s="301">
        <v>79</v>
      </c>
      <c r="AG30" s="301">
        <v>74</v>
      </c>
      <c r="AH30" s="216">
        <f>AF30/$AF$10*100</f>
        <v>12.135176651305683</v>
      </c>
      <c r="AI30" s="301">
        <v>10</v>
      </c>
      <c r="AJ30" s="301">
        <v>8</v>
      </c>
      <c r="AK30" s="217">
        <f>AI30/$AI$10*100</f>
        <v>5.58659217877095</v>
      </c>
    </row>
    <row r="31" spans="1:37" ht="14.25" customHeight="1">
      <c r="A31" s="130"/>
      <c r="B31" s="443"/>
      <c r="C31" s="443"/>
      <c r="D31" s="196" t="s">
        <v>45</v>
      </c>
      <c r="E31" s="197">
        <f t="shared" si="1"/>
        <v>778</v>
      </c>
      <c r="F31" s="197">
        <f t="shared" si="0"/>
        <v>681</v>
      </c>
      <c r="G31" s="225">
        <f>E31/$E$11*100</f>
        <v>9.007757323144611</v>
      </c>
      <c r="H31" s="302">
        <v>171</v>
      </c>
      <c r="I31" s="302">
        <v>157</v>
      </c>
      <c r="J31" s="221">
        <f>H31/$H$11*100</f>
        <v>19.213483146067414</v>
      </c>
      <c r="K31" s="302">
        <v>29</v>
      </c>
      <c r="L31" s="302">
        <v>8</v>
      </c>
      <c r="M31" s="221">
        <f>K31/$K$11*100</f>
        <v>2.6629935720844813</v>
      </c>
      <c r="N31" s="302">
        <v>134</v>
      </c>
      <c r="O31" s="302">
        <v>108</v>
      </c>
      <c r="P31" s="221">
        <f>N31/$N$11*100</f>
        <v>12.749762131303521</v>
      </c>
      <c r="Q31" s="302">
        <v>115</v>
      </c>
      <c r="R31" s="302">
        <v>95</v>
      </c>
      <c r="S31" s="222">
        <f>Q31/$Q$11*100</f>
        <v>12.48642779587405</v>
      </c>
      <c r="T31" s="309">
        <v>5</v>
      </c>
      <c r="U31" s="302">
        <v>5</v>
      </c>
      <c r="V31" s="221">
        <f>T31/$T$11*100</f>
        <v>1.6025641025641024</v>
      </c>
      <c r="W31" s="302">
        <v>58</v>
      </c>
      <c r="X31" s="302">
        <v>57</v>
      </c>
      <c r="Y31" s="221">
        <f>W31/$W$11*100</f>
        <v>4.427480916030534</v>
      </c>
      <c r="Z31" s="302">
        <v>13</v>
      </c>
      <c r="AA31" s="302">
        <v>13</v>
      </c>
      <c r="AB31" s="221">
        <f>Z31/$Z$11*100</f>
        <v>2.495201535508637</v>
      </c>
      <c r="AC31" s="302">
        <v>104</v>
      </c>
      <c r="AD31" s="302">
        <v>96</v>
      </c>
      <c r="AE31" s="221">
        <f>AC31/$AC$11*100</f>
        <v>9.12280701754386</v>
      </c>
      <c r="AF31" s="302">
        <v>122</v>
      </c>
      <c r="AG31" s="302">
        <v>117</v>
      </c>
      <c r="AH31" s="221">
        <f>AF31/$AF$11*100</f>
        <v>11.275415896487985</v>
      </c>
      <c r="AI31" s="302">
        <v>27</v>
      </c>
      <c r="AJ31" s="302">
        <v>25</v>
      </c>
      <c r="AK31" s="222">
        <f>AI31/$AI$11*100</f>
        <v>8.411214953271028</v>
      </c>
    </row>
    <row r="32" spans="1:37" ht="14.25" customHeight="1">
      <c r="A32" s="130"/>
      <c r="B32" s="443" t="s">
        <v>53</v>
      </c>
      <c r="C32" s="443"/>
      <c r="D32" s="192" t="s">
        <v>44</v>
      </c>
      <c r="E32" s="205">
        <f t="shared" si="1"/>
        <v>0</v>
      </c>
      <c r="F32" s="205">
        <f t="shared" si="0"/>
        <v>0</v>
      </c>
      <c r="G32" s="214">
        <f>E32/$E$10*100</f>
        <v>0</v>
      </c>
      <c r="H32" s="301">
        <v>0</v>
      </c>
      <c r="I32" s="301">
        <v>0</v>
      </c>
      <c r="J32" s="216">
        <f>H32/$H$10*100</f>
        <v>0</v>
      </c>
      <c r="K32" s="301">
        <v>0</v>
      </c>
      <c r="L32" s="301">
        <v>0</v>
      </c>
      <c r="M32" s="216">
        <f>K32/$K$10*100</f>
        <v>0</v>
      </c>
      <c r="N32" s="301">
        <v>0</v>
      </c>
      <c r="O32" s="301">
        <v>0</v>
      </c>
      <c r="P32" s="216">
        <f>N32/$N$10*100</f>
        <v>0</v>
      </c>
      <c r="Q32" s="301">
        <v>0</v>
      </c>
      <c r="R32" s="301">
        <v>0</v>
      </c>
      <c r="S32" s="217">
        <f>Q32/$Q$10*100</f>
        <v>0</v>
      </c>
      <c r="T32" s="308">
        <v>0</v>
      </c>
      <c r="U32" s="301">
        <v>0</v>
      </c>
      <c r="V32" s="216">
        <f>T32/$T$10*100</f>
        <v>0</v>
      </c>
      <c r="W32" s="301">
        <v>0</v>
      </c>
      <c r="X32" s="301">
        <v>0</v>
      </c>
      <c r="Y32" s="216">
        <f>W32/$W$10*100</f>
        <v>0</v>
      </c>
      <c r="Z32" s="301">
        <v>0</v>
      </c>
      <c r="AA32" s="301">
        <v>0</v>
      </c>
      <c r="AB32" s="216">
        <f>Z32/$Z$10*100</f>
        <v>0</v>
      </c>
      <c r="AC32" s="301">
        <v>0</v>
      </c>
      <c r="AD32" s="301">
        <v>0</v>
      </c>
      <c r="AE32" s="216">
        <f>AC32/$AC$10*100</f>
        <v>0</v>
      </c>
      <c r="AF32" s="301">
        <v>0</v>
      </c>
      <c r="AG32" s="301">
        <v>0</v>
      </c>
      <c r="AH32" s="216">
        <f>AF32/$AF$10*100</f>
        <v>0</v>
      </c>
      <c r="AI32" s="301">
        <v>0</v>
      </c>
      <c r="AJ32" s="301">
        <v>0</v>
      </c>
      <c r="AK32" s="217">
        <f>AI32/$AI$10*100</f>
        <v>0</v>
      </c>
    </row>
    <row r="33" spans="1:37" ht="14.25" customHeight="1">
      <c r="A33" s="130"/>
      <c r="B33" s="443"/>
      <c r="C33" s="443"/>
      <c r="D33" s="196" t="s">
        <v>45</v>
      </c>
      <c r="E33" s="197">
        <f t="shared" si="1"/>
        <v>0</v>
      </c>
      <c r="F33" s="197">
        <f t="shared" si="0"/>
        <v>0</v>
      </c>
      <c r="G33" s="225">
        <f>E33/$E$11*100</f>
        <v>0</v>
      </c>
      <c r="H33" s="302">
        <v>0</v>
      </c>
      <c r="I33" s="302">
        <v>0</v>
      </c>
      <c r="J33" s="221">
        <f>H33/$H$11*100</f>
        <v>0</v>
      </c>
      <c r="K33" s="302">
        <v>0</v>
      </c>
      <c r="L33" s="302">
        <v>0</v>
      </c>
      <c r="M33" s="221">
        <f>K33/$K$11*100</f>
        <v>0</v>
      </c>
      <c r="N33" s="302">
        <v>0</v>
      </c>
      <c r="O33" s="302">
        <v>0</v>
      </c>
      <c r="P33" s="221">
        <f>N33/$N$11*100</f>
        <v>0</v>
      </c>
      <c r="Q33" s="302">
        <v>0</v>
      </c>
      <c r="R33" s="302">
        <v>0</v>
      </c>
      <c r="S33" s="222">
        <f>Q33/$Q$11*100</f>
        <v>0</v>
      </c>
      <c r="T33" s="309">
        <v>0</v>
      </c>
      <c r="U33" s="302">
        <v>0</v>
      </c>
      <c r="V33" s="221">
        <f>T33/$T$11*100</f>
        <v>0</v>
      </c>
      <c r="W33" s="302">
        <v>0</v>
      </c>
      <c r="X33" s="302">
        <v>0</v>
      </c>
      <c r="Y33" s="221">
        <f>W33/$W$11*100</f>
        <v>0</v>
      </c>
      <c r="Z33" s="302">
        <v>0</v>
      </c>
      <c r="AA33" s="302">
        <v>0</v>
      </c>
      <c r="AB33" s="221">
        <f>Z33/$Z$11*100</f>
        <v>0</v>
      </c>
      <c r="AC33" s="302">
        <v>0</v>
      </c>
      <c r="AD33" s="302">
        <v>0</v>
      </c>
      <c r="AE33" s="221">
        <f>AC33/$AC$11*100</f>
        <v>0</v>
      </c>
      <c r="AF33" s="302">
        <v>0</v>
      </c>
      <c r="AG33" s="302">
        <v>0</v>
      </c>
      <c r="AH33" s="221">
        <f>AF33/$AF$11*100</f>
        <v>0</v>
      </c>
      <c r="AI33" s="302">
        <v>0</v>
      </c>
      <c r="AJ33" s="302">
        <v>0</v>
      </c>
      <c r="AK33" s="222">
        <f>AI33/$AI$11*100</f>
        <v>0</v>
      </c>
    </row>
    <row r="34" spans="1:37" ht="14.25" customHeight="1">
      <c r="A34" s="130"/>
      <c r="B34" s="443" t="s">
        <v>54</v>
      </c>
      <c r="C34" s="443"/>
      <c r="D34" s="192" t="s">
        <v>44</v>
      </c>
      <c r="E34" s="205">
        <f t="shared" si="1"/>
        <v>0</v>
      </c>
      <c r="F34" s="205">
        <f t="shared" si="0"/>
        <v>0</v>
      </c>
      <c r="G34" s="214">
        <f>E34/$E$10*100</f>
        <v>0</v>
      </c>
      <c r="H34" s="301">
        <v>0</v>
      </c>
      <c r="I34" s="301">
        <v>0</v>
      </c>
      <c r="J34" s="216">
        <f>H34/$H$10*100</f>
        <v>0</v>
      </c>
      <c r="K34" s="301">
        <v>0</v>
      </c>
      <c r="L34" s="301">
        <v>0</v>
      </c>
      <c r="M34" s="216">
        <f>K34/$K$10*100</f>
        <v>0</v>
      </c>
      <c r="N34" s="301">
        <v>0</v>
      </c>
      <c r="O34" s="301">
        <v>0</v>
      </c>
      <c r="P34" s="216">
        <f>N34/$N$10*100</f>
        <v>0</v>
      </c>
      <c r="Q34" s="301">
        <v>0</v>
      </c>
      <c r="R34" s="301">
        <v>0</v>
      </c>
      <c r="S34" s="217">
        <f>Q34/$Q$10*100</f>
        <v>0</v>
      </c>
      <c r="T34" s="308">
        <v>0</v>
      </c>
      <c r="U34" s="301">
        <v>0</v>
      </c>
      <c r="V34" s="216">
        <f>T34/$T$10*100</f>
        <v>0</v>
      </c>
      <c r="W34" s="301">
        <v>0</v>
      </c>
      <c r="X34" s="301">
        <v>0</v>
      </c>
      <c r="Y34" s="216">
        <f>W34/$W$10*100</f>
        <v>0</v>
      </c>
      <c r="Z34" s="301">
        <v>0</v>
      </c>
      <c r="AA34" s="301">
        <v>0</v>
      </c>
      <c r="AB34" s="216">
        <f>Z34/$Z$10*100</f>
        <v>0</v>
      </c>
      <c r="AC34" s="301">
        <v>0</v>
      </c>
      <c r="AD34" s="301">
        <v>0</v>
      </c>
      <c r="AE34" s="216">
        <f>AC34/$AC$10*100</f>
        <v>0</v>
      </c>
      <c r="AF34" s="301">
        <v>0</v>
      </c>
      <c r="AG34" s="301">
        <v>0</v>
      </c>
      <c r="AH34" s="216">
        <f>AF34/$AF$10*100</f>
        <v>0</v>
      </c>
      <c r="AI34" s="301">
        <v>0</v>
      </c>
      <c r="AJ34" s="301">
        <v>0</v>
      </c>
      <c r="AK34" s="217">
        <f>AI34/$AI$10*100</f>
        <v>0</v>
      </c>
    </row>
    <row r="35" spans="1:37" ht="14.25" customHeight="1">
      <c r="A35" s="130"/>
      <c r="B35" s="443"/>
      <c r="C35" s="443"/>
      <c r="D35" s="196" t="s">
        <v>45</v>
      </c>
      <c r="E35" s="197">
        <f t="shared" si="1"/>
        <v>0</v>
      </c>
      <c r="F35" s="197">
        <f t="shared" si="0"/>
        <v>0</v>
      </c>
      <c r="G35" s="219">
        <f>E35/$E$11*100</f>
        <v>0</v>
      </c>
      <c r="H35" s="302">
        <v>0</v>
      </c>
      <c r="I35" s="302">
        <v>0</v>
      </c>
      <c r="J35" s="221">
        <f>H35/$H$11*100</f>
        <v>0</v>
      </c>
      <c r="K35" s="302">
        <v>0</v>
      </c>
      <c r="L35" s="302">
        <v>0</v>
      </c>
      <c r="M35" s="221">
        <f>K35/$K$11*100</f>
        <v>0</v>
      </c>
      <c r="N35" s="302">
        <v>0</v>
      </c>
      <c r="O35" s="302">
        <v>0</v>
      </c>
      <c r="P35" s="221">
        <f>N35/$N$11*100</f>
        <v>0</v>
      </c>
      <c r="Q35" s="302">
        <v>0</v>
      </c>
      <c r="R35" s="302">
        <v>0</v>
      </c>
      <c r="S35" s="222">
        <f>Q35/$Q$11*100</f>
        <v>0</v>
      </c>
      <c r="T35" s="309">
        <v>0</v>
      </c>
      <c r="U35" s="302">
        <v>0</v>
      </c>
      <c r="V35" s="221">
        <f>T35/$T$11*100</f>
        <v>0</v>
      </c>
      <c r="W35" s="302">
        <v>0</v>
      </c>
      <c r="X35" s="302">
        <v>0</v>
      </c>
      <c r="Y35" s="221">
        <f>W35/$W$11*100</f>
        <v>0</v>
      </c>
      <c r="Z35" s="302">
        <v>0</v>
      </c>
      <c r="AA35" s="302">
        <v>0</v>
      </c>
      <c r="AB35" s="221">
        <f>Z35/$Z$11*100</f>
        <v>0</v>
      </c>
      <c r="AC35" s="302">
        <v>0</v>
      </c>
      <c r="AD35" s="302">
        <v>0</v>
      </c>
      <c r="AE35" s="221">
        <f>AC35/$AC$11*100</f>
        <v>0</v>
      </c>
      <c r="AF35" s="302">
        <v>0</v>
      </c>
      <c r="AG35" s="302">
        <v>0</v>
      </c>
      <c r="AH35" s="221">
        <f>AF35/$AF$11*100</f>
        <v>0</v>
      </c>
      <c r="AI35" s="302">
        <v>0</v>
      </c>
      <c r="AJ35" s="302">
        <v>0</v>
      </c>
      <c r="AK35" s="222">
        <f>AI35/$AI$11*100</f>
        <v>0</v>
      </c>
    </row>
    <row r="36" spans="1:37" ht="14.25" customHeight="1">
      <c r="A36" s="130"/>
      <c r="B36" s="443" t="s">
        <v>55</v>
      </c>
      <c r="C36" s="443"/>
      <c r="D36" s="192" t="s">
        <v>44</v>
      </c>
      <c r="E36" s="205">
        <f t="shared" si="1"/>
        <v>0</v>
      </c>
      <c r="F36" s="205">
        <f t="shared" si="0"/>
        <v>0</v>
      </c>
      <c r="G36" s="214">
        <f>E36/$E$10*100</f>
        <v>0</v>
      </c>
      <c r="H36" s="301">
        <v>0</v>
      </c>
      <c r="I36" s="301">
        <v>0</v>
      </c>
      <c r="J36" s="216">
        <f>H36/$H$10*100</f>
        <v>0</v>
      </c>
      <c r="K36" s="301">
        <v>0</v>
      </c>
      <c r="L36" s="301">
        <v>0</v>
      </c>
      <c r="M36" s="216">
        <f>K36/$K$10*100</f>
        <v>0</v>
      </c>
      <c r="N36" s="301">
        <v>0</v>
      </c>
      <c r="O36" s="301">
        <v>0</v>
      </c>
      <c r="P36" s="216">
        <f>N36/$N$10*100</f>
        <v>0</v>
      </c>
      <c r="Q36" s="301">
        <v>0</v>
      </c>
      <c r="R36" s="301">
        <v>0</v>
      </c>
      <c r="S36" s="217">
        <f>Q36/$Q$10*100</f>
        <v>0</v>
      </c>
      <c r="T36" s="308">
        <v>0</v>
      </c>
      <c r="U36" s="301">
        <v>0</v>
      </c>
      <c r="V36" s="216">
        <f>T36/$T$10*100</f>
        <v>0</v>
      </c>
      <c r="W36" s="301">
        <v>0</v>
      </c>
      <c r="X36" s="301">
        <v>0</v>
      </c>
      <c r="Y36" s="216">
        <f>W36/$W$10*100</f>
        <v>0</v>
      </c>
      <c r="Z36" s="301">
        <v>0</v>
      </c>
      <c r="AA36" s="301">
        <v>0</v>
      </c>
      <c r="AB36" s="216">
        <f>Z36/$Z$10*100</f>
        <v>0</v>
      </c>
      <c r="AC36" s="301">
        <v>0</v>
      </c>
      <c r="AD36" s="301">
        <v>0</v>
      </c>
      <c r="AE36" s="216">
        <f>AC36/$AC$10*100</f>
        <v>0</v>
      </c>
      <c r="AF36" s="301">
        <v>0</v>
      </c>
      <c r="AG36" s="301">
        <v>0</v>
      </c>
      <c r="AH36" s="216">
        <f>AF36/$AF$10*100</f>
        <v>0</v>
      </c>
      <c r="AI36" s="301">
        <v>0</v>
      </c>
      <c r="AJ36" s="301">
        <v>0</v>
      </c>
      <c r="AK36" s="217">
        <f>AI36/$AI$10*100</f>
        <v>0</v>
      </c>
    </row>
    <row r="37" spans="1:37" ht="14.25" customHeight="1">
      <c r="A37" s="130"/>
      <c r="B37" s="443"/>
      <c r="C37" s="443"/>
      <c r="D37" s="196" t="s">
        <v>45</v>
      </c>
      <c r="E37" s="197">
        <f t="shared" si="1"/>
        <v>0</v>
      </c>
      <c r="F37" s="197">
        <f t="shared" si="0"/>
        <v>0</v>
      </c>
      <c r="G37" s="219">
        <f>E37/$E$11*100</f>
        <v>0</v>
      </c>
      <c r="H37" s="302">
        <v>0</v>
      </c>
      <c r="I37" s="302">
        <v>0</v>
      </c>
      <c r="J37" s="221">
        <f>H37/$H$11*100</f>
        <v>0</v>
      </c>
      <c r="K37" s="302">
        <v>0</v>
      </c>
      <c r="L37" s="302">
        <v>0</v>
      </c>
      <c r="M37" s="221">
        <f>K37/$K$11*100</f>
        <v>0</v>
      </c>
      <c r="N37" s="302">
        <v>0</v>
      </c>
      <c r="O37" s="302">
        <v>0</v>
      </c>
      <c r="P37" s="221">
        <f>N37/$N$11*100</f>
        <v>0</v>
      </c>
      <c r="Q37" s="302">
        <v>0</v>
      </c>
      <c r="R37" s="302">
        <v>0</v>
      </c>
      <c r="S37" s="222">
        <f>Q37/$Q$11*100</f>
        <v>0</v>
      </c>
      <c r="T37" s="309">
        <v>0</v>
      </c>
      <c r="U37" s="302">
        <v>0</v>
      </c>
      <c r="V37" s="221">
        <f>T37/$T$11*100</f>
        <v>0</v>
      </c>
      <c r="W37" s="302">
        <v>0</v>
      </c>
      <c r="X37" s="302">
        <v>0</v>
      </c>
      <c r="Y37" s="221">
        <f>W37/$W$11*100</f>
        <v>0</v>
      </c>
      <c r="Z37" s="302">
        <v>0</v>
      </c>
      <c r="AA37" s="302">
        <v>0</v>
      </c>
      <c r="AB37" s="221">
        <f>Z37/$Z$11*100</f>
        <v>0</v>
      </c>
      <c r="AC37" s="302">
        <v>0</v>
      </c>
      <c r="AD37" s="302">
        <v>0</v>
      </c>
      <c r="AE37" s="221">
        <f>AC37/$AC$11*100</f>
        <v>0</v>
      </c>
      <c r="AF37" s="302">
        <v>0</v>
      </c>
      <c r="AG37" s="302">
        <v>0</v>
      </c>
      <c r="AH37" s="221">
        <f>AF37/$AF$11*100</f>
        <v>0</v>
      </c>
      <c r="AI37" s="302">
        <v>0</v>
      </c>
      <c r="AJ37" s="302">
        <v>0</v>
      </c>
      <c r="AK37" s="222">
        <f>AI37/$AI$11*100</f>
        <v>0</v>
      </c>
    </row>
    <row r="38" spans="1:37" ht="14.25" customHeight="1">
      <c r="A38" s="130"/>
      <c r="B38" s="130"/>
      <c r="C38" s="229" t="s">
        <v>125</v>
      </c>
      <c r="D38" s="192" t="s">
        <v>44</v>
      </c>
      <c r="E38" s="205">
        <f t="shared" si="1"/>
        <v>0</v>
      </c>
      <c r="F38" s="205">
        <f t="shared" si="0"/>
        <v>0</v>
      </c>
      <c r="G38" s="214">
        <v>0</v>
      </c>
      <c r="H38" s="301">
        <v>0</v>
      </c>
      <c r="I38" s="301">
        <v>0</v>
      </c>
      <c r="J38" s="214">
        <v>0</v>
      </c>
      <c r="K38" s="301">
        <v>0</v>
      </c>
      <c r="L38" s="301">
        <v>0</v>
      </c>
      <c r="M38" s="214">
        <v>0</v>
      </c>
      <c r="N38" s="301">
        <v>0</v>
      </c>
      <c r="O38" s="301">
        <v>0</v>
      </c>
      <c r="P38" s="214">
        <v>0</v>
      </c>
      <c r="Q38" s="301">
        <v>0</v>
      </c>
      <c r="R38" s="301">
        <v>0</v>
      </c>
      <c r="S38" s="269">
        <v>0</v>
      </c>
      <c r="T38" s="308">
        <v>0</v>
      </c>
      <c r="U38" s="301">
        <v>0</v>
      </c>
      <c r="V38" s="214">
        <v>0</v>
      </c>
      <c r="W38" s="301">
        <v>0</v>
      </c>
      <c r="X38" s="301">
        <v>0</v>
      </c>
      <c r="Y38" s="214">
        <v>0</v>
      </c>
      <c r="Z38" s="301">
        <v>0</v>
      </c>
      <c r="AA38" s="301">
        <v>0</v>
      </c>
      <c r="AB38" s="214">
        <v>0</v>
      </c>
      <c r="AC38" s="301">
        <v>0</v>
      </c>
      <c r="AD38" s="301">
        <v>0</v>
      </c>
      <c r="AE38" s="214">
        <v>0</v>
      </c>
      <c r="AF38" s="301">
        <v>0</v>
      </c>
      <c r="AG38" s="301">
        <v>0</v>
      </c>
      <c r="AH38" s="216">
        <v>0</v>
      </c>
      <c r="AI38" s="301">
        <v>0</v>
      </c>
      <c r="AJ38" s="301">
        <v>0</v>
      </c>
      <c r="AK38" s="217">
        <v>0</v>
      </c>
    </row>
    <row r="39" spans="1:37" ht="14.25" customHeight="1">
      <c r="A39" s="130"/>
      <c r="B39" s="130"/>
      <c r="C39" s="227" t="s">
        <v>163</v>
      </c>
      <c r="D39" s="196" t="s">
        <v>45</v>
      </c>
      <c r="E39" s="197">
        <f t="shared" si="1"/>
        <v>0</v>
      </c>
      <c r="F39" s="197">
        <f t="shared" si="0"/>
        <v>0</v>
      </c>
      <c r="G39" s="219">
        <v>0</v>
      </c>
      <c r="H39" s="302">
        <v>0</v>
      </c>
      <c r="I39" s="302">
        <v>0</v>
      </c>
      <c r="J39" s="219">
        <v>0</v>
      </c>
      <c r="K39" s="302">
        <v>0</v>
      </c>
      <c r="L39" s="302">
        <v>0</v>
      </c>
      <c r="M39" s="219">
        <v>0</v>
      </c>
      <c r="N39" s="302">
        <v>0</v>
      </c>
      <c r="O39" s="302">
        <v>0</v>
      </c>
      <c r="P39" s="219">
        <v>0</v>
      </c>
      <c r="Q39" s="302">
        <v>0</v>
      </c>
      <c r="R39" s="302">
        <v>0</v>
      </c>
      <c r="S39" s="255">
        <v>0</v>
      </c>
      <c r="T39" s="309">
        <v>0</v>
      </c>
      <c r="U39" s="302">
        <v>0</v>
      </c>
      <c r="V39" s="219">
        <v>0</v>
      </c>
      <c r="W39" s="302">
        <v>0</v>
      </c>
      <c r="X39" s="302">
        <v>0</v>
      </c>
      <c r="Y39" s="219">
        <v>0</v>
      </c>
      <c r="Z39" s="302">
        <v>0</v>
      </c>
      <c r="AA39" s="302">
        <v>0</v>
      </c>
      <c r="AB39" s="219">
        <v>0</v>
      </c>
      <c r="AC39" s="302">
        <v>0</v>
      </c>
      <c r="AD39" s="302">
        <v>0</v>
      </c>
      <c r="AE39" s="219">
        <v>0</v>
      </c>
      <c r="AF39" s="302">
        <v>0</v>
      </c>
      <c r="AG39" s="302">
        <v>0</v>
      </c>
      <c r="AH39" s="221">
        <v>0</v>
      </c>
      <c r="AI39" s="302">
        <v>0</v>
      </c>
      <c r="AJ39" s="302">
        <v>0</v>
      </c>
      <c r="AK39" s="222">
        <v>0</v>
      </c>
    </row>
    <row r="40" spans="1:37" ht="14.25" customHeight="1">
      <c r="A40" s="130"/>
      <c r="B40" s="443" t="s">
        <v>56</v>
      </c>
      <c r="C40" s="443"/>
      <c r="D40" s="192" t="s">
        <v>44</v>
      </c>
      <c r="E40" s="205">
        <f t="shared" si="1"/>
        <v>0</v>
      </c>
      <c r="F40" s="205">
        <f t="shared" si="0"/>
        <v>0</v>
      </c>
      <c r="G40" s="224">
        <f>E40/$E$10*100</f>
        <v>0</v>
      </c>
      <c r="H40" s="301">
        <v>0</v>
      </c>
      <c r="I40" s="301">
        <v>0</v>
      </c>
      <c r="J40" s="216">
        <f>H40/$H$10*100</f>
        <v>0</v>
      </c>
      <c r="K40" s="301">
        <v>0</v>
      </c>
      <c r="L40" s="301">
        <v>0</v>
      </c>
      <c r="M40" s="216">
        <f>K40/$K$10*100</f>
        <v>0</v>
      </c>
      <c r="N40" s="301">
        <v>0</v>
      </c>
      <c r="O40" s="301">
        <v>0</v>
      </c>
      <c r="P40" s="216">
        <f>N40/$N$10*100</f>
        <v>0</v>
      </c>
      <c r="Q40" s="301">
        <v>0</v>
      </c>
      <c r="R40" s="301">
        <v>0</v>
      </c>
      <c r="S40" s="217">
        <f>Q40/$Q$10*100</f>
        <v>0</v>
      </c>
      <c r="T40" s="308">
        <v>0</v>
      </c>
      <c r="U40" s="301">
        <v>0</v>
      </c>
      <c r="V40" s="216">
        <f>T40/$T$10*100</f>
        <v>0</v>
      </c>
      <c r="W40" s="301">
        <v>0</v>
      </c>
      <c r="X40" s="301">
        <v>0</v>
      </c>
      <c r="Y40" s="216">
        <f>W40/$W$10*100</f>
        <v>0</v>
      </c>
      <c r="Z40" s="301">
        <v>0</v>
      </c>
      <c r="AA40" s="301">
        <v>0</v>
      </c>
      <c r="AB40" s="216">
        <f>Z40/$Z$10*100</f>
        <v>0</v>
      </c>
      <c r="AC40" s="301">
        <v>0</v>
      </c>
      <c r="AD40" s="301">
        <v>0</v>
      </c>
      <c r="AE40" s="216">
        <f>AC40/$AC$10*100</f>
        <v>0</v>
      </c>
      <c r="AF40" s="301">
        <v>0</v>
      </c>
      <c r="AG40" s="301">
        <v>0</v>
      </c>
      <c r="AH40" s="216">
        <f>AF40/$AF$10*100</f>
        <v>0</v>
      </c>
      <c r="AI40" s="301">
        <v>0</v>
      </c>
      <c r="AJ40" s="301">
        <v>0</v>
      </c>
      <c r="AK40" s="217">
        <f>AI40/$AI$10*100</f>
        <v>0</v>
      </c>
    </row>
    <row r="41" spans="1:37" ht="14.25" customHeight="1">
      <c r="A41" s="130"/>
      <c r="B41" s="443"/>
      <c r="C41" s="443"/>
      <c r="D41" s="196" t="s">
        <v>45</v>
      </c>
      <c r="E41" s="197">
        <f t="shared" si="1"/>
        <v>0</v>
      </c>
      <c r="F41" s="197">
        <f t="shared" si="0"/>
        <v>0</v>
      </c>
      <c r="G41" s="225">
        <f>E41/$E$11*100</f>
        <v>0</v>
      </c>
      <c r="H41" s="302">
        <v>0</v>
      </c>
      <c r="I41" s="302">
        <v>0</v>
      </c>
      <c r="J41" s="221">
        <f>H41/$H$11*100</f>
        <v>0</v>
      </c>
      <c r="K41" s="302">
        <v>0</v>
      </c>
      <c r="L41" s="302">
        <v>0</v>
      </c>
      <c r="M41" s="221">
        <f>K41/$K$11*100</f>
        <v>0</v>
      </c>
      <c r="N41" s="302">
        <v>0</v>
      </c>
      <c r="O41" s="302">
        <v>0</v>
      </c>
      <c r="P41" s="221">
        <f>N41/$N$11*100</f>
        <v>0</v>
      </c>
      <c r="Q41" s="302">
        <v>0</v>
      </c>
      <c r="R41" s="302">
        <v>0</v>
      </c>
      <c r="S41" s="222">
        <f>Q41/$Q$11*100</f>
        <v>0</v>
      </c>
      <c r="T41" s="309">
        <v>0</v>
      </c>
      <c r="U41" s="302">
        <v>0</v>
      </c>
      <c r="V41" s="221">
        <f>T41/$T$11*100</f>
        <v>0</v>
      </c>
      <c r="W41" s="302">
        <v>0</v>
      </c>
      <c r="X41" s="302">
        <v>0</v>
      </c>
      <c r="Y41" s="221">
        <f>W41/$W$11*100</f>
        <v>0</v>
      </c>
      <c r="Z41" s="302">
        <v>0</v>
      </c>
      <c r="AA41" s="302">
        <v>0</v>
      </c>
      <c r="AB41" s="221">
        <f>Z41/$Z$11*100</f>
        <v>0</v>
      </c>
      <c r="AC41" s="302">
        <v>0</v>
      </c>
      <c r="AD41" s="302">
        <v>0</v>
      </c>
      <c r="AE41" s="221">
        <f>AC41/$AC$11*100</f>
        <v>0</v>
      </c>
      <c r="AF41" s="302">
        <v>0</v>
      </c>
      <c r="AG41" s="302">
        <v>0</v>
      </c>
      <c r="AH41" s="221">
        <f>AF41/$AF$11*100</f>
        <v>0</v>
      </c>
      <c r="AI41" s="302">
        <v>0</v>
      </c>
      <c r="AJ41" s="302">
        <v>0</v>
      </c>
      <c r="AK41" s="222">
        <f>AI41/$AI$11*100</f>
        <v>0</v>
      </c>
    </row>
    <row r="42" spans="1:37" ht="14.25" customHeight="1">
      <c r="A42" s="130"/>
      <c r="B42" s="444" t="s">
        <v>171</v>
      </c>
      <c r="C42" s="444"/>
      <c r="D42" s="192" t="s">
        <v>44</v>
      </c>
      <c r="E42" s="205">
        <f t="shared" si="1"/>
        <v>0</v>
      </c>
      <c r="F42" s="205">
        <f t="shared" si="0"/>
        <v>0</v>
      </c>
      <c r="G42" s="214">
        <v>0</v>
      </c>
      <c r="H42" s="301">
        <v>0</v>
      </c>
      <c r="I42" s="301">
        <v>0</v>
      </c>
      <c r="J42" s="214">
        <v>0</v>
      </c>
      <c r="K42" s="301">
        <v>0</v>
      </c>
      <c r="L42" s="301">
        <v>0</v>
      </c>
      <c r="M42" s="214">
        <v>0</v>
      </c>
      <c r="N42" s="301">
        <v>0</v>
      </c>
      <c r="O42" s="301">
        <v>0</v>
      </c>
      <c r="P42" s="214">
        <v>0</v>
      </c>
      <c r="Q42" s="301">
        <v>0</v>
      </c>
      <c r="R42" s="301">
        <v>0</v>
      </c>
      <c r="S42" s="269">
        <v>0</v>
      </c>
      <c r="T42" s="308">
        <v>0</v>
      </c>
      <c r="U42" s="301">
        <v>0</v>
      </c>
      <c r="V42" s="214">
        <v>0</v>
      </c>
      <c r="W42" s="301">
        <v>0</v>
      </c>
      <c r="X42" s="301">
        <v>0</v>
      </c>
      <c r="Y42" s="214">
        <v>0</v>
      </c>
      <c r="Z42" s="301">
        <v>0</v>
      </c>
      <c r="AA42" s="301">
        <v>0</v>
      </c>
      <c r="AB42" s="214">
        <v>0</v>
      </c>
      <c r="AC42" s="301">
        <v>0</v>
      </c>
      <c r="AD42" s="301">
        <v>0</v>
      </c>
      <c r="AE42" s="214">
        <v>0</v>
      </c>
      <c r="AF42" s="301">
        <v>0</v>
      </c>
      <c r="AG42" s="301">
        <v>0</v>
      </c>
      <c r="AH42" s="216">
        <v>0</v>
      </c>
      <c r="AI42" s="301">
        <v>0</v>
      </c>
      <c r="AJ42" s="301">
        <v>0</v>
      </c>
      <c r="AK42" s="217">
        <v>0</v>
      </c>
    </row>
    <row r="43" spans="1:37" ht="14.25" customHeight="1">
      <c r="A43" s="130"/>
      <c r="B43" s="444"/>
      <c r="C43" s="444"/>
      <c r="D43" s="196" t="s">
        <v>45</v>
      </c>
      <c r="E43" s="197">
        <f t="shared" si="1"/>
        <v>0</v>
      </c>
      <c r="F43" s="197">
        <f t="shared" si="0"/>
        <v>0</v>
      </c>
      <c r="G43" s="219">
        <v>0</v>
      </c>
      <c r="H43" s="302">
        <v>0</v>
      </c>
      <c r="I43" s="302">
        <v>0</v>
      </c>
      <c r="J43" s="219">
        <v>0</v>
      </c>
      <c r="K43" s="302">
        <v>0</v>
      </c>
      <c r="L43" s="302">
        <v>0</v>
      </c>
      <c r="M43" s="219">
        <v>0</v>
      </c>
      <c r="N43" s="302">
        <v>0</v>
      </c>
      <c r="O43" s="302">
        <v>0</v>
      </c>
      <c r="P43" s="219">
        <v>0</v>
      </c>
      <c r="Q43" s="302">
        <v>0</v>
      </c>
      <c r="R43" s="302">
        <v>0</v>
      </c>
      <c r="S43" s="255">
        <v>0</v>
      </c>
      <c r="T43" s="309">
        <v>0</v>
      </c>
      <c r="U43" s="302">
        <v>0</v>
      </c>
      <c r="V43" s="219">
        <v>0</v>
      </c>
      <c r="W43" s="302">
        <v>0</v>
      </c>
      <c r="X43" s="302">
        <v>0</v>
      </c>
      <c r="Y43" s="219">
        <v>0</v>
      </c>
      <c r="Z43" s="302">
        <v>0</v>
      </c>
      <c r="AA43" s="302">
        <v>0</v>
      </c>
      <c r="AB43" s="219">
        <v>0</v>
      </c>
      <c r="AC43" s="302">
        <v>0</v>
      </c>
      <c r="AD43" s="302">
        <v>0</v>
      </c>
      <c r="AE43" s="219">
        <v>0</v>
      </c>
      <c r="AF43" s="302">
        <v>0</v>
      </c>
      <c r="AG43" s="302">
        <v>0</v>
      </c>
      <c r="AH43" s="221">
        <v>0</v>
      </c>
      <c r="AI43" s="302">
        <v>0</v>
      </c>
      <c r="AJ43" s="302">
        <v>0</v>
      </c>
      <c r="AK43" s="222">
        <v>0</v>
      </c>
    </row>
    <row r="44" spans="1:37" ht="14.25" customHeight="1">
      <c r="A44" s="130"/>
      <c r="B44" s="443" t="s">
        <v>115</v>
      </c>
      <c r="C44" s="443"/>
      <c r="D44" s="192" t="s">
        <v>44</v>
      </c>
      <c r="E44" s="205">
        <f t="shared" si="1"/>
        <v>0</v>
      </c>
      <c r="F44" s="205">
        <f t="shared" si="0"/>
        <v>0</v>
      </c>
      <c r="G44" s="224">
        <f>E44/$E$10*100</f>
        <v>0</v>
      </c>
      <c r="H44" s="301">
        <v>0</v>
      </c>
      <c r="I44" s="301">
        <v>0</v>
      </c>
      <c r="J44" s="216">
        <f>H44/$H$10*100</f>
        <v>0</v>
      </c>
      <c r="K44" s="301">
        <v>0</v>
      </c>
      <c r="L44" s="301">
        <v>0</v>
      </c>
      <c r="M44" s="216">
        <f>K44/$K$10*100</f>
        <v>0</v>
      </c>
      <c r="N44" s="301">
        <v>0</v>
      </c>
      <c r="O44" s="301">
        <v>0</v>
      </c>
      <c r="P44" s="216">
        <f>N44/$N$10*100</f>
        <v>0</v>
      </c>
      <c r="Q44" s="301">
        <v>0</v>
      </c>
      <c r="R44" s="301">
        <v>0</v>
      </c>
      <c r="S44" s="217">
        <f>Q44/$Q$10*100</f>
        <v>0</v>
      </c>
      <c r="T44" s="308">
        <v>0</v>
      </c>
      <c r="U44" s="301">
        <v>0</v>
      </c>
      <c r="V44" s="216">
        <f>T44/$T$10*100</f>
        <v>0</v>
      </c>
      <c r="W44" s="301">
        <v>0</v>
      </c>
      <c r="X44" s="301">
        <v>0</v>
      </c>
      <c r="Y44" s="216">
        <f>W44/$W$10*100</f>
        <v>0</v>
      </c>
      <c r="Z44" s="301">
        <v>0</v>
      </c>
      <c r="AA44" s="301">
        <v>0</v>
      </c>
      <c r="AB44" s="216">
        <f>Z44/$Z$10*100</f>
        <v>0</v>
      </c>
      <c r="AC44" s="301">
        <v>0</v>
      </c>
      <c r="AD44" s="301">
        <v>0</v>
      </c>
      <c r="AE44" s="216">
        <f>AC44/$AC$10*100</f>
        <v>0</v>
      </c>
      <c r="AF44" s="301">
        <v>0</v>
      </c>
      <c r="AG44" s="301">
        <v>0</v>
      </c>
      <c r="AH44" s="216">
        <f>AF44/$AF$10*100</f>
        <v>0</v>
      </c>
      <c r="AI44" s="301">
        <v>0</v>
      </c>
      <c r="AJ44" s="301">
        <v>0</v>
      </c>
      <c r="AK44" s="217">
        <f>AI44/$AI$10*100</f>
        <v>0</v>
      </c>
    </row>
    <row r="45" spans="1:37" ht="14.25" customHeight="1">
      <c r="A45" s="130"/>
      <c r="B45" s="443"/>
      <c r="C45" s="443"/>
      <c r="D45" s="196" t="s">
        <v>45</v>
      </c>
      <c r="E45" s="197">
        <f t="shared" si="1"/>
        <v>0</v>
      </c>
      <c r="F45" s="197">
        <f t="shared" si="0"/>
        <v>0</v>
      </c>
      <c r="G45" s="225">
        <f>E45/$E$11*100</f>
        <v>0</v>
      </c>
      <c r="H45" s="302">
        <v>0</v>
      </c>
      <c r="I45" s="302">
        <v>0</v>
      </c>
      <c r="J45" s="221">
        <f>H45/$H$11*100</f>
        <v>0</v>
      </c>
      <c r="K45" s="302">
        <v>0</v>
      </c>
      <c r="L45" s="302">
        <v>0</v>
      </c>
      <c r="M45" s="221">
        <f>K45/$K$11*100</f>
        <v>0</v>
      </c>
      <c r="N45" s="302">
        <v>0</v>
      </c>
      <c r="O45" s="302">
        <v>0</v>
      </c>
      <c r="P45" s="221">
        <f>N45/$N$11*100</f>
        <v>0</v>
      </c>
      <c r="Q45" s="302">
        <v>0</v>
      </c>
      <c r="R45" s="302">
        <v>0</v>
      </c>
      <c r="S45" s="222">
        <f>Q45/$Q$11*100</f>
        <v>0</v>
      </c>
      <c r="T45" s="309">
        <v>0</v>
      </c>
      <c r="U45" s="302">
        <v>0</v>
      </c>
      <c r="V45" s="221">
        <f>T45/$T$11*100</f>
        <v>0</v>
      </c>
      <c r="W45" s="302">
        <v>0</v>
      </c>
      <c r="X45" s="302">
        <v>0</v>
      </c>
      <c r="Y45" s="221">
        <f>W45/$W$11*100</f>
        <v>0</v>
      </c>
      <c r="Z45" s="302">
        <v>0</v>
      </c>
      <c r="AA45" s="302">
        <v>0</v>
      </c>
      <c r="AB45" s="221">
        <f>Z45/$Z$11*100</f>
        <v>0</v>
      </c>
      <c r="AC45" s="302">
        <v>0</v>
      </c>
      <c r="AD45" s="302">
        <v>0</v>
      </c>
      <c r="AE45" s="221">
        <f>AC45/$AC$11*100</f>
        <v>0</v>
      </c>
      <c r="AF45" s="302">
        <v>0</v>
      </c>
      <c r="AG45" s="302">
        <v>0</v>
      </c>
      <c r="AH45" s="221">
        <f>AF45/$AF$11*100</f>
        <v>0</v>
      </c>
      <c r="AI45" s="302">
        <v>0</v>
      </c>
      <c r="AJ45" s="302">
        <v>0</v>
      </c>
      <c r="AK45" s="222">
        <f>AI45/$AI$11*100</f>
        <v>0</v>
      </c>
    </row>
    <row r="46" spans="1:37" ht="14.25" customHeight="1">
      <c r="A46" s="130"/>
      <c r="B46" s="443" t="s">
        <v>11</v>
      </c>
      <c r="C46" s="443"/>
      <c r="D46" s="192" t="s">
        <v>44</v>
      </c>
      <c r="E46" s="205">
        <f t="shared" si="1"/>
        <v>1591</v>
      </c>
      <c r="F46" s="205">
        <f t="shared" si="0"/>
        <v>1281</v>
      </c>
      <c r="G46" s="224">
        <f>E46/$E$10*100</f>
        <v>27.583217753120664</v>
      </c>
      <c r="H46" s="301">
        <v>125</v>
      </c>
      <c r="I46" s="301">
        <v>99</v>
      </c>
      <c r="J46" s="216">
        <f>H46/$H$10*100</f>
        <v>19.968051118210862</v>
      </c>
      <c r="K46" s="301">
        <v>237</v>
      </c>
      <c r="L46" s="301">
        <v>189</v>
      </c>
      <c r="M46" s="216">
        <f>K46/$K$10*100</f>
        <v>30.93994778067885</v>
      </c>
      <c r="N46" s="301">
        <v>123</v>
      </c>
      <c r="O46" s="301">
        <v>43</v>
      </c>
      <c r="P46" s="216">
        <f>N46/$N$10*100</f>
        <v>20.431893687707642</v>
      </c>
      <c r="Q46" s="301">
        <v>165</v>
      </c>
      <c r="R46" s="301">
        <v>143</v>
      </c>
      <c r="S46" s="217">
        <f>Q46/$Q$10*100</f>
        <v>25.984251968503933</v>
      </c>
      <c r="T46" s="308">
        <v>40</v>
      </c>
      <c r="U46" s="301">
        <v>39</v>
      </c>
      <c r="V46" s="216">
        <f>T46/$T$10*100</f>
        <v>20.51282051282051</v>
      </c>
      <c r="W46" s="301">
        <v>300</v>
      </c>
      <c r="X46" s="301">
        <v>296</v>
      </c>
      <c r="Y46" s="216">
        <f>W46/$W$10*100</f>
        <v>30.864197530864196</v>
      </c>
      <c r="Z46" s="301">
        <v>157</v>
      </c>
      <c r="AA46" s="301">
        <v>143</v>
      </c>
      <c r="AB46" s="216">
        <f>Z46/$Z$10*100</f>
        <v>45.3757225433526</v>
      </c>
      <c r="AC46" s="301">
        <v>189</v>
      </c>
      <c r="AD46" s="301">
        <v>113</v>
      </c>
      <c r="AE46" s="216">
        <f>AC46/$AC$10*100</f>
        <v>23.743718592964825</v>
      </c>
      <c r="AF46" s="301">
        <v>201</v>
      </c>
      <c r="AG46" s="301">
        <v>168</v>
      </c>
      <c r="AH46" s="216">
        <f>AF46/$AF$10*100</f>
        <v>30.87557603686636</v>
      </c>
      <c r="AI46" s="301">
        <v>54</v>
      </c>
      <c r="AJ46" s="301">
        <v>48</v>
      </c>
      <c r="AK46" s="217">
        <f>AI46/$AI$10*100</f>
        <v>30.16759776536313</v>
      </c>
    </row>
    <row r="47" spans="1:37" ht="14.25" customHeight="1">
      <c r="A47" s="130"/>
      <c r="B47" s="443"/>
      <c r="C47" s="443"/>
      <c r="D47" s="196" t="s">
        <v>45</v>
      </c>
      <c r="E47" s="197">
        <f t="shared" si="1"/>
        <v>2231</v>
      </c>
      <c r="F47" s="197">
        <f t="shared" si="0"/>
        <v>1786</v>
      </c>
      <c r="G47" s="225">
        <f>E47/$E$11*100</f>
        <v>25.830728262128055</v>
      </c>
      <c r="H47" s="302">
        <v>196</v>
      </c>
      <c r="I47" s="302">
        <v>167</v>
      </c>
      <c r="J47" s="221">
        <f>H47/$H$11*100</f>
        <v>22.02247191011236</v>
      </c>
      <c r="K47" s="302">
        <v>319</v>
      </c>
      <c r="L47" s="302">
        <v>248</v>
      </c>
      <c r="M47" s="221">
        <f>K47/$K$11*100</f>
        <v>29.292929292929294</v>
      </c>
      <c r="N47" s="302">
        <v>204</v>
      </c>
      <c r="O47" s="302">
        <v>75</v>
      </c>
      <c r="P47" s="221">
        <f>N47/$N$11*100</f>
        <v>19.410085632730734</v>
      </c>
      <c r="Q47" s="302">
        <v>211</v>
      </c>
      <c r="R47" s="302">
        <v>182</v>
      </c>
      <c r="S47" s="222">
        <f>Q47/$Q$11*100</f>
        <v>22.90988056460369</v>
      </c>
      <c r="T47" s="309">
        <v>56</v>
      </c>
      <c r="U47" s="302">
        <v>55</v>
      </c>
      <c r="V47" s="221">
        <f>T47/$T$11*100</f>
        <v>17.94871794871795</v>
      </c>
      <c r="W47" s="302">
        <v>365</v>
      </c>
      <c r="X47" s="302">
        <v>354</v>
      </c>
      <c r="Y47" s="221">
        <f>W47/$W$11*100</f>
        <v>27.86259541984733</v>
      </c>
      <c r="Z47" s="302">
        <v>218</v>
      </c>
      <c r="AA47" s="302">
        <v>189</v>
      </c>
      <c r="AB47" s="221">
        <f>Z47/$Z$11*100</f>
        <v>41.8426103646833</v>
      </c>
      <c r="AC47" s="302">
        <v>257</v>
      </c>
      <c r="AD47" s="302">
        <v>165</v>
      </c>
      <c r="AE47" s="221">
        <f>AC47/$AC$11*100</f>
        <v>22.54385964912281</v>
      </c>
      <c r="AF47" s="302">
        <v>327</v>
      </c>
      <c r="AG47" s="302">
        <v>282</v>
      </c>
      <c r="AH47" s="221">
        <f>AF47/$AF$11*100</f>
        <v>30.22181146025878</v>
      </c>
      <c r="AI47" s="302">
        <v>78</v>
      </c>
      <c r="AJ47" s="302">
        <v>69</v>
      </c>
      <c r="AK47" s="222">
        <f>AI47/$AI$11*100</f>
        <v>24.299065420560748</v>
      </c>
    </row>
    <row r="48" spans="1:37" ht="14.25" customHeight="1">
      <c r="A48" s="130"/>
      <c r="B48" s="230"/>
      <c r="C48" s="231" t="s">
        <v>154</v>
      </c>
      <c r="D48" s="192" t="s">
        <v>44</v>
      </c>
      <c r="E48" s="205">
        <f t="shared" si="1"/>
        <v>1562</v>
      </c>
      <c r="F48" s="205">
        <f t="shared" si="0"/>
        <v>1266</v>
      </c>
      <c r="G48" s="214">
        <v>0</v>
      </c>
      <c r="H48" s="301">
        <v>120</v>
      </c>
      <c r="I48" s="301">
        <v>95</v>
      </c>
      <c r="J48" s="214">
        <v>0</v>
      </c>
      <c r="K48" s="301">
        <v>230</v>
      </c>
      <c r="L48" s="301">
        <v>186</v>
      </c>
      <c r="M48" s="214">
        <v>0</v>
      </c>
      <c r="N48" s="301">
        <v>117</v>
      </c>
      <c r="O48" s="301">
        <v>41</v>
      </c>
      <c r="P48" s="214">
        <v>0</v>
      </c>
      <c r="Q48" s="301">
        <v>163</v>
      </c>
      <c r="R48" s="301">
        <v>141</v>
      </c>
      <c r="S48" s="269">
        <v>0</v>
      </c>
      <c r="T48" s="308">
        <v>40</v>
      </c>
      <c r="U48" s="301">
        <v>39</v>
      </c>
      <c r="V48" s="214">
        <v>0</v>
      </c>
      <c r="W48" s="301">
        <v>300</v>
      </c>
      <c r="X48" s="301">
        <v>296</v>
      </c>
      <c r="Y48" s="214">
        <v>0</v>
      </c>
      <c r="Z48" s="301">
        <v>155</v>
      </c>
      <c r="AA48" s="301">
        <v>142</v>
      </c>
      <c r="AB48" s="214">
        <v>0</v>
      </c>
      <c r="AC48" s="301">
        <v>187</v>
      </c>
      <c r="AD48" s="301">
        <v>113</v>
      </c>
      <c r="AE48" s="214">
        <v>0</v>
      </c>
      <c r="AF48" s="301">
        <v>197</v>
      </c>
      <c r="AG48" s="301">
        <v>165</v>
      </c>
      <c r="AH48" s="216">
        <v>0</v>
      </c>
      <c r="AI48" s="301">
        <v>53</v>
      </c>
      <c r="AJ48" s="301">
        <v>48</v>
      </c>
      <c r="AK48" s="217">
        <v>0</v>
      </c>
    </row>
    <row r="49" spans="1:37" ht="14.25" customHeight="1">
      <c r="A49" s="130"/>
      <c r="B49" s="230"/>
      <c r="C49" s="130" t="s">
        <v>90</v>
      </c>
      <c r="D49" s="196" t="s">
        <v>45</v>
      </c>
      <c r="E49" s="197">
        <f t="shared" si="1"/>
        <v>2195</v>
      </c>
      <c r="F49" s="197">
        <f t="shared" si="0"/>
        <v>1766</v>
      </c>
      <c r="G49" s="219">
        <v>0</v>
      </c>
      <c r="H49" s="302">
        <v>192</v>
      </c>
      <c r="I49" s="302">
        <v>163</v>
      </c>
      <c r="J49" s="219">
        <v>0</v>
      </c>
      <c r="K49" s="302">
        <v>311</v>
      </c>
      <c r="L49" s="302">
        <v>245</v>
      </c>
      <c r="M49" s="219">
        <v>0</v>
      </c>
      <c r="N49" s="302">
        <v>198</v>
      </c>
      <c r="O49" s="302">
        <v>73</v>
      </c>
      <c r="P49" s="219">
        <v>0</v>
      </c>
      <c r="Q49" s="302">
        <v>205</v>
      </c>
      <c r="R49" s="302">
        <v>176</v>
      </c>
      <c r="S49" s="255">
        <v>0</v>
      </c>
      <c r="T49" s="309">
        <v>56</v>
      </c>
      <c r="U49" s="302">
        <v>55</v>
      </c>
      <c r="V49" s="219">
        <v>0</v>
      </c>
      <c r="W49" s="302">
        <v>365</v>
      </c>
      <c r="X49" s="302">
        <v>354</v>
      </c>
      <c r="Y49" s="219">
        <v>0</v>
      </c>
      <c r="Z49" s="302">
        <v>216</v>
      </c>
      <c r="AA49" s="302">
        <v>188</v>
      </c>
      <c r="AB49" s="219">
        <v>0</v>
      </c>
      <c r="AC49" s="302">
        <v>253</v>
      </c>
      <c r="AD49" s="302">
        <v>165</v>
      </c>
      <c r="AE49" s="219">
        <v>0</v>
      </c>
      <c r="AF49" s="302">
        <v>322</v>
      </c>
      <c r="AG49" s="302">
        <v>278</v>
      </c>
      <c r="AH49" s="221">
        <v>0</v>
      </c>
      <c r="AI49" s="302">
        <v>77</v>
      </c>
      <c r="AJ49" s="302">
        <v>69</v>
      </c>
      <c r="AK49" s="222">
        <v>0</v>
      </c>
    </row>
    <row r="50" spans="1:38" ht="14.25" customHeight="1">
      <c r="A50" s="443" t="s">
        <v>164</v>
      </c>
      <c r="B50" s="443"/>
      <c r="C50" s="443"/>
      <c r="D50" s="192" t="s">
        <v>44</v>
      </c>
      <c r="E50" s="232">
        <f t="shared" si="1"/>
        <v>989</v>
      </c>
      <c r="F50" s="205">
        <f t="shared" si="0"/>
        <v>794</v>
      </c>
      <c r="G50" s="214">
        <v>0</v>
      </c>
      <c r="H50" s="301">
        <v>218</v>
      </c>
      <c r="I50" s="301">
        <v>193</v>
      </c>
      <c r="J50" s="214">
        <v>0</v>
      </c>
      <c r="K50" s="301">
        <v>89</v>
      </c>
      <c r="L50" s="301">
        <v>75</v>
      </c>
      <c r="M50" s="214">
        <v>0</v>
      </c>
      <c r="N50" s="301">
        <v>64</v>
      </c>
      <c r="O50" s="301">
        <v>41</v>
      </c>
      <c r="P50" s="214">
        <v>0</v>
      </c>
      <c r="Q50" s="301">
        <v>83</v>
      </c>
      <c r="R50" s="301">
        <v>78</v>
      </c>
      <c r="S50" s="269">
        <v>0</v>
      </c>
      <c r="T50" s="308">
        <v>30</v>
      </c>
      <c r="U50" s="301">
        <v>29</v>
      </c>
      <c r="V50" s="214">
        <v>0</v>
      </c>
      <c r="W50" s="301">
        <v>3</v>
      </c>
      <c r="X50" s="301">
        <v>3</v>
      </c>
      <c r="Y50" s="214">
        <v>0</v>
      </c>
      <c r="Z50" s="301">
        <v>275</v>
      </c>
      <c r="AA50" s="301">
        <v>247</v>
      </c>
      <c r="AB50" s="214">
        <v>0</v>
      </c>
      <c r="AC50" s="301">
        <v>150</v>
      </c>
      <c r="AD50" s="301">
        <v>60</v>
      </c>
      <c r="AE50" s="214">
        <v>0</v>
      </c>
      <c r="AF50" s="301">
        <v>45</v>
      </c>
      <c r="AG50" s="301">
        <v>45</v>
      </c>
      <c r="AH50" s="216">
        <v>0</v>
      </c>
      <c r="AI50" s="301">
        <v>32</v>
      </c>
      <c r="AJ50" s="301">
        <v>23</v>
      </c>
      <c r="AK50" s="217">
        <v>0</v>
      </c>
      <c r="AL50" s="4"/>
    </row>
    <row r="51" spans="1:37" ht="14.25" customHeight="1">
      <c r="A51" s="449"/>
      <c r="B51" s="449"/>
      <c r="C51" s="449"/>
      <c r="D51" s="233" t="s">
        <v>45</v>
      </c>
      <c r="E51" s="234">
        <f t="shared" si="1"/>
        <v>1628</v>
      </c>
      <c r="F51" s="235">
        <f t="shared" si="0"/>
        <v>1350</v>
      </c>
      <c r="G51" s="250">
        <v>0</v>
      </c>
      <c r="H51" s="303">
        <v>374</v>
      </c>
      <c r="I51" s="303">
        <v>342</v>
      </c>
      <c r="J51" s="250">
        <v>0</v>
      </c>
      <c r="K51" s="303">
        <v>146</v>
      </c>
      <c r="L51" s="303">
        <v>126</v>
      </c>
      <c r="M51" s="250">
        <v>0</v>
      </c>
      <c r="N51" s="303">
        <v>118</v>
      </c>
      <c r="O51" s="303">
        <v>83</v>
      </c>
      <c r="P51" s="250">
        <v>0</v>
      </c>
      <c r="Q51" s="303">
        <v>170</v>
      </c>
      <c r="R51" s="303">
        <v>161</v>
      </c>
      <c r="S51" s="270">
        <v>0</v>
      </c>
      <c r="T51" s="310">
        <v>52</v>
      </c>
      <c r="U51" s="303">
        <v>51</v>
      </c>
      <c r="V51" s="250">
        <v>0</v>
      </c>
      <c r="W51" s="303">
        <v>6</v>
      </c>
      <c r="X51" s="303">
        <v>6</v>
      </c>
      <c r="Y51" s="250">
        <v>0</v>
      </c>
      <c r="Z51" s="303">
        <v>428</v>
      </c>
      <c r="AA51" s="303">
        <v>355</v>
      </c>
      <c r="AB51" s="250">
        <v>0</v>
      </c>
      <c r="AC51" s="303">
        <v>195</v>
      </c>
      <c r="AD51" s="303">
        <v>97</v>
      </c>
      <c r="AE51" s="250">
        <v>0</v>
      </c>
      <c r="AF51" s="303">
        <v>73</v>
      </c>
      <c r="AG51" s="303">
        <v>73</v>
      </c>
      <c r="AH51" s="251">
        <v>0</v>
      </c>
      <c r="AI51" s="303">
        <v>66</v>
      </c>
      <c r="AJ51" s="303">
        <v>56</v>
      </c>
      <c r="AK51" s="257">
        <v>0</v>
      </c>
    </row>
    <row r="52" spans="1:37" ht="16.5" customHeight="1">
      <c r="A52" s="2" t="s">
        <v>165</v>
      </c>
      <c r="D52" s="115"/>
      <c r="M52" s="167"/>
      <c r="Y52" s="167"/>
      <c r="AE52" s="167"/>
      <c r="AI52" s="11"/>
      <c r="AJ52" s="11"/>
      <c r="AK52" s="168" t="s">
        <v>131</v>
      </c>
    </row>
    <row r="53" ht="13.5">
      <c r="D53" s="115"/>
    </row>
    <row r="54" spans="1:38" ht="13.5">
      <c r="A54" s="43"/>
      <c r="B54" s="43"/>
      <c r="C54" s="43"/>
      <c r="D54" s="55"/>
      <c r="E54" s="43"/>
      <c r="F54" s="43"/>
      <c r="G54" s="43"/>
      <c r="H54" s="43"/>
      <c r="I54" s="43"/>
      <c r="J54" s="43"/>
      <c r="K54" s="43"/>
      <c r="L54" s="43"/>
      <c r="M54" s="43"/>
      <c r="N54" s="43"/>
      <c r="O54" s="43"/>
      <c r="P54" s="43"/>
      <c r="Q54" s="43"/>
      <c r="R54" s="43"/>
      <c r="S54" s="45"/>
      <c r="T54" s="43"/>
      <c r="U54" s="43"/>
      <c r="V54" s="43"/>
      <c r="W54" s="43"/>
      <c r="X54" s="43"/>
      <c r="Y54" s="43"/>
      <c r="Z54" s="43"/>
      <c r="AA54" s="43"/>
      <c r="AB54" s="43"/>
      <c r="AC54" s="43"/>
      <c r="AD54" s="43"/>
      <c r="AE54" s="43"/>
      <c r="AF54" s="43"/>
      <c r="AG54" s="43"/>
      <c r="AH54" s="43"/>
      <c r="AI54" s="43"/>
      <c r="AJ54" s="43"/>
      <c r="AK54" s="43"/>
      <c r="AL54" s="43"/>
    </row>
    <row r="55" spans="1:38" ht="13.5">
      <c r="A55" s="43"/>
      <c r="B55" s="43"/>
      <c r="C55" s="43"/>
      <c r="D55" s="55"/>
      <c r="E55" s="43"/>
      <c r="F55" s="43"/>
      <c r="G55" s="43"/>
      <c r="H55" s="43"/>
      <c r="I55" s="43"/>
      <c r="J55" s="43"/>
      <c r="K55" s="43"/>
      <c r="L55" s="43"/>
      <c r="M55" s="43"/>
      <c r="N55" s="43"/>
      <c r="O55" s="43"/>
      <c r="P55" s="43"/>
      <c r="Q55" s="43"/>
      <c r="R55" s="43"/>
      <c r="S55" s="45"/>
      <c r="T55" s="43"/>
      <c r="U55" s="43"/>
      <c r="V55" s="43"/>
      <c r="W55" s="43"/>
      <c r="X55" s="43"/>
      <c r="Y55" s="43"/>
      <c r="Z55" s="43"/>
      <c r="AA55" s="43"/>
      <c r="AB55" s="43"/>
      <c r="AC55" s="43"/>
      <c r="AD55" s="43"/>
      <c r="AE55" s="43"/>
      <c r="AF55" s="43"/>
      <c r="AG55" s="43"/>
      <c r="AH55" s="43"/>
      <c r="AI55" s="43"/>
      <c r="AJ55" s="43"/>
      <c r="AK55" s="43"/>
      <c r="AL55" s="43"/>
    </row>
    <row r="56" spans="1:38" ht="13.5">
      <c r="A56" s="43"/>
      <c r="B56" s="43"/>
      <c r="C56" s="43"/>
      <c r="D56" s="55"/>
      <c r="E56" s="43"/>
      <c r="F56" s="43"/>
      <c r="G56" s="43"/>
      <c r="H56" s="43"/>
      <c r="I56" s="43"/>
      <c r="J56" s="43"/>
      <c r="K56" s="43"/>
      <c r="L56" s="43"/>
      <c r="M56" s="43"/>
      <c r="N56" s="43"/>
      <c r="O56" s="43"/>
      <c r="P56" s="43"/>
      <c r="Q56" s="43"/>
      <c r="R56" s="43"/>
      <c r="S56" s="45"/>
      <c r="T56" s="43"/>
      <c r="U56" s="43"/>
      <c r="V56" s="43"/>
      <c r="W56" s="43"/>
      <c r="X56" s="43"/>
      <c r="Y56" s="43"/>
      <c r="Z56" s="43"/>
      <c r="AA56" s="43"/>
      <c r="AB56" s="43"/>
      <c r="AC56" s="43"/>
      <c r="AD56" s="43"/>
      <c r="AE56" s="43"/>
      <c r="AF56" s="43"/>
      <c r="AG56" s="43"/>
      <c r="AH56" s="43"/>
      <c r="AI56" s="43"/>
      <c r="AJ56" s="43"/>
      <c r="AK56" s="43"/>
      <c r="AL56" s="43"/>
    </row>
    <row r="57" spans="1:38" ht="13.5">
      <c r="A57" s="43"/>
      <c r="B57" s="43"/>
      <c r="C57" s="43"/>
      <c r="D57" s="55"/>
      <c r="E57" s="43"/>
      <c r="F57" s="43"/>
      <c r="G57" s="43"/>
      <c r="H57" s="43"/>
      <c r="I57" s="43"/>
      <c r="J57" s="43"/>
      <c r="K57" s="43"/>
      <c r="L57" s="43"/>
      <c r="M57" s="43"/>
      <c r="N57" s="43"/>
      <c r="O57" s="43"/>
      <c r="P57" s="43"/>
      <c r="Q57" s="43"/>
      <c r="R57" s="43"/>
      <c r="S57" s="45"/>
      <c r="T57" s="43"/>
      <c r="U57" s="43"/>
      <c r="V57" s="43"/>
      <c r="W57" s="43"/>
      <c r="X57" s="43"/>
      <c r="Y57" s="43"/>
      <c r="Z57" s="43"/>
      <c r="AA57" s="43"/>
      <c r="AB57" s="43"/>
      <c r="AC57" s="43"/>
      <c r="AD57" s="43"/>
      <c r="AE57" s="43"/>
      <c r="AF57" s="43"/>
      <c r="AG57" s="43"/>
      <c r="AH57" s="43"/>
      <c r="AI57" s="43"/>
      <c r="AJ57" s="43"/>
      <c r="AK57" s="43"/>
      <c r="AL57" s="43"/>
    </row>
    <row r="58" spans="1:38" ht="13.5">
      <c r="A58" s="43"/>
      <c r="B58" s="43"/>
      <c r="C58" s="43"/>
      <c r="D58" s="55"/>
      <c r="E58" s="43"/>
      <c r="F58" s="43"/>
      <c r="G58" s="43"/>
      <c r="H58" s="43"/>
      <c r="I58" s="43"/>
      <c r="J58" s="43"/>
      <c r="K58" s="43"/>
      <c r="L58" s="43"/>
      <c r="M58" s="43"/>
      <c r="N58" s="43"/>
      <c r="O58" s="43"/>
      <c r="P58" s="43"/>
      <c r="Q58" s="43"/>
      <c r="R58" s="43"/>
      <c r="S58" s="45"/>
      <c r="T58" s="43"/>
      <c r="U58" s="43"/>
      <c r="V58" s="43"/>
      <c r="W58" s="43"/>
      <c r="X58" s="43"/>
      <c r="Y58" s="43"/>
      <c r="Z58" s="43"/>
      <c r="AA58" s="43"/>
      <c r="AB58" s="43"/>
      <c r="AC58" s="43"/>
      <c r="AD58" s="43"/>
      <c r="AE58" s="43"/>
      <c r="AF58" s="43"/>
      <c r="AG58" s="43"/>
      <c r="AH58" s="43"/>
      <c r="AI58" s="43"/>
      <c r="AJ58" s="43"/>
      <c r="AK58" s="43"/>
      <c r="AL58" s="43"/>
    </row>
    <row r="59" spans="1:38" ht="13.5">
      <c r="A59" s="43"/>
      <c r="B59" s="43"/>
      <c r="C59" s="43"/>
      <c r="D59" s="55"/>
      <c r="E59" s="43"/>
      <c r="F59" s="43"/>
      <c r="G59" s="43"/>
      <c r="H59" s="43"/>
      <c r="I59" s="43"/>
      <c r="J59" s="43"/>
      <c r="K59" s="43"/>
      <c r="L59" s="43"/>
      <c r="M59" s="43"/>
      <c r="N59" s="43"/>
      <c r="O59" s="43"/>
      <c r="P59" s="43"/>
      <c r="Q59" s="43"/>
      <c r="R59" s="43"/>
      <c r="S59" s="45"/>
      <c r="T59" s="43"/>
      <c r="U59" s="43"/>
      <c r="V59" s="43"/>
      <c r="W59" s="43"/>
      <c r="X59" s="43"/>
      <c r="Y59" s="43"/>
      <c r="Z59" s="43"/>
      <c r="AA59" s="43"/>
      <c r="AB59" s="43"/>
      <c r="AC59" s="43"/>
      <c r="AD59" s="43"/>
      <c r="AE59" s="43"/>
      <c r="AF59" s="43"/>
      <c r="AG59" s="43"/>
      <c r="AH59" s="43"/>
      <c r="AI59" s="43"/>
      <c r="AJ59" s="43"/>
      <c r="AK59" s="43"/>
      <c r="AL59" s="43"/>
    </row>
    <row r="60" spans="1:38" ht="13.5">
      <c r="A60" s="43"/>
      <c r="B60" s="43"/>
      <c r="C60" s="43"/>
      <c r="D60" s="55"/>
      <c r="E60" s="43"/>
      <c r="F60" s="43"/>
      <c r="G60" s="43"/>
      <c r="H60" s="43"/>
      <c r="I60" s="43"/>
      <c r="J60" s="43"/>
      <c r="K60" s="43"/>
      <c r="L60" s="43"/>
      <c r="M60" s="43"/>
      <c r="N60" s="43"/>
      <c r="O60" s="43"/>
      <c r="P60" s="43"/>
      <c r="Q60" s="43"/>
      <c r="R60" s="43"/>
      <c r="S60" s="45"/>
      <c r="T60" s="43"/>
      <c r="U60" s="43"/>
      <c r="V60" s="43"/>
      <c r="W60" s="43"/>
      <c r="X60" s="43"/>
      <c r="Y60" s="43"/>
      <c r="Z60" s="43"/>
      <c r="AA60" s="43"/>
      <c r="AB60" s="43"/>
      <c r="AC60" s="43"/>
      <c r="AD60" s="43"/>
      <c r="AE60" s="43"/>
      <c r="AF60" s="43"/>
      <c r="AG60" s="43"/>
      <c r="AH60" s="43"/>
      <c r="AI60" s="43"/>
      <c r="AJ60" s="43"/>
      <c r="AK60" s="43"/>
      <c r="AL60" s="43"/>
    </row>
    <row r="61" spans="1:38" ht="13.5">
      <c r="A61" s="43"/>
      <c r="B61" s="43"/>
      <c r="C61" s="43"/>
      <c r="D61" s="55"/>
      <c r="E61" s="43"/>
      <c r="F61" s="43"/>
      <c r="G61" s="43"/>
      <c r="H61" s="43"/>
      <c r="I61" s="43"/>
      <c r="J61" s="43"/>
      <c r="K61" s="43"/>
      <c r="L61" s="43"/>
      <c r="M61" s="43"/>
      <c r="N61" s="43"/>
      <c r="O61" s="43"/>
      <c r="P61" s="43"/>
      <c r="Q61" s="43"/>
      <c r="R61" s="43"/>
      <c r="S61" s="45"/>
      <c r="T61" s="43"/>
      <c r="U61" s="43"/>
      <c r="V61" s="43"/>
      <c r="W61" s="43"/>
      <c r="X61" s="43"/>
      <c r="Y61" s="43"/>
      <c r="Z61" s="43"/>
      <c r="AA61" s="43"/>
      <c r="AB61" s="43"/>
      <c r="AC61" s="43"/>
      <c r="AD61" s="43"/>
      <c r="AE61" s="43"/>
      <c r="AF61" s="43"/>
      <c r="AG61" s="43"/>
      <c r="AH61" s="43"/>
      <c r="AI61" s="43"/>
      <c r="AJ61" s="43"/>
      <c r="AK61" s="43"/>
      <c r="AL61" s="43"/>
    </row>
    <row r="62" spans="1:38" ht="13.5">
      <c r="A62" s="43"/>
      <c r="B62" s="43"/>
      <c r="C62" s="43"/>
      <c r="D62" s="55"/>
      <c r="E62" s="43"/>
      <c r="F62" s="43"/>
      <c r="G62" s="43"/>
      <c r="H62" s="43"/>
      <c r="I62" s="43"/>
      <c r="J62" s="43"/>
      <c r="K62" s="43"/>
      <c r="L62" s="43"/>
      <c r="M62" s="43"/>
      <c r="N62" s="43"/>
      <c r="O62" s="43"/>
      <c r="P62" s="43"/>
      <c r="Q62" s="43"/>
      <c r="R62" s="43"/>
      <c r="S62" s="45"/>
      <c r="T62" s="43"/>
      <c r="U62" s="43"/>
      <c r="V62" s="43"/>
      <c r="W62" s="43"/>
      <c r="X62" s="43"/>
      <c r="Y62" s="43"/>
      <c r="Z62" s="43"/>
      <c r="AA62" s="43"/>
      <c r="AB62" s="43"/>
      <c r="AC62" s="43"/>
      <c r="AD62" s="43"/>
      <c r="AE62" s="43"/>
      <c r="AF62" s="43"/>
      <c r="AG62" s="43"/>
      <c r="AH62" s="43"/>
      <c r="AI62" s="43"/>
      <c r="AJ62" s="43"/>
      <c r="AK62" s="43"/>
      <c r="AL62" s="43"/>
    </row>
    <row r="63" spans="1:38" ht="13.5">
      <c r="A63" s="43"/>
      <c r="B63" s="43"/>
      <c r="C63" s="43"/>
      <c r="D63" s="55"/>
      <c r="E63" s="43"/>
      <c r="F63" s="43"/>
      <c r="G63" s="43"/>
      <c r="H63" s="43"/>
      <c r="I63" s="43"/>
      <c r="J63" s="43"/>
      <c r="K63" s="43"/>
      <c r="L63" s="43"/>
      <c r="M63" s="43"/>
      <c r="N63" s="43"/>
      <c r="O63" s="43"/>
      <c r="P63" s="43"/>
      <c r="Q63" s="43"/>
      <c r="R63" s="43"/>
      <c r="S63" s="45"/>
      <c r="T63" s="43"/>
      <c r="U63" s="43"/>
      <c r="V63" s="43"/>
      <c r="W63" s="43"/>
      <c r="X63" s="43"/>
      <c r="Y63" s="43"/>
      <c r="Z63" s="43"/>
      <c r="AA63" s="43"/>
      <c r="AB63" s="43"/>
      <c r="AC63" s="43"/>
      <c r="AD63" s="43"/>
      <c r="AE63" s="43"/>
      <c r="AF63" s="43"/>
      <c r="AG63" s="43"/>
      <c r="AH63" s="43"/>
      <c r="AI63" s="43"/>
      <c r="AJ63" s="43"/>
      <c r="AK63" s="43"/>
      <c r="AL63" s="43"/>
    </row>
    <row r="64" spans="1:38" ht="13.5">
      <c r="A64" s="43"/>
      <c r="B64" s="43"/>
      <c r="C64" s="43"/>
      <c r="D64" s="55"/>
      <c r="E64" s="43"/>
      <c r="F64" s="43"/>
      <c r="G64" s="43"/>
      <c r="H64" s="43"/>
      <c r="I64" s="43"/>
      <c r="J64" s="43"/>
      <c r="K64" s="43"/>
      <c r="L64" s="43"/>
      <c r="M64" s="43"/>
      <c r="N64" s="43"/>
      <c r="O64" s="43"/>
      <c r="P64" s="43"/>
      <c r="Q64" s="43"/>
      <c r="R64" s="43"/>
      <c r="S64" s="45"/>
      <c r="T64" s="43"/>
      <c r="U64" s="43"/>
      <c r="V64" s="43"/>
      <c r="W64" s="43"/>
      <c r="X64" s="43"/>
      <c r="Y64" s="43"/>
      <c r="Z64" s="43"/>
      <c r="AA64" s="43"/>
      <c r="AB64" s="43"/>
      <c r="AC64" s="43"/>
      <c r="AD64" s="43"/>
      <c r="AE64" s="43"/>
      <c r="AF64" s="43"/>
      <c r="AG64" s="43"/>
      <c r="AH64" s="43"/>
      <c r="AI64" s="43"/>
      <c r="AJ64" s="43"/>
      <c r="AK64" s="43"/>
      <c r="AL64" s="43"/>
    </row>
    <row r="65" spans="1:38" ht="13.5">
      <c r="A65" s="43"/>
      <c r="B65" s="43"/>
      <c r="C65" s="43"/>
      <c r="D65" s="55"/>
      <c r="E65" s="43"/>
      <c r="F65" s="43"/>
      <c r="G65" s="43"/>
      <c r="H65" s="43"/>
      <c r="I65" s="43"/>
      <c r="J65" s="43"/>
      <c r="K65" s="43"/>
      <c r="L65" s="43"/>
      <c r="M65" s="43"/>
      <c r="N65" s="43"/>
      <c r="O65" s="43"/>
      <c r="P65" s="43"/>
      <c r="Q65" s="43"/>
      <c r="R65" s="43"/>
      <c r="S65" s="45"/>
      <c r="T65" s="43"/>
      <c r="U65" s="43"/>
      <c r="V65" s="43"/>
      <c r="W65" s="43"/>
      <c r="X65" s="43"/>
      <c r="Y65" s="43"/>
      <c r="Z65" s="43"/>
      <c r="AA65" s="43"/>
      <c r="AB65" s="43"/>
      <c r="AC65" s="43"/>
      <c r="AD65" s="43"/>
      <c r="AE65" s="43"/>
      <c r="AF65" s="43"/>
      <c r="AG65" s="43"/>
      <c r="AH65" s="43"/>
      <c r="AI65" s="43"/>
      <c r="AJ65" s="43"/>
      <c r="AK65" s="43"/>
      <c r="AL65" s="43"/>
    </row>
    <row r="66" spans="1:38" ht="13.5">
      <c r="A66" s="43"/>
      <c r="B66" s="43"/>
      <c r="C66" s="43"/>
      <c r="D66" s="55"/>
      <c r="E66" s="43"/>
      <c r="F66" s="43"/>
      <c r="G66" s="43"/>
      <c r="H66" s="43"/>
      <c r="I66" s="43"/>
      <c r="J66" s="43"/>
      <c r="K66" s="43"/>
      <c r="L66" s="43"/>
      <c r="M66" s="43"/>
      <c r="N66" s="43"/>
      <c r="O66" s="43"/>
      <c r="P66" s="43"/>
      <c r="Q66" s="43"/>
      <c r="R66" s="43"/>
      <c r="S66" s="45"/>
      <c r="T66" s="43"/>
      <c r="U66" s="43"/>
      <c r="V66" s="43"/>
      <c r="W66" s="43"/>
      <c r="X66" s="43"/>
      <c r="Y66" s="43"/>
      <c r="Z66" s="43"/>
      <c r="AA66" s="43"/>
      <c r="AB66" s="43"/>
      <c r="AC66" s="43"/>
      <c r="AD66" s="43"/>
      <c r="AE66" s="43"/>
      <c r="AF66" s="43"/>
      <c r="AG66" s="43"/>
      <c r="AH66" s="43"/>
      <c r="AI66" s="43"/>
      <c r="AJ66" s="43"/>
      <c r="AK66" s="43"/>
      <c r="AL66" s="43"/>
    </row>
    <row r="67" spans="1:38" ht="13.5">
      <c r="A67" s="43"/>
      <c r="B67" s="43"/>
      <c r="C67" s="43"/>
      <c r="D67" s="55"/>
      <c r="E67" s="43"/>
      <c r="F67" s="43"/>
      <c r="G67" s="43"/>
      <c r="H67" s="43"/>
      <c r="I67" s="43"/>
      <c r="J67" s="43"/>
      <c r="K67" s="43"/>
      <c r="L67" s="43"/>
      <c r="M67" s="43"/>
      <c r="N67" s="43"/>
      <c r="O67" s="43"/>
      <c r="P67" s="43"/>
      <c r="Q67" s="43"/>
      <c r="R67" s="43"/>
      <c r="S67" s="45"/>
      <c r="T67" s="43"/>
      <c r="U67" s="43"/>
      <c r="V67" s="43"/>
      <c r="W67" s="43"/>
      <c r="X67" s="43"/>
      <c r="Y67" s="43"/>
      <c r="Z67" s="43"/>
      <c r="AA67" s="43"/>
      <c r="AB67" s="43"/>
      <c r="AC67" s="43"/>
      <c r="AD67" s="43"/>
      <c r="AE67" s="43"/>
      <c r="AF67" s="43"/>
      <c r="AG67" s="43"/>
      <c r="AH67" s="43"/>
      <c r="AI67" s="43"/>
      <c r="AJ67" s="43"/>
      <c r="AK67" s="43"/>
      <c r="AL67" s="43"/>
    </row>
    <row r="68" spans="1:38" ht="13.5">
      <c r="A68" s="43"/>
      <c r="B68" s="43"/>
      <c r="C68" s="43"/>
      <c r="D68" s="43"/>
      <c r="E68" s="43"/>
      <c r="F68" s="43"/>
      <c r="G68" s="43"/>
      <c r="H68" s="43"/>
      <c r="I68" s="43"/>
      <c r="J68" s="43"/>
      <c r="K68" s="43"/>
      <c r="L68" s="43"/>
      <c r="M68" s="43"/>
      <c r="N68" s="43"/>
      <c r="O68" s="43"/>
      <c r="P68" s="43"/>
      <c r="Q68" s="43"/>
      <c r="R68" s="43"/>
      <c r="S68" s="45"/>
      <c r="T68" s="43"/>
      <c r="U68" s="43"/>
      <c r="V68" s="43"/>
      <c r="W68" s="43"/>
      <c r="X68" s="43"/>
      <c r="Y68" s="43"/>
      <c r="Z68" s="43"/>
      <c r="AA68" s="43"/>
      <c r="AB68" s="43"/>
      <c r="AC68" s="43"/>
      <c r="AD68" s="43"/>
      <c r="AE68" s="43"/>
      <c r="AF68" s="43"/>
      <c r="AG68" s="43"/>
      <c r="AH68" s="43"/>
      <c r="AI68" s="43"/>
      <c r="AJ68" s="43"/>
      <c r="AK68" s="43"/>
      <c r="AL68" s="43"/>
    </row>
    <row r="69" spans="1:38" ht="13.5">
      <c r="A69" s="43"/>
      <c r="B69" s="43"/>
      <c r="C69" s="43"/>
      <c r="D69" s="43"/>
      <c r="E69" s="43"/>
      <c r="F69" s="43"/>
      <c r="G69" s="43"/>
      <c r="H69" s="43"/>
      <c r="I69" s="43"/>
      <c r="J69" s="43"/>
      <c r="K69" s="43"/>
      <c r="L69" s="43"/>
      <c r="M69" s="43"/>
      <c r="N69" s="43"/>
      <c r="O69" s="43"/>
      <c r="P69" s="43"/>
      <c r="Q69" s="43"/>
      <c r="R69" s="43"/>
      <c r="S69" s="45"/>
      <c r="T69" s="43"/>
      <c r="U69" s="43"/>
      <c r="V69" s="43"/>
      <c r="W69" s="43"/>
      <c r="X69" s="43"/>
      <c r="Y69" s="43"/>
      <c r="Z69" s="43"/>
      <c r="AA69" s="43"/>
      <c r="AB69" s="43"/>
      <c r="AC69" s="43"/>
      <c r="AD69" s="43"/>
      <c r="AE69" s="43"/>
      <c r="AF69" s="43"/>
      <c r="AG69" s="43"/>
      <c r="AH69" s="43"/>
      <c r="AI69" s="43"/>
      <c r="AJ69" s="43"/>
      <c r="AK69" s="43"/>
      <c r="AL69" s="43"/>
    </row>
  </sheetData>
  <sheetProtection/>
  <mergeCells count="53">
    <mergeCell ref="B46:C47"/>
    <mergeCell ref="AJ1:AK2"/>
    <mergeCell ref="AC3:AE3"/>
    <mergeCell ref="AF3:AH3"/>
    <mergeCell ref="AI3:AK3"/>
    <mergeCell ref="Q3:S3"/>
    <mergeCell ref="T3:V3"/>
    <mergeCell ref="W3:Y3"/>
    <mergeCell ref="Z3:AB3"/>
    <mergeCell ref="A8:C9"/>
    <mergeCell ref="A50:C51"/>
    <mergeCell ref="E3:G3"/>
    <mergeCell ref="H3:J3"/>
    <mergeCell ref="B24:C25"/>
    <mergeCell ref="B26:C27"/>
    <mergeCell ref="B28:C29"/>
    <mergeCell ref="B30:C31"/>
    <mergeCell ref="B32:C33"/>
    <mergeCell ref="B36:C37"/>
    <mergeCell ref="E4:E5"/>
    <mergeCell ref="N3:P3"/>
    <mergeCell ref="A3:D5"/>
    <mergeCell ref="B12:C13"/>
    <mergeCell ref="K3:M3"/>
    <mergeCell ref="P4:P5"/>
    <mergeCell ref="K4:K5"/>
    <mergeCell ref="M4:M5"/>
    <mergeCell ref="N4:N5"/>
    <mergeCell ref="A6:C7"/>
    <mergeCell ref="A10:C11"/>
    <mergeCell ref="G4:G5"/>
    <mergeCell ref="H4:H5"/>
    <mergeCell ref="B44:C45"/>
    <mergeCell ref="B42:C43"/>
    <mergeCell ref="B14:C15"/>
    <mergeCell ref="B16:C17"/>
    <mergeCell ref="B40:C41"/>
    <mergeCell ref="B34:C35"/>
    <mergeCell ref="J4:J5"/>
    <mergeCell ref="Q4:Q5"/>
    <mergeCell ref="W4:W5"/>
    <mergeCell ref="Y4:Y5"/>
    <mergeCell ref="Z4:Z5"/>
    <mergeCell ref="T4:T5"/>
    <mergeCell ref="S4:S5"/>
    <mergeCell ref="V4:V5"/>
    <mergeCell ref="AB4:AB5"/>
    <mergeCell ref="AI4:AI5"/>
    <mergeCell ref="AK4:AK5"/>
    <mergeCell ref="AC4:AC5"/>
    <mergeCell ref="AE4:AE5"/>
    <mergeCell ref="AF4:AF5"/>
    <mergeCell ref="AH4:AH5"/>
  </mergeCells>
  <printOptions horizontalCentered="1"/>
  <pageMargins left="0.4724409448818898" right="0.4724409448818898" top="0.7874015748031497" bottom="0.7874015748031497" header="0.3937007874015748" footer="0.1968503937007874"/>
  <pageSetup horizontalDpi="600" verticalDpi="600" orientation="portrait" paperSize="9" scale="95" r:id="rId1"/>
  <colBreaks count="1" manualBreakCount="1">
    <brk id="19" max="65535" man="1"/>
  </colBreaks>
</worksheet>
</file>

<file path=xl/worksheets/sheet6.xml><?xml version="1.0" encoding="utf-8"?>
<worksheet xmlns="http://schemas.openxmlformats.org/spreadsheetml/2006/main" xmlns:r="http://schemas.openxmlformats.org/officeDocument/2006/relationships">
  <sheetPr>
    <tabColor theme="0"/>
  </sheetPr>
  <dimension ref="A1:AL52"/>
  <sheetViews>
    <sheetView showZeros="0" zoomScaleSheetLayoutView="115" zoomScalePageLayoutView="0" workbookViewId="0" topLeftCell="A1">
      <pane xSplit="4" ySplit="5" topLeftCell="E24" activePane="bottomRight" state="frozen"/>
      <selection pane="topLeft" activeCell="B1" sqref="B1"/>
      <selection pane="topRight" activeCell="B1" sqref="B1"/>
      <selection pane="bottomLeft" activeCell="B1" sqref="B1"/>
      <selection pane="bottomRight" activeCell="F49" sqref="F49"/>
    </sheetView>
  </sheetViews>
  <sheetFormatPr defaultColWidth="9.00390625" defaultRowHeight="13.5"/>
  <cols>
    <col min="1" max="1" width="1.37890625" style="2" customWidth="1"/>
    <col min="2" max="2" width="0.875" style="2" customWidth="1"/>
    <col min="3" max="3" width="9.25390625" style="2" customWidth="1"/>
    <col min="4" max="4" width="3.375" style="2" customWidth="1"/>
    <col min="5" max="6" width="5.125" style="8" customWidth="1"/>
    <col min="7" max="7" width="5.625" style="9" customWidth="1"/>
    <col min="8" max="9" width="5.125" style="8" customWidth="1"/>
    <col min="10" max="10" width="5.625" style="9" customWidth="1"/>
    <col min="11" max="11" width="5.875" style="8" customWidth="1"/>
    <col min="12" max="12" width="5.125" style="8" customWidth="1"/>
    <col min="13" max="13" width="5.625" style="9" customWidth="1"/>
    <col min="14" max="14" width="5.875" style="8" customWidth="1"/>
    <col min="15" max="15" width="5.125" style="8" customWidth="1"/>
    <col min="16" max="16" width="5.625" style="9" customWidth="1"/>
    <col min="17" max="17" width="5.875" style="8" customWidth="1"/>
    <col min="18" max="18" width="5.125" style="8" customWidth="1"/>
    <col min="19" max="19" width="5.625" style="29" customWidth="1"/>
    <col min="20" max="21" width="5.125" style="8" customWidth="1"/>
    <col min="22" max="22" width="5.625" style="9" customWidth="1"/>
    <col min="23" max="24" width="5.125" style="8" customWidth="1"/>
    <col min="25" max="25" width="5.625" style="9" customWidth="1"/>
    <col min="26" max="27" width="5.125" style="8" customWidth="1"/>
    <col min="28" max="28" width="5.625" style="9" customWidth="1"/>
    <col min="29" max="30" width="5.125" style="8" customWidth="1"/>
    <col min="31" max="31" width="5.625" style="9" customWidth="1"/>
    <col min="32" max="33" width="5.125" style="8" customWidth="1"/>
    <col min="34" max="34" width="5.625" style="9" customWidth="1"/>
    <col min="35" max="36" width="5.125" style="8" customWidth="1"/>
    <col min="37" max="37" width="5.625" style="9" customWidth="1"/>
    <col min="38" max="16384" width="9.00390625" style="4" customWidth="1"/>
  </cols>
  <sheetData>
    <row r="1" spans="1:37" ht="18" customHeight="1">
      <c r="A1" s="1" t="s">
        <v>128</v>
      </c>
      <c r="B1" s="1"/>
      <c r="C1" s="1"/>
      <c r="D1" s="1"/>
      <c r="AJ1" s="455" t="str">
        <f>'1(1) 保健師業務(総数)'!AB4</f>
        <v>令和元年度</v>
      </c>
      <c r="AK1" s="455"/>
    </row>
    <row r="2" spans="1:37" ht="7.5" customHeight="1">
      <c r="A2" s="1"/>
      <c r="B2" s="1"/>
      <c r="C2" s="1"/>
      <c r="D2" s="1"/>
      <c r="AI2" s="238"/>
      <c r="AJ2" s="456"/>
      <c r="AK2" s="456"/>
    </row>
    <row r="3" spans="1:37" ht="16.5" customHeight="1">
      <c r="A3" s="446" t="s">
        <v>40</v>
      </c>
      <c r="B3" s="445"/>
      <c r="C3" s="445"/>
      <c r="D3" s="445"/>
      <c r="E3" s="445" t="s">
        <v>25</v>
      </c>
      <c r="F3" s="445"/>
      <c r="G3" s="445"/>
      <c r="H3" s="445" t="s">
        <v>30</v>
      </c>
      <c r="I3" s="445"/>
      <c r="J3" s="445"/>
      <c r="K3" s="445" t="s">
        <v>31</v>
      </c>
      <c r="L3" s="445"/>
      <c r="M3" s="445"/>
      <c r="N3" s="445" t="s">
        <v>32</v>
      </c>
      <c r="O3" s="445"/>
      <c r="P3" s="445"/>
      <c r="Q3" s="450" t="s">
        <v>33</v>
      </c>
      <c r="R3" s="450"/>
      <c r="S3" s="451"/>
      <c r="T3" s="452" t="s">
        <v>34</v>
      </c>
      <c r="U3" s="450"/>
      <c r="V3" s="450"/>
      <c r="W3" s="450" t="s">
        <v>35</v>
      </c>
      <c r="X3" s="450"/>
      <c r="Y3" s="450"/>
      <c r="Z3" s="450" t="s">
        <v>36</v>
      </c>
      <c r="AA3" s="450"/>
      <c r="AB3" s="450"/>
      <c r="AC3" s="450" t="s">
        <v>37</v>
      </c>
      <c r="AD3" s="450"/>
      <c r="AE3" s="450"/>
      <c r="AF3" s="450" t="s">
        <v>38</v>
      </c>
      <c r="AG3" s="450"/>
      <c r="AH3" s="450"/>
      <c r="AI3" s="450" t="s">
        <v>39</v>
      </c>
      <c r="AJ3" s="450"/>
      <c r="AK3" s="451"/>
    </row>
    <row r="4" spans="1:37" s="28" customFormat="1" ht="12.75" customHeight="1">
      <c r="A4" s="447"/>
      <c r="B4" s="441"/>
      <c r="C4" s="441"/>
      <c r="D4" s="441"/>
      <c r="E4" s="435" t="s">
        <v>158</v>
      </c>
      <c r="F4" s="190" t="s">
        <v>105</v>
      </c>
      <c r="G4" s="441" t="s">
        <v>159</v>
      </c>
      <c r="H4" s="435" t="s">
        <v>160</v>
      </c>
      <c r="I4" s="190" t="s">
        <v>105</v>
      </c>
      <c r="J4" s="441" t="s">
        <v>159</v>
      </c>
      <c r="K4" s="435" t="s">
        <v>160</v>
      </c>
      <c r="L4" s="190" t="s">
        <v>105</v>
      </c>
      <c r="M4" s="441" t="s">
        <v>159</v>
      </c>
      <c r="N4" s="435" t="s">
        <v>160</v>
      </c>
      <c r="O4" s="190" t="s">
        <v>105</v>
      </c>
      <c r="P4" s="441" t="s">
        <v>159</v>
      </c>
      <c r="Q4" s="435" t="s">
        <v>160</v>
      </c>
      <c r="R4" s="190" t="s">
        <v>105</v>
      </c>
      <c r="S4" s="436" t="s">
        <v>159</v>
      </c>
      <c r="T4" s="439" t="s">
        <v>160</v>
      </c>
      <c r="U4" s="190" t="s">
        <v>105</v>
      </c>
      <c r="V4" s="441" t="s">
        <v>159</v>
      </c>
      <c r="W4" s="435" t="s">
        <v>160</v>
      </c>
      <c r="X4" s="190" t="s">
        <v>105</v>
      </c>
      <c r="Y4" s="441" t="s">
        <v>159</v>
      </c>
      <c r="Z4" s="435" t="s">
        <v>160</v>
      </c>
      <c r="AA4" s="190" t="s">
        <v>105</v>
      </c>
      <c r="AB4" s="441" t="s">
        <v>159</v>
      </c>
      <c r="AC4" s="435" t="s">
        <v>160</v>
      </c>
      <c r="AD4" s="190" t="s">
        <v>105</v>
      </c>
      <c r="AE4" s="441" t="s">
        <v>159</v>
      </c>
      <c r="AF4" s="435" t="s">
        <v>160</v>
      </c>
      <c r="AG4" s="190" t="s">
        <v>105</v>
      </c>
      <c r="AH4" s="441" t="s">
        <v>159</v>
      </c>
      <c r="AI4" s="435" t="s">
        <v>160</v>
      </c>
      <c r="AJ4" s="190" t="s">
        <v>105</v>
      </c>
      <c r="AK4" s="436" t="s">
        <v>159</v>
      </c>
    </row>
    <row r="5" spans="1:37" s="10" customFormat="1" ht="21.75" customHeight="1">
      <c r="A5" s="447"/>
      <c r="B5" s="441"/>
      <c r="C5" s="441"/>
      <c r="D5" s="441"/>
      <c r="E5" s="435"/>
      <c r="F5" s="191" t="s">
        <v>106</v>
      </c>
      <c r="G5" s="441"/>
      <c r="H5" s="435"/>
      <c r="I5" s="191" t="s">
        <v>106</v>
      </c>
      <c r="J5" s="441"/>
      <c r="K5" s="435"/>
      <c r="L5" s="191" t="s">
        <v>106</v>
      </c>
      <c r="M5" s="441"/>
      <c r="N5" s="435"/>
      <c r="O5" s="191" t="s">
        <v>106</v>
      </c>
      <c r="P5" s="441"/>
      <c r="Q5" s="435"/>
      <c r="R5" s="191" t="s">
        <v>106</v>
      </c>
      <c r="S5" s="436"/>
      <c r="T5" s="439"/>
      <c r="U5" s="191" t="s">
        <v>106</v>
      </c>
      <c r="V5" s="441"/>
      <c r="W5" s="435"/>
      <c r="X5" s="191" t="s">
        <v>106</v>
      </c>
      <c r="Y5" s="441"/>
      <c r="Z5" s="435"/>
      <c r="AA5" s="191" t="s">
        <v>106</v>
      </c>
      <c r="AB5" s="441"/>
      <c r="AC5" s="435"/>
      <c r="AD5" s="191" t="s">
        <v>106</v>
      </c>
      <c r="AE5" s="441"/>
      <c r="AF5" s="435"/>
      <c r="AG5" s="191" t="s">
        <v>106</v>
      </c>
      <c r="AH5" s="441"/>
      <c r="AI5" s="435"/>
      <c r="AJ5" s="191" t="s">
        <v>106</v>
      </c>
      <c r="AK5" s="436"/>
    </row>
    <row r="6" spans="1:37" ht="15" customHeight="1">
      <c r="A6" s="443" t="s">
        <v>43</v>
      </c>
      <c r="B6" s="443"/>
      <c r="C6" s="443"/>
      <c r="D6" s="192" t="s">
        <v>44</v>
      </c>
      <c r="E6" s="193">
        <f>H6+K6+N6+Q6+T6+W6+Z6+AC6+AF6+AI6</f>
        <v>3337</v>
      </c>
      <c r="F6" s="193">
        <f aca="true" t="shared" si="0" ref="F6:F51">I6+L6+O6+R6+U6+X6+AA6+AD6+AG6+AJ6</f>
        <v>0</v>
      </c>
      <c r="G6" s="175">
        <v>0</v>
      </c>
      <c r="H6" s="194">
        <v>368</v>
      </c>
      <c r="I6" s="194">
        <v>0</v>
      </c>
      <c r="J6" s="175">
        <v>0</v>
      </c>
      <c r="K6" s="194">
        <v>498</v>
      </c>
      <c r="L6" s="194">
        <v>0</v>
      </c>
      <c r="M6" s="175">
        <v>0</v>
      </c>
      <c r="N6" s="194">
        <v>544</v>
      </c>
      <c r="O6" s="194">
        <v>0</v>
      </c>
      <c r="P6" s="175">
        <v>0</v>
      </c>
      <c r="Q6" s="194">
        <v>358</v>
      </c>
      <c r="R6" s="194">
        <v>0</v>
      </c>
      <c r="S6" s="247">
        <v>0</v>
      </c>
      <c r="T6" s="195">
        <v>198</v>
      </c>
      <c r="U6" s="194">
        <v>0</v>
      </c>
      <c r="V6" s="175">
        <v>0</v>
      </c>
      <c r="W6" s="194">
        <v>381</v>
      </c>
      <c r="X6" s="194">
        <v>0</v>
      </c>
      <c r="Y6" s="175">
        <v>0</v>
      </c>
      <c r="Z6" s="194">
        <v>156</v>
      </c>
      <c r="AA6" s="194">
        <v>0</v>
      </c>
      <c r="AB6" s="175">
        <v>0</v>
      </c>
      <c r="AC6" s="194">
        <v>225</v>
      </c>
      <c r="AD6" s="194">
        <v>0</v>
      </c>
      <c r="AE6" s="175">
        <v>0</v>
      </c>
      <c r="AF6" s="194">
        <v>387</v>
      </c>
      <c r="AG6" s="194">
        <v>0</v>
      </c>
      <c r="AH6" s="252">
        <v>0</v>
      </c>
      <c r="AI6" s="194">
        <v>222</v>
      </c>
      <c r="AJ6" s="194">
        <v>0</v>
      </c>
      <c r="AK6" s="254">
        <v>0</v>
      </c>
    </row>
    <row r="7" spans="1:38" ht="15" customHeight="1">
      <c r="A7" s="443"/>
      <c r="B7" s="443"/>
      <c r="C7" s="443"/>
      <c r="D7" s="196" t="s">
        <v>45</v>
      </c>
      <c r="E7" s="197">
        <f aca="true" t="shared" si="1" ref="E7:E51">H7+K7+N7+Q7+T7+W7+Z7+AC7+AF7+AI7</f>
        <v>4827</v>
      </c>
      <c r="F7" s="197">
        <f t="shared" si="0"/>
        <v>0</v>
      </c>
      <c r="G7" s="177">
        <v>0</v>
      </c>
      <c r="H7" s="198">
        <v>464</v>
      </c>
      <c r="I7" s="198">
        <v>0</v>
      </c>
      <c r="J7" s="177">
        <v>0</v>
      </c>
      <c r="K7" s="198">
        <v>737</v>
      </c>
      <c r="L7" s="198">
        <v>0</v>
      </c>
      <c r="M7" s="177">
        <v>0</v>
      </c>
      <c r="N7" s="198">
        <v>743</v>
      </c>
      <c r="O7" s="198">
        <v>0</v>
      </c>
      <c r="P7" s="177">
        <v>0</v>
      </c>
      <c r="Q7" s="198">
        <v>629</v>
      </c>
      <c r="R7" s="198">
        <v>0</v>
      </c>
      <c r="S7" s="246">
        <v>0</v>
      </c>
      <c r="T7" s="199">
        <v>279</v>
      </c>
      <c r="U7" s="198">
        <v>0</v>
      </c>
      <c r="V7" s="177">
        <v>0</v>
      </c>
      <c r="W7" s="198">
        <v>521</v>
      </c>
      <c r="X7" s="198">
        <v>0</v>
      </c>
      <c r="Y7" s="177">
        <v>0</v>
      </c>
      <c r="Z7" s="198">
        <v>275</v>
      </c>
      <c r="AA7" s="198">
        <v>0</v>
      </c>
      <c r="AB7" s="177">
        <v>0</v>
      </c>
      <c r="AC7" s="198">
        <v>366</v>
      </c>
      <c r="AD7" s="198">
        <v>0</v>
      </c>
      <c r="AE7" s="177">
        <v>0</v>
      </c>
      <c r="AF7" s="198">
        <v>509</v>
      </c>
      <c r="AG7" s="198">
        <v>0</v>
      </c>
      <c r="AH7" s="253">
        <v>0</v>
      </c>
      <c r="AI7" s="198">
        <v>304</v>
      </c>
      <c r="AJ7" s="198">
        <v>0</v>
      </c>
      <c r="AK7" s="256">
        <v>0</v>
      </c>
      <c r="AL7" s="10"/>
    </row>
    <row r="8" spans="1:37" ht="15" customHeight="1">
      <c r="A8" s="448" t="s">
        <v>46</v>
      </c>
      <c r="B8" s="448"/>
      <c r="C8" s="448"/>
      <c r="D8" s="200" t="s">
        <v>44</v>
      </c>
      <c r="E8" s="193">
        <f t="shared" si="1"/>
        <v>921</v>
      </c>
      <c r="F8" s="193">
        <f t="shared" si="0"/>
        <v>0</v>
      </c>
      <c r="G8" s="175">
        <v>0</v>
      </c>
      <c r="H8" s="194">
        <v>140</v>
      </c>
      <c r="I8" s="194">
        <v>0</v>
      </c>
      <c r="J8" s="175">
        <v>0</v>
      </c>
      <c r="K8" s="194">
        <v>119</v>
      </c>
      <c r="L8" s="194">
        <v>0</v>
      </c>
      <c r="M8" s="175">
        <v>0</v>
      </c>
      <c r="N8" s="194">
        <v>197</v>
      </c>
      <c r="O8" s="194">
        <v>0</v>
      </c>
      <c r="P8" s="175">
        <v>0</v>
      </c>
      <c r="Q8" s="194">
        <v>109</v>
      </c>
      <c r="R8" s="194">
        <v>0</v>
      </c>
      <c r="S8" s="247">
        <v>0</v>
      </c>
      <c r="T8" s="195">
        <v>37</v>
      </c>
      <c r="U8" s="194">
        <v>0</v>
      </c>
      <c r="V8" s="175">
        <v>0</v>
      </c>
      <c r="W8" s="194">
        <v>97</v>
      </c>
      <c r="X8" s="194">
        <v>0</v>
      </c>
      <c r="Y8" s="175">
        <v>0</v>
      </c>
      <c r="Z8" s="194">
        <v>35</v>
      </c>
      <c r="AA8" s="194">
        <v>0</v>
      </c>
      <c r="AB8" s="175">
        <v>0</v>
      </c>
      <c r="AC8" s="194">
        <v>56</v>
      </c>
      <c r="AD8" s="194">
        <v>0</v>
      </c>
      <c r="AE8" s="175">
        <v>0</v>
      </c>
      <c r="AF8" s="194">
        <v>67</v>
      </c>
      <c r="AG8" s="194">
        <v>0</v>
      </c>
      <c r="AH8" s="252">
        <v>0</v>
      </c>
      <c r="AI8" s="194">
        <v>64</v>
      </c>
      <c r="AJ8" s="194">
        <v>0</v>
      </c>
      <c r="AK8" s="254">
        <v>0</v>
      </c>
    </row>
    <row r="9" spans="1:38" ht="15" customHeight="1">
      <c r="A9" s="453"/>
      <c r="B9" s="453"/>
      <c r="C9" s="453"/>
      <c r="D9" s="201" t="s">
        <v>45</v>
      </c>
      <c r="E9" s="202">
        <f t="shared" si="1"/>
        <v>1366</v>
      </c>
      <c r="F9" s="202">
        <f t="shared" si="0"/>
        <v>0</v>
      </c>
      <c r="G9" s="180">
        <v>0</v>
      </c>
      <c r="H9" s="203">
        <v>175</v>
      </c>
      <c r="I9" s="203">
        <v>0</v>
      </c>
      <c r="J9" s="180">
        <v>0</v>
      </c>
      <c r="K9" s="203">
        <v>174</v>
      </c>
      <c r="L9" s="203">
        <v>0</v>
      </c>
      <c r="M9" s="180">
        <v>0</v>
      </c>
      <c r="N9" s="203">
        <v>283</v>
      </c>
      <c r="O9" s="203">
        <v>0</v>
      </c>
      <c r="P9" s="180">
        <v>0</v>
      </c>
      <c r="Q9" s="203">
        <v>180</v>
      </c>
      <c r="R9" s="203">
        <v>0</v>
      </c>
      <c r="S9" s="248">
        <v>0</v>
      </c>
      <c r="T9" s="204">
        <v>57</v>
      </c>
      <c r="U9" s="203">
        <v>0</v>
      </c>
      <c r="V9" s="180">
        <v>0</v>
      </c>
      <c r="W9" s="203">
        <v>138</v>
      </c>
      <c r="X9" s="203">
        <v>0</v>
      </c>
      <c r="Y9" s="180">
        <v>0</v>
      </c>
      <c r="Z9" s="203">
        <v>55</v>
      </c>
      <c r="AA9" s="203">
        <v>0</v>
      </c>
      <c r="AB9" s="180">
        <v>0</v>
      </c>
      <c r="AC9" s="203">
        <v>115</v>
      </c>
      <c r="AD9" s="203">
        <v>0</v>
      </c>
      <c r="AE9" s="180">
        <v>0</v>
      </c>
      <c r="AF9" s="203">
        <v>96</v>
      </c>
      <c r="AG9" s="203">
        <v>0</v>
      </c>
      <c r="AH9" s="253">
        <v>0</v>
      </c>
      <c r="AI9" s="203">
        <v>93</v>
      </c>
      <c r="AJ9" s="203">
        <v>0</v>
      </c>
      <c r="AK9" s="256">
        <v>0</v>
      </c>
      <c r="AL9" s="10"/>
    </row>
    <row r="10" spans="1:37" ht="15" customHeight="1">
      <c r="A10" s="443" t="s">
        <v>47</v>
      </c>
      <c r="B10" s="443"/>
      <c r="C10" s="443"/>
      <c r="D10" s="192" t="s">
        <v>44</v>
      </c>
      <c r="E10" s="205">
        <f>H10+K10+N10+Q10+T10+W10+Z10+AC10+AF10+AI10</f>
        <v>5663</v>
      </c>
      <c r="F10" s="205">
        <f t="shared" si="0"/>
        <v>0</v>
      </c>
      <c r="G10" s="206">
        <f aca="true" t="shared" si="2" ref="G10:AK10">G12+G14+G16+G24+G26+G28+G30+G32+G34+G36+G40+G44+G46</f>
        <v>100</v>
      </c>
      <c r="H10" s="207">
        <v>579</v>
      </c>
      <c r="I10" s="207">
        <f t="shared" si="2"/>
        <v>0</v>
      </c>
      <c r="J10" s="208">
        <f t="shared" si="2"/>
        <v>100</v>
      </c>
      <c r="K10" s="207">
        <v>827</v>
      </c>
      <c r="L10" s="207">
        <f t="shared" si="2"/>
        <v>0</v>
      </c>
      <c r="M10" s="208">
        <f t="shared" si="2"/>
        <v>100</v>
      </c>
      <c r="N10" s="207">
        <v>821</v>
      </c>
      <c r="O10" s="207">
        <f t="shared" si="2"/>
        <v>0</v>
      </c>
      <c r="P10" s="208">
        <f t="shared" si="2"/>
        <v>100.00000000000001</v>
      </c>
      <c r="Q10" s="207">
        <v>729</v>
      </c>
      <c r="R10" s="207">
        <f t="shared" si="2"/>
        <v>0</v>
      </c>
      <c r="S10" s="209">
        <f t="shared" si="2"/>
        <v>100</v>
      </c>
      <c r="T10" s="210">
        <v>364</v>
      </c>
      <c r="U10" s="207">
        <f t="shared" si="2"/>
        <v>0</v>
      </c>
      <c r="V10" s="208">
        <f t="shared" si="2"/>
        <v>100</v>
      </c>
      <c r="W10" s="207">
        <v>591</v>
      </c>
      <c r="X10" s="207">
        <f t="shared" si="2"/>
        <v>0</v>
      </c>
      <c r="Y10" s="208">
        <f t="shared" si="2"/>
        <v>99.99999999999999</v>
      </c>
      <c r="Z10" s="207">
        <v>313</v>
      </c>
      <c r="AA10" s="207">
        <f t="shared" si="2"/>
        <v>0</v>
      </c>
      <c r="AB10" s="208">
        <f t="shared" si="2"/>
        <v>100</v>
      </c>
      <c r="AC10" s="207">
        <v>362</v>
      </c>
      <c r="AD10" s="207">
        <f t="shared" si="2"/>
        <v>0</v>
      </c>
      <c r="AE10" s="208">
        <f t="shared" si="2"/>
        <v>100</v>
      </c>
      <c r="AF10" s="207">
        <v>644</v>
      </c>
      <c r="AG10" s="207">
        <f t="shared" si="2"/>
        <v>0</v>
      </c>
      <c r="AH10" s="208">
        <f t="shared" si="2"/>
        <v>100</v>
      </c>
      <c r="AI10" s="207">
        <v>433</v>
      </c>
      <c r="AJ10" s="207">
        <f t="shared" si="2"/>
        <v>0</v>
      </c>
      <c r="AK10" s="209">
        <f t="shared" si="2"/>
        <v>100</v>
      </c>
    </row>
    <row r="11" spans="1:38" ht="15" customHeight="1">
      <c r="A11" s="443"/>
      <c r="B11" s="443"/>
      <c r="C11" s="443"/>
      <c r="D11" s="196" t="s">
        <v>45</v>
      </c>
      <c r="E11" s="197">
        <f t="shared" si="1"/>
        <v>8069</v>
      </c>
      <c r="F11" s="197">
        <f t="shared" si="0"/>
        <v>0</v>
      </c>
      <c r="G11" s="211">
        <f aca="true" t="shared" si="3" ref="G11:AK11">G13+G15+G17+G25+G27+G29+G31+G33+G35+G37+G41+G45+G47</f>
        <v>100.00000000000001</v>
      </c>
      <c r="H11" s="198">
        <v>704</v>
      </c>
      <c r="I11" s="198">
        <f t="shared" si="3"/>
        <v>0</v>
      </c>
      <c r="J11" s="212">
        <f t="shared" si="3"/>
        <v>100.00000000000001</v>
      </c>
      <c r="K11" s="198">
        <v>1301</v>
      </c>
      <c r="L11" s="198">
        <f t="shared" si="3"/>
        <v>0</v>
      </c>
      <c r="M11" s="212">
        <f t="shared" si="3"/>
        <v>100.00000000000001</v>
      </c>
      <c r="N11" s="198">
        <v>1078</v>
      </c>
      <c r="O11" s="198">
        <f t="shared" si="3"/>
        <v>0</v>
      </c>
      <c r="P11" s="212">
        <f t="shared" si="3"/>
        <v>100</v>
      </c>
      <c r="Q11" s="198">
        <v>1219</v>
      </c>
      <c r="R11" s="198">
        <f t="shared" si="3"/>
        <v>0</v>
      </c>
      <c r="S11" s="213">
        <f t="shared" si="3"/>
        <v>100.00000000000001</v>
      </c>
      <c r="T11" s="199">
        <v>532</v>
      </c>
      <c r="U11" s="198">
        <f t="shared" si="3"/>
        <v>0</v>
      </c>
      <c r="V11" s="212">
        <f t="shared" si="3"/>
        <v>100</v>
      </c>
      <c r="W11" s="198">
        <v>751</v>
      </c>
      <c r="X11" s="198">
        <f t="shared" si="3"/>
        <v>0</v>
      </c>
      <c r="Y11" s="212">
        <f t="shared" si="3"/>
        <v>100</v>
      </c>
      <c r="Z11" s="198">
        <v>550</v>
      </c>
      <c r="AA11" s="198">
        <f t="shared" si="3"/>
        <v>0</v>
      </c>
      <c r="AB11" s="212">
        <f t="shared" si="3"/>
        <v>100</v>
      </c>
      <c r="AC11" s="198">
        <v>542</v>
      </c>
      <c r="AD11" s="198">
        <f t="shared" si="3"/>
        <v>0</v>
      </c>
      <c r="AE11" s="212">
        <f t="shared" si="3"/>
        <v>99.99999999999999</v>
      </c>
      <c r="AF11" s="198">
        <v>807</v>
      </c>
      <c r="AG11" s="198">
        <f t="shared" si="3"/>
        <v>0</v>
      </c>
      <c r="AH11" s="212">
        <f t="shared" si="3"/>
        <v>100</v>
      </c>
      <c r="AI11" s="198">
        <v>585</v>
      </c>
      <c r="AJ11" s="198">
        <f t="shared" si="3"/>
        <v>0</v>
      </c>
      <c r="AK11" s="213">
        <f t="shared" si="3"/>
        <v>100</v>
      </c>
      <c r="AL11" s="10"/>
    </row>
    <row r="12" spans="1:37" ht="15" customHeight="1">
      <c r="A12" s="130"/>
      <c r="B12" s="443" t="s">
        <v>48</v>
      </c>
      <c r="C12" s="454"/>
      <c r="D12" s="192" t="s">
        <v>44</v>
      </c>
      <c r="E12" s="205">
        <f t="shared" si="1"/>
        <v>0</v>
      </c>
      <c r="F12" s="205">
        <f t="shared" si="0"/>
        <v>0</v>
      </c>
      <c r="G12" s="214">
        <f>E12/$E$10*100</f>
        <v>0</v>
      </c>
      <c r="H12" s="215">
        <v>0</v>
      </c>
      <c r="I12" s="215">
        <v>0</v>
      </c>
      <c r="J12" s="216">
        <f>H12/$H$10*100</f>
        <v>0</v>
      </c>
      <c r="K12" s="215">
        <v>0</v>
      </c>
      <c r="L12" s="215">
        <v>0</v>
      </c>
      <c r="M12" s="216">
        <f>K12/$K$10*100</f>
        <v>0</v>
      </c>
      <c r="N12" s="215">
        <v>0</v>
      </c>
      <c r="O12" s="215">
        <v>0</v>
      </c>
      <c r="P12" s="216">
        <f>N12/$N$10*100</f>
        <v>0</v>
      </c>
      <c r="Q12" s="215">
        <v>0</v>
      </c>
      <c r="R12" s="215">
        <v>0</v>
      </c>
      <c r="S12" s="217">
        <f>Q12/$Q$10*100</f>
        <v>0</v>
      </c>
      <c r="T12" s="218">
        <v>0</v>
      </c>
      <c r="U12" s="215">
        <v>0</v>
      </c>
      <c r="V12" s="216">
        <f>T12/$T$10*100</f>
        <v>0</v>
      </c>
      <c r="W12" s="215">
        <v>0</v>
      </c>
      <c r="X12" s="215">
        <v>0</v>
      </c>
      <c r="Y12" s="216">
        <f>W12/$W$10*100</f>
        <v>0</v>
      </c>
      <c r="Z12" s="215">
        <v>0</v>
      </c>
      <c r="AA12" s="215">
        <v>0</v>
      </c>
      <c r="AB12" s="216">
        <f>Z12/$Z$10*100</f>
        <v>0</v>
      </c>
      <c r="AC12" s="215">
        <v>0</v>
      </c>
      <c r="AD12" s="215">
        <v>0</v>
      </c>
      <c r="AE12" s="216">
        <f>AC12/$AC$10*100</f>
        <v>0</v>
      </c>
      <c r="AF12" s="215">
        <v>0</v>
      </c>
      <c r="AG12" s="215">
        <v>0</v>
      </c>
      <c r="AH12" s="216">
        <f>AF12/$AF$10*100</f>
        <v>0</v>
      </c>
      <c r="AI12" s="215">
        <v>0</v>
      </c>
      <c r="AJ12" s="215">
        <v>0</v>
      </c>
      <c r="AK12" s="217">
        <f>AI12/$AI$10*100</f>
        <v>0</v>
      </c>
    </row>
    <row r="13" spans="1:38" ht="15" customHeight="1">
      <c r="A13" s="130"/>
      <c r="B13" s="454"/>
      <c r="C13" s="454"/>
      <c r="D13" s="196" t="s">
        <v>45</v>
      </c>
      <c r="E13" s="197">
        <f t="shared" si="1"/>
        <v>0</v>
      </c>
      <c r="F13" s="197">
        <f t="shared" si="0"/>
        <v>0</v>
      </c>
      <c r="G13" s="219">
        <f>E13/$E$11*100</f>
        <v>0</v>
      </c>
      <c r="H13" s="220">
        <v>0</v>
      </c>
      <c r="I13" s="220">
        <v>0</v>
      </c>
      <c r="J13" s="221">
        <f>H13/$H$11*100</f>
        <v>0</v>
      </c>
      <c r="K13" s="220">
        <v>0</v>
      </c>
      <c r="L13" s="220">
        <v>0</v>
      </c>
      <c r="M13" s="221">
        <f>K13/$K$11*100</f>
        <v>0</v>
      </c>
      <c r="N13" s="220">
        <v>0</v>
      </c>
      <c r="O13" s="220">
        <v>0</v>
      </c>
      <c r="P13" s="221">
        <f>N13/$N$11*100</f>
        <v>0</v>
      </c>
      <c r="Q13" s="220">
        <v>0</v>
      </c>
      <c r="R13" s="220">
        <v>0</v>
      </c>
      <c r="S13" s="222">
        <f>Q13/$Q$11*100</f>
        <v>0</v>
      </c>
      <c r="T13" s="223">
        <v>0</v>
      </c>
      <c r="U13" s="220">
        <v>0</v>
      </c>
      <c r="V13" s="221">
        <f>T13/$T$11*100</f>
        <v>0</v>
      </c>
      <c r="W13" s="220">
        <v>0</v>
      </c>
      <c r="X13" s="220">
        <v>0</v>
      </c>
      <c r="Y13" s="221">
        <f>W13/$W$11*100</f>
        <v>0</v>
      </c>
      <c r="Z13" s="220">
        <v>0</v>
      </c>
      <c r="AA13" s="220">
        <v>0</v>
      </c>
      <c r="AB13" s="221">
        <f>Z13/$Z$11*100</f>
        <v>0</v>
      </c>
      <c r="AC13" s="220">
        <v>0</v>
      </c>
      <c r="AD13" s="220">
        <v>0</v>
      </c>
      <c r="AE13" s="221">
        <f>AC13/$AC$11*100</f>
        <v>0</v>
      </c>
      <c r="AF13" s="220">
        <v>0</v>
      </c>
      <c r="AG13" s="220">
        <v>0</v>
      </c>
      <c r="AH13" s="221">
        <f>AF13/$AF$11*100</f>
        <v>0</v>
      </c>
      <c r="AI13" s="220">
        <v>0</v>
      </c>
      <c r="AJ13" s="220">
        <v>0</v>
      </c>
      <c r="AK13" s="222">
        <f>AI13/$AI$11*100</f>
        <v>0</v>
      </c>
      <c r="AL13" s="10"/>
    </row>
    <row r="14" spans="1:37" ht="15" customHeight="1">
      <c r="A14" s="130"/>
      <c r="B14" s="443" t="s">
        <v>49</v>
      </c>
      <c r="C14" s="454"/>
      <c r="D14" s="192" t="s">
        <v>44</v>
      </c>
      <c r="E14" s="205">
        <f t="shared" si="1"/>
        <v>1</v>
      </c>
      <c r="F14" s="205">
        <f t="shared" si="0"/>
        <v>0</v>
      </c>
      <c r="G14" s="214">
        <f>E14/$E$10*100</f>
        <v>0.017658484901995408</v>
      </c>
      <c r="H14" s="215">
        <v>0</v>
      </c>
      <c r="I14" s="215">
        <v>0</v>
      </c>
      <c r="J14" s="216">
        <f>H14/$H$10*100</f>
        <v>0</v>
      </c>
      <c r="K14" s="215">
        <v>0</v>
      </c>
      <c r="L14" s="215">
        <v>0</v>
      </c>
      <c r="M14" s="216">
        <f>K14/$K$10*100</f>
        <v>0</v>
      </c>
      <c r="N14" s="215">
        <v>0</v>
      </c>
      <c r="O14" s="215">
        <v>0</v>
      </c>
      <c r="P14" s="216">
        <f>N14/$N$10*100</f>
        <v>0</v>
      </c>
      <c r="Q14" s="215">
        <v>1</v>
      </c>
      <c r="R14" s="215">
        <v>0</v>
      </c>
      <c r="S14" s="217">
        <f>Q14/$Q$10*100</f>
        <v>0.1371742112482853</v>
      </c>
      <c r="T14" s="218">
        <v>0</v>
      </c>
      <c r="U14" s="215">
        <v>0</v>
      </c>
      <c r="V14" s="216">
        <f>T14/$T$10*100</f>
        <v>0</v>
      </c>
      <c r="W14" s="215">
        <v>0</v>
      </c>
      <c r="X14" s="215">
        <v>0</v>
      </c>
      <c r="Y14" s="216">
        <f>W14/$W$10*100</f>
        <v>0</v>
      </c>
      <c r="Z14" s="215">
        <v>0</v>
      </c>
      <c r="AA14" s="215">
        <v>0</v>
      </c>
      <c r="AB14" s="216">
        <f>Z14/$Z$10*100</f>
        <v>0</v>
      </c>
      <c r="AC14" s="215">
        <v>0</v>
      </c>
      <c r="AD14" s="215">
        <v>0</v>
      </c>
      <c r="AE14" s="216">
        <f>AC14/$AC$10*100</f>
        <v>0</v>
      </c>
      <c r="AF14" s="215">
        <v>0</v>
      </c>
      <c r="AG14" s="215">
        <v>0</v>
      </c>
      <c r="AH14" s="216">
        <f>AF14/$AF$10*100</f>
        <v>0</v>
      </c>
      <c r="AI14" s="215">
        <v>0</v>
      </c>
      <c r="AJ14" s="215">
        <v>0</v>
      </c>
      <c r="AK14" s="217">
        <f>AI14/$AI$10*100</f>
        <v>0</v>
      </c>
    </row>
    <row r="15" spans="1:38" ht="15" customHeight="1">
      <c r="A15" s="130"/>
      <c r="B15" s="454"/>
      <c r="C15" s="454"/>
      <c r="D15" s="196" t="s">
        <v>45</v>
      </c>
      <c r="E15" s="197">
        <f t="shared" si="1"/>
        <v>1</v>
      </c>
      <c r="F15" s="197">
        <f t="shared" si="0"/>
        <v>0</v>
      </c>
      <c r="G15" s="219">
        <f>E15/$E$11*100</f>
        <v>0.012393109431156277</v>
      </c>
      <c r="H15" s="220">
        <v>0</v>
      </c>
      <c r="I15" s="220">
        <v>0</v>
      </c>
      <c r="J15" s="221">
        <f>H15/$H$11*100</f>
        <v>0</v>
      </c>
      <c r="K15" s="220">
        <v>0</v>
      </c>
      <c r="L15" s="220">
        <v>0</v>
      </c>
      <c r="M15" s="221">
        <f>K15/$K$11*100</f>
        <v>0</v>
      </c>
      <c r="N15" s="220">
        <v>0</v>
      </c>
      <c r="O15" s="220">
        <v>0</v>
      </c>
      <c r="P15" s="221">
        <f>N15/$N$11*100</f>
        <v>0</v>
      </c>
      <c r="Q15" s="220">
        <v>1</v>
      </c>
      <c r="R15" s="220">
        <v>0</v>
      </c>
      <c r="S15" s="222">
        <f>Q15/$Q$11*100</f>
        <v>0.08203445447087777</v>
      </c>
      <c r="T15" s="223">
        <v>0</v>
      </c>
      <c r="U15" s="220">
        <v>0</v>
      </c>
      <c r="V15" s="221">
        <f>T15/$T$11*100</f>
        <v>0</v>
      </c>
      <c r="W15" s="220">
        <v>0</v>
      </c>
      <c r="X15" s="220">
        <v>0</v>
      </c>
      <c r="Y15" s="221">
        <f>W15/$W$11*100</f>
        <v>0</v>
      </c>
      <c r="Z15" s="220">
        <v>0</v>
      </c>
      <c r="AA15" s="220">
        <v>0</v>
      </c>
      <c r="AB15" s="221">
        <f>Z15/$Z$11*100</f>
        <v>0</v>
      </c>
      <c r="AC15" s="220">
        <v>0</v>
      </c>
      <c r="AD15" s="220">
        <v>0</v>
      </c>
      <c r="AE15" s="221">
        <f>AC15/$AC$11*100</f>
        <v>0</v>
      </c>
      <c r="AF15" s="220">
        <v>0</v>
      </c>
      <c r="AG15" s="220">
        <v>0</v>
      </c>
      <c r="AH15" s="221">
        <f>AF15/$AF$11*100</f>
        <v>0</v>
      </c>
      <c r="AI15" s="220">
        <v>0</v>
      </c>
      <c r="AJ15" s="220">
        <v>0</v>
      </c>
      <c r="AK15" s="222">
        <f>AI15/$AI$11*100</f>
        <v>0</v>
      </c>
      <c r="AL15" s="10"/>
    </row>
    <row r="16" spans="1:37" ht="15" customHeight="1">
      <c r="A16" s="130"/>
      <c r="B16" s="443" t="s">
        <v>169</v>
      </c>
      <c r="C16" s="454"/>
      <c r="D16" s="192" t="s">
        <v>44</v>
      </c>
      <c r="E16" s="205">
        <f t="shared" si="1"/>
        <v>127</v>
      </c>
      <c r="F16" s="205">
        <f t="shared" si="0"/>
        <v>0</v>
      </c>
      <c r="G16" s="224">
        <f>E16/$E$10*100</f>
        <v>2.2426275825534168</v>
      </c>
      <c r="H16" s="215">
        <v>11</v>
      </c>
      <c r="I16" s="215">
        <v>0</v>
      </c>
      <c r="J16" s="216">
        <f>H16/$H$10*100</f>
        <v>1.8998272884283247</v>
      </c>
      <c r="K16" s="215">
        <v>3</v>
      </c>
      <c r="L16" s="215">
        <v>0</v>
      </c>
      <c r="M16" s="216">
        <f>K16/$K$10*100</f>
        <v>0.36275695284159615</v>
      </c>
      <c r="N16" s="215">
        <v>4</v>
      </c>
      <c r="O16" s="215">
        <v>0</v>
      </c>
      <c r="P16" s="216">
        <f>N16/$N$10*100</f>
        <v>0.48721071863580995</v>
      </c>
      <c r="Q16" s="215">
        <v>17</v>
      </c>
      <c r="R16" s="215">
        <v>0</v>
      </c>
      <c r="S16" s="217">
        <f>Q16/$Q$10*100</f>
        <v>2.3319615912208507</v>
      </c>
      <c r="T16" s="218">
        <v>13</v>
      </c>
      <c r="U16" s="215">
        <v>0</v>
      </c>
      <c r="V16" s="216">
        <f>T16/$T$10*100</f>
        <v>3.571428571428571</v>
      </c>
      <c r="W16" s="215">
        <v>4</v>
      </c>
      <c r="X16" s="215">
        <v>0</v>
      </c>
      <c r="Y16" s="216">
        <f>W16/$W$10*100</f>
        <v>0.676818950930626</v>
      </c>
      <c r="Z16" s="215">
        <v>13</v>
      </c>
      <c r="AA16" s="215">
        <v>0</v>
      </c>
      <c r="AB16" s="216">
        <f>Z16/$Z$10*100</f>
        <v>4.15335463258786</v>
      </c>
      <c r="AC16" s="215">
        <v>3</v>
      </c>
      <c r="AD16" s="215">
        <v>0</v>
      </c>
      <c r="AE16" s="216">
        <f>AC16/$AC$10*100</f>
        <v>0.8287292817679558</v>
      </c>
      <c r="AF16" s="215">
        <v>46</v>
      </c>
      <c r="AG16" s="215">
        <v>0</v>
      </c>
      <c r="AH16" s="216">
        <f>AF16/$AF$10*100</f>
        <v>7.142857142857142</v>
      </c>
      <c r="AI16" s="215">
        <v>13</v>
      </c>
      <c r="AJ16" s="215">
        <v>0</v>
      </c>
      <c r="AK16" s="217">
        <f>AI16/$AI$10*100</f>
        <v>3.0023094688221708</v>
      </c>
    </row>
    <row r="17" spans="1:38" ht="15" customHeight="1">
      <c r="A17" s="130"/>
      <c r="B17" s="454"/>
      <c r="C17" s="454"/>
      <c r="D17" s="196" t="s">
        <v>45</v>
      </c>
      <c r="E17" s="197">
        <f t="shared" si="1"/>
        <v>206</v>
      </c>
      <c r="F17" s="197">
        <f t="shared" si="0"/>
        <v>0</v>
      </c>
      <c r="G17" s="225">
        <f>E17/$E$11*100</f>
        <v>2.552980542818193</v>
      </c>
      <c r="H17" s="220">
        <v>19</v>
      </c>
      <c r="I17" s="220">
        <v>0</v>
      </c>
      <c r="J17" s="221">
        <f>H17/$H$11*100</f>
        <v>2.6988636363636362</v>
      </c>
      <c r="K17" s="220">
        <v>8</v>
      </c>
      <c r="L17" s="220">
        <v>0</v>
      </c>
      <c r="M17" s="221">
        <f>K17/$K$11*100</f>
        <v>0.6149116064565718</v>
      </c>
      <c r="N17" s="220">
        <v>6</v>
      </c>
      <c r="O17" s="220">
        <v>0</v>
      </c>
      <c r="P17" s="221">
        <f>N17/$N$11*100</f>
        <v>0.5565862708719851</v>
      </c>
      <c r="Q17" s="220">
        <v>24</v>
      </c>
      <c r="R17" s="220">
        <v>0</v>
      </c>
      <c r="S17" s="222">
        <f>Q17/$Q$11*100</f>
        <v>1.9688269073010665</v>
      </c>
      <c r="T17" s="223">
        <v>24</v>
      </c>
      <c r="U17" s="220">
        <v>0</v>
      </c>
      <c r="V17" s="221">
        <f>T17/$T$11*100</f>
        <v>4.511278195488721</v>
      </c>
      <c r="W17" s="220">
        <v>7</v>
      </c>
      <c r="X17" s="220">
        <v>0</v>
      </c>
      <c r="Y17" s="221">
        <f>W17/$W$11*100</f>
        <v>0.9320905459387484</v>
      </c>
      <c r="Z17" s="220">
        <v>19</v>
      </c>
      <c r="AA17" s="220">
        <v>0</v>
      </c>
      <c r="AB17" s="221">
        <f>Z17/$Z$11*100</f>
        <v>3.4545454545454546</v>
      </c>
      <c r="AC17" s="220">
        <v>4</v>
      </c>
      <c r="AD17" s="220">
        <v>0</v>
      </c>
      <c r="AE17" s="221">
        <f>AC17/$AC$11*100</f>
        <v>0.7380073800738007</v>
      </c>
      <c r="AF17" s="220">
        <v>74</v>
      </c>
      <c r="AG17" s="220">
        <v>0</v>
      </c>
      <c r="AH17" s="221">
        <f>AF17/$AF$11*100</f>
        <v>9.169764560099132</v>
      </c>
      <c r="AI17" s="220">
        <v>21</v>
      </c>
      <c r="AJ17" s="220">
        <v>0</v>
      </c>
      <c r="AK17" s="222">
        <f>AI17/$AI$11*100</f>
        <v>3.5897435897435894</v>
      </c>
      <c r="AL17" s="10"/>
    </row>
    <row r="18" spans="1:37" ht="15" customHeight="1">
      <c r="A18" s="130"/>
      <c r="B18" s="130"/>
      <c r="C18" s="226" t="s">
        <v>84</v>
      </c>
      <c r="D18" s="192" t="s">
        <v>44</v>
      </c>
      <c r="E18" s="205">
        <f t="shared" si="1"/>
        <v>33</v>
      </c>
      <c r="F18" s="205">
        <f t="shared" si="0"/>
        <v>0</v>
      </c>
      <c r="G18" s="214">
        <v>0</v>
      </c>
      <c r="H18" s="215">
        <v>1</v>
      </c>
      <c r="I18" s="215">
        <v>0</v>
      </c>
      <c r="J18" s="214">
        <v>0</v>
      </c>
      <c r="K18" s="215">
        <v>2</v>
      </c>
      <c r="L18" s="215">
        <v>0</v>
      </c>
      <c r="M18" s="214">
        <v>0</v>
      </c>
      <c r="N18" s="215">
        <v>2</v>
      </c>
      <c r="O18" s="215">
        <v>0</v>
      </c>
      <c r="P18" s="214">
        <v>0</v>
      </c>
      <c r="Q18" s="215">
        <v>0</v>
      </c>
      <c r="R18" s="215">
        <v>0</v>
      </c>
      <c r="S18" s="269">
        <v>0</v>
      </c>
      <c r="T18" s="218">
        <v>0</v>
      </c>
      <c r="U18" s="215">
        <v>0</v>
      </c>
      <c r="V18" s="214">
        <v>0</v>
      </c>
      <c r="W18" s="215">
        <v>1</v>
      </c>
      <c r="X18" s="215">
        <v>0</v>
      </c>
      <c r="Y18" s="214">
        <v>0</v>
      </c>
      <c r="Z18" s="215">
        <v>12</v>
      </c>
      <c r="AA18" s="215">
        <v>0</v>
      </c>
      <c r="AB18" s="214">
        <v>0</v>
      </c>
      <c r="AC18" s="215">
        <v>1</v>
      </c>
      <c r="AD18" s="215">
        <v>0</v>
      </c>
      <c r="AE18" s="214">
        <v>0</v>
      </c>
      <c r="AF18" s="215">
        <v>14</v>
      </c>
      <c r="AG18" s="215">
        <v>0</v>
      </c>
      <c r="AH18" s="216">
        <v>0</v>
      </c>
      <c r="AI18" s="215">
        <v>0</v>
      </c>
      <c r="AJ18" s="215">
        <v>0</v>
      </c>
      <c r="AK18" s="217">
        <v>0</v>
      </c>
    </row>
    <row r="19" spans="1:38" ht="15" customHeight="1">
      <c r="A19" s="130"/>
      <c r="B19" s="130"/>
      <c r="C19" s="227" t="s">
        <v>166</v>
      </c>
      <c r="D19" s="196" t="s">
        <v>45</v>
      </c>
      <c r="E19" s="197">
        <f t="shared" si="1"/>
        <v>58</v>
      </c>
      <c r="F19" s="197">
        <f t="shared" si="0"/>
        <v>0</v>
      </c>
      <c r="G19" s="219">
        <v>0</v>
      </c>
      <c r="H19" s="220">
        <v>1</v>
      </c>
      <c r="I19" s="220">
        <v>0</v>
      </c>
      <c r="J19" s="219">
        <v>0</v>
      </c>
      <c r="K19" s="220">
        <v>6</v>
      </c>
      <c r="L19" s="220">
        <v>0</v>
      </c>
      <c r="M19" s="219">
        <v>0</v>
      </c>
      <c r="N19" s="220">
        <v>3</v>
      </c>
      <c r="O19" s="220">
        <v>0</v>
      </c>
      <c r="P19" s="219">
        <v>0</v>
      </c>
      <c r="Q19" s="220">
        <v>0</v>
      </c>
      <c r="R19" s="220">
        <v>0</v>
      </c>
      <c r="S19" s="255">
        <v>0</v>
      </c>
      <c r="T19" s="223">
        <v>0</v>
      </c>
      <c r="U19" s="220">
        <v>0</v>
      </c>
      <c r="V19" s="219">
        <v>0</v>
      </c>
      <c r="W19" s="220">
        <v>1</v>
      </c>
      <c r="X19" s="220">
        <v>0</v>
      </c>
      <c r="Y19" s="219">
        <v>0</v>
      </c>
      <c r="Z19" s="220">
        <v>17</v>
      </c>
      <c r="AA19" s="220">
        <v>0</v>
      </c>
      <c r="AB19" s="219">
        <v>0</v>
      </c>
      <c r="AC19" s="220">
        <v>1</v>
      </c>
      <c r="AD19" s="220">
        <v>0</v>
      </c>
      <c r="AE19" s="219">
        <v>0</v>
      </c>
      <c r="AF19" s="220">
        <v>29</v>
      </c>
      <c r="AG19" s="220">
        <v>0</v>
      </c>
      <c r="AH19" s="221">
        <v>0</v>
      </c>
      <c r="AI19" s="220">
        <v>0</v>
      </c>
      <c r="AJ19" s="220">
        <v>0</v>
      </c>
      <c r="AK19" s="222">
        <v>0</v>
      </c>
      <c r="AL19" s="10"/>
    </row>
    <row r="20" spans="1:37" ht="15" customHeight="1">
      <c r="A20" s="130"/>
      <c r="B20" s="130"/>
      <c r="C20" s="226" t="s">
        <v>154</v>
      </c>
      <c r="D20" s="192" t="s">
        <v>44</v>
      </c>
      <c r="E20" s="205">
        <f t="shared" si="1"/>
        <v>2</v>
      </c>
      <c r="F20" s="205">
        <f t="shared" si="0"/>
        <v>0</v>
      </c>
      <c r="G20" s="214">
        <v>0</v>
      </c>
      <c r="H20" s="215">
        <v>0</v>
      </c>
      <c r="I20" s="215">
        <v>0</v>
      </c>
      <c r="J20" s="214">
        <v>0</v>
      </c>
      <c r="K20" s="215">
        <v>0</v>
      </c>
      <c r="L20" s="215">
        <v>0</v>
      </c>
      <c r="M20" s="214">
        <v>0</v>
      </c>
      <c r="N20" s="215">
        <v>0</v>
      </c>
      <c r="O20" s="215">
        <v>0</v>
      </c>
      <c r="P20" s="214">
        <v>0</v>
      </c>
      <c r="Q20" s="215">
        <v>0</v>
      </c>
      <c r="R20" s="215">
        <v>0</v>
      </c>
      <c r="S20" s="269">
        <v>0</v>
      </c>
      <c r="T20" s="218">
        <v>0</v>
      </c>
      <c r="U20" s="215">
        <v>0</v>
      </c>
      <c r="V20" s="214">
        <v>0</v>
      </c>
      <c r="W20" s="215">
        <v>0</v>
      </c>
      <c r="X20" s="215">
        <v>0</v>
      </c>
      <c r="Y20" s="214">
        <v>0</v>
      </c>
      <c r="Z20" s="215">
        <v>1</v>
      </c>
      <c r="AA20" s="215">
        <v>0</v>
      </c>
      <c r="AB20" s="214">
        <v>0</v>
      </c>
      <c r="AC20" s="215">
        <v>0</v>
      </c>
      <c r="AD20" s="215">
        <v>0</v>
      </c>
      <c r="AE20" s="214">
        <v>0</v>
      </c>
      <c r="AF20" s="215">
        <v>1</v>
      </c>
      <c r="AG20" s="215">
        <v>0</v>
      </c>
      <c r="AH20" s="216">
        <v>0</v>
      </c>
      <c r="AI20" s="215">
        <v>0</v>
      </c>
      <c r="AJ20" s="215">
        <v>0</v>
      </c>
      <c r="AK20" s="217">
        <v>0</v>
      </c>
    </row>
    <row r="21" spans="1:38" ht="15" customHeight="1">
      <c r="A21" s="130"/>
      <c r="B21" s="130"/>
      <c r="C21" s="228" t="s">
        <v>172</v>
      </c>
      <c r="D21" s="196" t="s">
        <v>45</v>
      </c>
      <c r="E21" s="197">
        <f t="shared" si="1"/>
        <v>2</v>
      </c>
      <c r="F21" s="197">
        <f t="shared" si="0"/>
        <v>0</v>
      </c>
      <c r="G21" s="219">
        <v>0</v>
      </c>
      <c r="H21" s="220">
        <v>0</v>
      </c>
      <c r="I21" s="220">
        <v>0</v>
      </c>
      <c r="J21" s="219">
        <v>0</v>
      </c>
      <c r="K21" s="220">
        <v>0</v>
      </c>
      <c r="L21" s="220">
        <v>0</v>
      </c>
      <c r="M21" s="219">
        <v>0</v>
      </c>
      <c r="N21" s="220">
        <v>0</v>
      </c>
      <c r="O21" s="220">
        <v>0</v>
      </c>
      <c r="P21" s="219">
        <v>0</v>
      </c>
      <c r="Q21" s="220">
        <v>0</v>
      </c>
      <c r="R21" s="220">
        <v>0</v>
      </c>
      <c r="S21" s="255">
        <v>0</v>
      </c>
      <c r="T21" s="223">
        <v>0</v>
      </c>
      <c r="U21" s="220">
        <v>0</v>
      </c>
      <c r="V21" s="219">
        <v>0</v>
      </c>
      <c r="W21" s="220">
        <v>0</v>
      </c>
      <c r="X21" s="220">
        <v>0</v>
      </c>
      <c r="Y21" s="219">
        <v>0</v>
      </c>
      <c r="Z21" s="220">
        <v>1</v>
      </c>
      <c r="AA21" s="220">
        <v>0</v>
      </c>
      <c r="AB21" s="219">
        <v>0</v>
      </c>
      <c r="AC21" s="220">
        <v>0</v>
      </c>
      <c r="AD21" s="220">
        <v>0</v>
      </c>
      <c r="AE21" s="219">
        <v>0</v>
      </c>
      <c r="AF21" s="220">
        <v>1</v>
      </c>
      <c r="AG21" s="220">
        <v>0</v>
      </c>
      <c r="AH21" s="221">
        <v>0</v>
      </c>
      <c r="AI21" s="220">
        <v>0</v>
      </c>
      <c r="AJ21" s="220">
        <v>0</v>
      </c>
      <c r="AK21" s="222">
        <v>0</v>
      </c>
      <c r="AL21" s="10"/>
    </row>
    <row r="22" spans="1:37" ht="15" customHeight="1">
      <c r="A22" s="130"/>
      <c r="B22" s="130"/>
      <c r="C22" s="226" t="s">
        <v>154</v>
      </c>
      <c r="D22" s="192" t="s">
        <v>44</v>
      </c>
      <c r="E22" s="205">
        <f t="shared" si="1"/>
        <v>5</v>
      </c>
      <c r="F22" s="205">
        <f t="shared" si="0"/>
        <v>0</v>
      </c>
      <c r="G22" s="214">
        <v>0</v>
      </c>
      <c r="H22" s="215">
        <v>1</v>
      </c>
      <c r="I22" s="215">
        <v>0</v>
      </c>
      <c r="J22" s="214">
        <v>0</v>
      </c>
      <c r="K22" s="215">
        <v>0</v>
      </c>
      <c r="L22" s="215">
        <v>0</v>
      </c>
      <c r="M22" s="214">
        <v>0</v>
      </c>
      <c r="N22" s="215">
        <v>0</v>
      </c>
      <c r="O22" s="215">
        <v>0</v>
      </c>
      <c r="P22" s="214">
        <v>0</v>
      </c>
      <c r="Q22" s="215">
        <v>0</v>
      </c>
      <c r="R22" s="215">
        <v>0</v>
      </c>
      <c r="S22" s="269">
        <v>0</v>
      </c>
      <c r="T22" s="218">
        <v>0</v>
      </c>
      <c r="U22" s="215">
        <v>0</v>
      </c>
      <c r="V22" s="214">
        <v>0</v>
      </c>
      <c r="W22" s="215">
        <v>0</v>
      </c>
      <c r="X22" s="215">
        <v>0</v>
      </c>
      <c r="Y22" s="214">
        <v>0</v>
      </c>
      <c r="Z22" s="215">
        <v>0</v>
      </c>
      <c r="AA22" s="215">
        <v>0</v>
      </c>
      <c r="AB22" s="214">
        <v>0</v>
      </c>
      <c r="AC22" s="215">
        <v>0</v>
      </c>
      <c r="AD22" s="215">
        <v>0</v>
      </c>
      <c r="AE22" s="214">
        <v>0</v>
      </c>
      <c r="AF22" s="215">
        <v>3</v>
      </c>
      <c r="AG22" s="215">
        <v>0</v>
      </c>
      <c r="AH22" s="216">
        <v>0</v>
      </c>
      <c r="AI22" s="215">
        <v>1</v>
      </c>
      <c r="AJ22" s="215">
        <v>0</v>
      </c>
      <c r="AK22" s="217">
        <v>0</v>
      </c>
    </row>
    <row r="23" spans="1:38" ht="15" customHeight="1">
      <c r="A23" s="130"/>
      <c r="B23" s="130"/>
      <c r="C23" s="227" t="s">
        <v>167</v>
      </c>
      <c r="D23" s="196" t="s">
        <v>45</v>
      </c>
      <c r="E23" s="197">
        <f t="shared" si="1"/>
        <v>10</v>
      </c>
      <c r="F23" s="197">
        <f t="shared" si="0"/>
        <v>0</v>
      </c>
      <c r="G23" s="219">
        <v>0</v>
      </c>
      <c r="H23" s="220">
        <v>1</v>
      </c>
      <c r="I23" s="220">
        <v>0</v>
      </c>
      <c r="J23" s="219">
        <v>0</v>
      </c>
      <c r="K23" s="220">
        <v>0</v>
      </c>
      <c r="L23" s="220">
        <v>0</v>
      </c>
      <c r="M23" s="219">
        <v>0</v>
      </c>
      <c r="N23" s="220">
        <v>0</v>
      </c>
      <c r="O23" s="220">
        <v>0</v>
      </c>
      <c r="P23" s="219">
        <v>0</v>
      </c>
      <c r="Q23" s="220">
        <v>0</v>
      </c>
      <c r="R23" s="220">
        <v>0</v>
      </c>
      <c r="S23" s="255">
        <v>0</v>
      </c>
      <c r="T23" s="223">
        <v>0</v>
      </c>
      <c r="U23" s="220">
        <v>0</v>
      </c>
      <c r="V23" s="219">
        <v>0</v>
      </c>
      <c r="W23" s="220">
        <v>0</v>
      </c>
      <c r="X23" s="220">
        <v>0</v>
      </c>
      <c r="Y23" s="219">
        <v>0</v>
      </c>
      <c r="Z23" s="220">
        <v>0</v>
      </c>
      <c r="AA23" s="220">
        <v>0</v>
      </c>
      <c r="AB23" s="219">
        <v>0</v>
      </c>
      <c r="AC23" s="220">
        <v>0</v>
      </c>
      <c r="AD23" s="220">
        <v>0</v>
      </c>
      <c r="AE23" s="219">
        <v>0</v>
      </c>
      <c r="AF23" s="220">
        <v>7</v>
      </c>
      <c r="AG23" s="220">
        <v>0</v>
      </c>
      <c r="AH23" s="221">
        <v>0</v>
      </c>
      <c r="AI23" s="220">
        <v>2</v>
      </c>
      <c r="AJ23" s="220">
        <v>0</v>
      </c>
      <c r="AK23" s="222">
        <v>0</v>
      </c>
      <c r="AL23" s="10"/>
    </row>
    <row r="24" spans="1:37" ht="15" customHeight="1">
      <c r="A24" s="130"/>
      <c r="B24" s="443" t="s">
        <v>50</v>
      </c>
      <c r="C24" s="454"/>
      <c r="D24" s="192" t="s">
        <v>44</v>
      </c>
      <c r="E24" s="205">
        <f t="shared" si="1"/>
        <v>51</v>
      </c>
      <c r="F24" s="205">
        <f t="shared" si="0"/>
        <v>0</v>
      </c>
      <c r="G24" s="224">
        <f>E24/$E$10*100</f>
        <v>0.9005827300017659</v>
      </c>
      <c r="H24" s="215">
        <v>2</v>
      </c>
      <c r="I24" s="215">
        <v>0</v>
      </c>
      <c r="J24" s="216">
        <f>H24/$H$10*100</f>
        <v>0.3454231433506045</v>
      </c>
      <c r="K24" s="215">
        <v>8</v>
      </c>
      <c r="L24" s="215">
        <v>0</v>
      </c>
      <c r="M24" s="216">
        <f>K24/$K$10*100</f>
        <v>0.9673518742442563</v>
      </c>
      <c r="N24" s="215">
        <v>0</v>
      </c>
      <c r="O24" s="215">
        <v>0</v>
      </c>
      <c r="P24" s="216">
        <f>N24/$N$10*100</f>
        <v>0</v>
      </c>
      <c r="Q24" s="215">
        <v>4</v>
      </c>
      <c r="R24" s="215">
        <v>0</v>
      </c>
      <c r="S24" s="217">
        <f>Q24/$Q$10*100</f>
        <v>0.5486968449931412</v>
      </c>
      <c r="T24" s="218">
        <v>12</v>
      </c>
      <c r="U24" s="215">
        <v>0</v>
      </c>
      <c r="V24" s="216">
        <f>T24/$T$10*100</f>
        <v>3.296703296703297</v>
      </c>
      <c r="W24" s="215">
        <v>0</v>
      </c>
      <c r="X24" s="215">
        <v>0</v>
      </c>
      <c r="Y24" s="216">
        <f>W24/$W$10*100</f>
        <v>0</v>
      </c>
      <c r="Z24" s="215">
        <v>0</v>
      </c>
      <c r="AA24" s="215">
        <v>0</v>
      </c>
      <c r="AB24" s="216">
        <f>Z24/$Z$10*100</f>
        <v>0</v>
      </c>
      <c r="AC24" s="215">
        <v>0</v>
      </c>
      <c r="AD24" s="215">
        <v>0</v>
      </c>
      <c r="AE24" s="216">
        <f>AC24/$AC$10*100</f>
        <v>0</v>
      </c>
      <c r="AF24" s="215">
        <v>19</v>
      </c>
      <c r="AG24" s="215">
        <v>0</v>
      </c>
      <c r="AH24" s="216">
        <f>AF24/$AF$10*100</f>
        <v>2.950310559006211</v>
      </c>
      <c r="AI24" s="215">
        <v>6</v>
      </c>
      <c r="AJ24" s="215">
        <v>0</v>
      </c>
      <c r="AK24" s="217">
        <f>AI24/$AI$10*100</f>
        <v>1.3856812933025404</v>
      </c>
    </row>
    <row r="25" spans="1:38" ht="15" customHeight="1">
      <c r="A25" s="130"/>
      <c r="B25" s="454"/>
      <c r="C25" s="454"/>
      <c r="D25" s="196" t="s">
        <v>45</v>
      </c>
      <c r="E25" s="197">
        <f t="shared" si="1"/>
        <v>85</v>
      </c>
      <c r="F25" s="197">
        <f t="shared" si="0"/>
        <v>0</v>
      </c>
      <c r="G25" s="225">
        <f>E25/$E$11*100</f>
        <v>1.0534143016482835</v>
      </c>
      <c r="H25" s="220">
        <v>2</v>
      </c>
      <c r="I25" s="220">
        <v>0</v>
      </c>
      <c r="J25" s="221">
        <f>H25/$H$11*100</f>
        <v>0.2840909090909091</v>
      </c>
      <c r="K25" s="220">
        <v>12</v>
      </c>
      <c r="L25" s="220">
        <v>0</v>
      </c>
      <c r="M25" s="221">
        <f>K25/$K$11*100</f>
        <v>0.9223674096848578</v>
      </c>
      <c r="N25" s="220">
        <v>0</v>
      </c>
      <c r="O25" s="220">
        <v>0</v>
      </c>
      <c r="P25" s="221">
        <f>N25/$N$11*100</f>
        <v>0</v>
      </c>
      <c r="Q25" s="220">
        <v>4</v>
      </c>
      <c r="R25" s="220">
        <v>0</v>
      </c>
      <c r="S25" s="222">
        <f>Q25/$Q$11*100</f>
        <v>0.3281378178835111</v>
      </c>
      <c r="T25" s="223">
        <v>30</v>
      </c>
      <c r="U25" s="220">
        <v>0</v>
      </c>
      <c r="V25" s="221">
        <f>T25/$T$11*100</f>
        <v>5.639097744360902</v>
      </c>
      <c r="W25" s="220">
        <v>0</v>
      </c>
      <c r="X25" s="220">
        <v>0</v>
      </c>
      <c r="Y25" s="221">
        <f>W25/$W$11*100</f>
        <v>0</v>
      </c>
      <c r="Z25" s="220">
        <v>0</v>
      </c>
      <c r="AA25" s="220">
        <v>0</v>
      </c>
      <c r="AB25" s="221">
        <f>Z25/$Z$11*100</f>
        <v>0</v>
      </c>
      <c r="AC25" s="220">
        <v>0</v>
      </c>
      <c r="AD25" s="220">
        <v>0</v>
      </c>
      <c r="AE25" s="221">
        <f>AC25/$AC$11*100</f>
        <v>0</v>
      </c>
      <c r="AF25" s="220">
        <v>22</v>
      </c>
      <c r="AG25" s="220">
        <v>0</v>
      </c>
      <c r="AH25" s="221">
        <f>AF25/$AF$11*100</f>
        <v>2.7261462205700124</v>
      </c>
      <c r="AI25" s="220">
        <v>15</v>
      </c>
      <c r="AJ25" s="220">
        <v>0</v>
      </c>
      <c r="AK25" s="222">
        <f>AI25/$AI$11*100</f>
        <v>2.564102564102564</v>
      </c>
      <c r="AL25" s="10"/>
    </row>
    <row r="26" spans="1:37" ht="15" customHeight="1">
      <c r="A26" s="130"/>
      <c r="B26" s="443" t="s">
        <v>88</v>
      </c>
      <c r="C26" s="454"/>
      <c r="D26" s="192" t="s">
        <v>44</v>
      </c>
      <c r="E26" s="205">
        <f t="shared" si="1"/>
        <v>73</v>
      </c>
      <c r="F26" s="205">
        <f t="shared" si="0"/>
        <v>0</v>
      </c>
      <c r="G26" s="224">
        <f>E26/$E$10*100</f>
        <v>1.2890693978456649</v>
      </c>
      <c r="H26" s="215">
        <v>3</v>
      </c>
      <c r="I26" s="215">
        <v>0</v>
      </c>
      <c r="J26" s="216">
        <f>H26/$H$10*100</f>
        <v>0.5181347150259068</v>
      </c>
      <c r="K26" s="215">
        <v>19</v>
      </c>
      <c r="L26" s="215">
        <v>0</v>
      </c>
      <c r="M26" s="216">
        <f>K26/$K$10*100</f>
        <v>2.2974607013301087</v>
      </c>
      <c r="N26" s="215">
        <v>11</v>
      </c>
      <c r="O26" s="215">
        <v>0</v>
      </c>
      <c r="P26" s="216">
        <f>N26/$N$10*100</f>
        <v>1.3398294762484775</v>
      </c>
      <c r="Q26" s="215">
        <v>2</v>
      </c>
      <c r="R26" s="215">
        <v>0</v>
      </c>
      <c r="S26" s="217">
        <f>Q26/$Q$10*100</f>
        <v>0.2743484224965706</v>
      </c>
      <c r="T26" s="218">
        <v>6</v>
      </c>
      <c r="U26" s="215">
        <v>0</v>
      </c>
      <c r="V26" s="216">
        <f>T26/$T$10*100</f>
        <v>1.6483516483516485</v>
      </c>
      <c r="W26" s="215">
        <v>2</v>
      </c>
      <c r="X26" s="215">
        <v>0</v>
      </c>
      <c r="Y26" s="216">
        <f>W26/$W$10*100</f>
        <v>0.338409475465313</v>
      </c>
      <c r="Z26" s="215">
        <v>6</v>
      </c>
      <c r="AA26" s="215">
        <v>0</v>
      </c>
      <c r="AB26" s="216">
        <f>Z26/$Z$10*100</f>
        <v>1.9169329073482428</v>
      </c>
      <c r="AC26" s="215">
        <v>11</v>
      </c>
      <c r="AD26" s="215">
        <v>0</v>
      </c>
      <c r="AE26" s="216">
        <f>AC26/$AC$10*100</f>
        <v>3.0386740331491713</v>
      </c>
      <c r="AF26" s="215">
        <v>7</v>
      </c>
      <c r="AG26" s="215">
        <v>0</v>
      </c>
      <c r="AH26" s="216">
        <f>AF26/$AF$10*100</f>
        <v>1.0869565217391304</v>
      </c>
      <c r="AI26" s="215">
        <v>6</v>
      </c>
      <c r="AJ26" s="215">
        <v>0</v>
      </c>
      <c r="AK26" s="217">
        <f>AI26/$AI$10*100</f>
        <v>1.3856812933025404</v>
      </c>
    </row>
    <row r="27" spans="1:38" ht="15" customHeight="1">
      <c r="A27" s="130"/>
      <c r="B27" s="454"/>
      <c r="C27" s="454"/>
      <c r="D27" s="196" t="s">
        <v>45</v>
      </c>
      <c r="E27" s="197">
        <f t="shared" si="1"/>
        <v>75</v>
      </c>
      <c r="F27" s="197">
        <f t="shared" si="0"/>
        <v>0</v>
      </c>
      <c r="G27" s="225">
        <f>E27/$E$11*100</f>
        <v>0.9294832073367207</v>
      </c>
      <c r="H27" s="220">
        <v>3</v>
      </c>
      <c r="I27" s="220">
        <v>0</v>
      </c>
      <c r="J27" s="221">
        <f>H27/$H$11*100</f>
        <v>0.4261363636363636</v>
      </c>
      <c r="K27" s="220">
        <v>19</v>
      </c>
      <c r="L27" s="220">
        <v>0</v>
      </c>
      <c r="M27" s="221">
        <f>K27/$K$11*100</f>
        <v>1.4604150653343582</v>
      </c>
      <c r="N27" s="220">
        <v>11</v>
      </c>
      <c r="O27" s="220">
        <v>0</v>
      </c>
      <c r="P27" s="221">
        <f>N27/$N$11*100</f>
        <v>1.0204081632653061</v>
      </c>
      <c r="Q27" s="220">
        <v>2</v>
      </c>
      <c r="R27" s="220">
        <v>0</v>
      </c>
      <c r="S27" s="222">
        <f>Q27/$Q$11*100</f>
        <v>0.16406890894175555</v>
      </c>
      <c r="T27" s="223">
        <v>7</v>
      </c>
      <c r="U27" s="220">
        <v>0</v>
      </c>
      <c r="V27" s="221">
        <f>T27/$T$11*100</f>
        <v>1.3157894736842104</v>
      </c>
      <c r="W27" s="220">
        <v>2</v>
      </c>
      <c r="X27" s="220">
        <v>0</v>
      </c>
      <c r="Y27" s="221">
        <f>W27/$W$11*100</f>
        <v>0.2663115845539281</v>
      </c>
      <c r="Z27" s="220">
        <v>6</v>
      </c>
      <c r="AA27" s="220">
        <v>0</v>
      </c>
      <c r="AB27" s="221">
        <f>Z27/$Z$11*100</f>
        <v>1.090909090909091</v>
      </c>
      <c r="AC27" s="220">
        <v>12</v>
      </c>
      <c r="AD27" s="220">
        <v>0</v>
      </c>
      <c r="AE27" s="221">
        <f>AC27/$AC$11*100</f>
        <v>2.214022140221402</v>
      </c>
      <c r="AF27" s="220">
        <v>7</v>
      </c>
      <c r="AG27" s="220">
        <v>0</v>
      </c>
      <c r="AH27" s="221">
        <f>AF27/$AF$11*100</f>
        <v>0.8674101610904585</v>
      </c>
      <c r="AI27" s="220">
        <v>6</v>
      </c>
      <c r="AJ27" s="220">
        <v>0</v>
      </c>
      <c r="AK27" s="222">
        <f>AI27/$AI$11*100</f>
        <v>1.0256410256410255</v>
      </c>
      <c r="AL27" s="10"/>
    </row>
    <row r="28" spans="1:37" ht="15" customHeight="1">
      <c r="A28" s="130"/>
      <c r="B28" s="443" t="s">
        <v>51</v>
      </c>
      <c r="C28" s="454"/>
      <c r="D28" s="192" t="s">
        <v>44</v>
      </c>
      <c r="E28" s="205">
        <f t="shared" si="1"/>
        <v>9</v>
      </c>
      <c r="F28" s="205">
        <f t="shared" si="0"/>
        <v>0</v>
      </c>
      <c r="G28" s="224">
        <f>E28/$E$10*100</f>
        <v>0.15892636411795866</v>
      </c>
      <c r="H28" s="215">
        <v>0</v>
      </c>
      <c r="I28" s="215">
        <v>0</v>
      </c>
      <c r="J28" s="216">
        <f>H28/$H$10*100</f>
        <v>0</v>
      </c>
      <c r="K28" s="215">
        <v>3</v>
      </c>
      <c r="L28" s="215">
        <v>0</v>
      </c>
      <c r="M28" s="216">
        <f>K28/$K$10*100</f>
        <v>0.36275695284159615</v>
      </c>
      <c r="N28" s="215">
        <v>0</v>
      </c>
      <c r="O28" s="215">
        <v>0</v>
      </c>
      <c r="P28" s="216">
        <f>N28/$N$10*100</f>
        <v>0</v>
      </c>
      <c r="Q28" s="215">
        <v>1</v>
      </c>
      <c r="R28" s="215">
        <v>0</v>
      </c>
      <c r="S28" s="217">
        <f>Q28/$Q$10*100</f>
        <v>0.1371742112482853</v>
      </c>
      <c r="T28" s="218">
        <v>0</v>
      </c>
      <c r="U28" s="215">
        <v>0</v>
      </c>
      <c r="V28" s="216">
        <f>T28/$T$10*100</f>
        <v>0</v>
      </c>
      <c r="W28" s="215">
        <v>0</v>
      </c>
      <c r="X28" s="215">
        <v>0</v>
      </c>
      <c r="Y28" s="216">
        <f>W28/$W$10*100</f>
        <v>0</v>
      </c>
      <c r="Z28" s="215">
        <v>0</v>
      </c>
      <c r="AA28" s="215">
        <v>0</v>
      </c>
      <c r="AB28" s="216">
        <f>Z28/$Z$10*100</f>
        <v>0</v>
      </c>
      <c r="AC28" s="215">
        <v>1</v>
      </c>
      <c r="AD28" s="215">
        <v>0</v>
      </c>
      <c r="AE28" s="216">
        <f>AC28/$AC$10*100</f>
        <v>0.2762430939226519</v>
      </c>
      <c r="AF28" s="215">
        <v>3</v>
      </c>
      <c r="AG28" s="215">
        <v>0</v>
      </c>
      <c r="AH28" s="216">
        <f>AF28/$AF$10*100</f>
        <v>0.4658385093167702</v>
      </c>
      <c r="AI28" s="215">
        <v>1</v>
      </c>
      <c r="AJ28" s="215">
        <v>0</v>
      </c>
      <c r="AK28" s="217">
        <f>AI28/$AI$10*100</f>
        <v>0.23094688221709006</v>
      </c>
    </row>
    <row r="29" spans="1:38" ht="15" customHeight="1">
      <c r="A29" s="130"/>
      <c r="B29" s="454"/>
      <c r="C29" s="454"/>
      <c r="D29" s="196" t="s">
        <v>45</v>
      </c>
      <c r="E29" s="197">
        <f t="shared" si="1"/>
        <v>13</v>
      </c>
      <c r="F29" s="197">
        <f t="shared" si="0"/>
        <v>0</v>
      </c>
      <c r="G29" s="225">
        <f>E29/$E$11*100</f>
        <v>0.1611104226050316</v>
      </c>
      <c r="H29" s="220">
        <v>0</v>
      </c>
      <c r="I29" s="220">
        <v>0</v>
      </c>
      <c r="J29" s="221">
        <f>H29/$H$11*100</f>
        <v>0</v>
      </c>
      <c r="K29" s="220">
        <v>3</v>
      </c>
      <c r="L29" s="220">
        <v>0</v>
      </c>
      <c r="M29" s="221">
        <f>K29/$K$11*100</f>
        <v>0.23059185242121444</v>
      </c>
      <c r="N29" s="220">
        <v>0</v>
      </c>
      <c r="O29" s="220">
        <v>0</v>
      </c>
      <c r="P29" s="221">
        <f>N29/$N$11*100</f>
        <v>0</v>
      </c>
      <c r="Q29" s="220">
        <v>5</v>
      </c>
      <c r="R29" s="220">
        <v>0</v>
      </c>
      <c r="S29" s="222">
        <f>Q29/$Q$11*100</f>
        <v>0.41017227235438886</v>
      </c>
      <c r="T29" s="223">
        <v>0</v>
      </c>
      <c r="U29" s="220">
        <v>0</v>
      </c>
      <c r="V29" s="221">
        <f>T29/$T$11*100</f>
        <v>0</v>
      </c>
      <c r="W29" s="220">
        <v>0</v>
      </c>
      <c r="X29" s="220">
        <v>0</v>
      </c>
      <c r="Y29" s="221">
        <f>W29/$W$11*100</f>
        <v>0</v>
      </c>
      <c r="Z29" s="220">
        <v>0</v>
      </c>
      <c r="AA29" s="220">
        <v>0</v>
      </c>
      <c r="AB29" s="221">
        <f>Z29/$Z$11*100</f>
        <v>0</v>
      </c>
      <c r="AC29" s="220">
        <v>1</v>
      </c>
      <c r="AD29" s="220">
        <v>0</v>
      </c>
      <c r="AE29" s="221">
        <f>AC29/$AC$11*100</f>
        <v>0.18450184501845018</v>
      </c>
      <c r="AF29" s="220">
        <v>3</v>
      </c>
      <c r="AG29" s="220">
        <v>0</v>
      </c>
      <c r="AH29" s="221">
        <f>AF29/$AF$11*100</f>
        <v>0.37174721189591076</v>
      </c>
      <c r="AI29" s="220">
        <v>1</v>
      </c>
      <c r="AJ29" s="220">
        <v>0</v>
      </c>
      <c r="AK29" s="222">
        <f>AI29/$AI$11*100</f>
        <v>0.17094017094017094</v>
      </c>
      <c r="AL29" s="10"/>
    </row>
    <row r="30" spans="1:37" ht="15" customHeight="1">
      <c r="A30" s="130"/>
      <c r="B30" s="443" t="s">
        <v>52</v>
      </c>
      <c r="C30" s="454"/>
      <c r="D30" s="192" t="s">
        <v>44</v>
      </c>
      <c r="E30" s="205">
        <f t="shared" si="1"/>
        <v>6</v>
      </c>
      <c r="F30" s="205">
        <f t="shared" si="0"/>
        <v>0</v>
      </c>
      <c r="G30" s="224">
        <f>E30/$E$10*100</f>
        <v>0.10595090941197245</v>
      </c>
      <c r="H30" s="215">
        <v>1</v>
      </c>
      <c r="I30" s="215">
        <v>0</v>
      </c>
      <c r="J30" s="216">
        <f>H30/$H$10*100</f>
        <v>0.17271157167530224</v>
      </c>
      <c r="K30" s="215">
        <v>0</v>
      </c>
      <c r="L30" s="215">
        <v>0</v>
      </c>
      <c r="M30" s="216">
        <f>K30/$K$10*100</f>
        <v>0</v>
      </c>
      <c r="N30" s="215">
        <v>0</v>
      </c>
      <c r="O30" s="215">
        <v>0</v>
      </c>
      <c r="P30" s="216">
        <f>N30/$N$10*100</f>
        <v>0</v>
      </c>
      <c r="Q30" s="215">
        <v>0</v>
      </c>
      <c r="R30" s="215">
        <v>0</v>
      </c>
      <c r="S30" s="217">
        <f>Q30/$Q$10*100</f>
        <v>0</v>
      </c>
      <c r="T30" s="218">
        <v>0</v>
      </c>
      <c r="U30" s="215">
        <v>0</v>
      </c>
      <c r="V30" s="216">
        <f>T30/$T$10*100</f>
        <v>0</v>
      </c>
      <c r="W30" s="215">
        <v>0</v>
      </c>
      <c r="X30" s="215">
        <v>0</v>
      </c>
      <c r="Y30" s="216">
        <f>W30/$W$10*100</f>
        <v>0</v>
      </c>
      <c r="Z30" s="215">
        <v>1</v>
      </c>
      <c r="AA30" s="215">
        <v>0</v>
      </c>
      <c r="AB30" s="216">
        <f>Z30/$Z$10*100</f>
        <v>0.3194888178913738</v>
      </c>
      <c r="AC30" s="215">
        <v>0</v>
      </c>
      <c r="AD30" s="215">
        <v>0</v>
      </c>
      <c r="AE30" s="216">
        <f>AC30/$AC$10*100</f>
        <v>0</v>
      </c>
      <c r="AF30" s="215">
        <v>4</v>
      </c>
      <c r="AG30" s="215">
        <v>0</v>
      </c>
      <c r="AH30" s="216">
        <f>AF30/$AF$10*100</f>
        <v>0.6211180124223602</v>
      </c>
      <c r="AI30" s="215">
        <v>0</v>
      </c>
      <c r="AJ30" s="215">
        <v>0</v>
      </c>
      <c r="AK30" s="217">
        <f>AI30/$AI$10*100</f>
        <v>0</v>
      </c>
    </row>
    <row r="31" spans="1:38" ht="15" customHeight="1">
      <c r="A31" s="130"/>
      <c r="B31" s="454"/>
      <c r="C31" s="454"/>
      <c r="D31" s="196" t="s">
        <v>45</v>
      </c>
      <c r="E31" s="197">
        <f t="shared" si="1"/>
        <v>6</v>
      </c>
      <c r="F31" s="197">
        <f t="shared" si="0"/>
        <v>0</v>
      </c>
      <c r="G31" s="225">
        <f>E31/$E$11*100</f>
        <v>0.07435865658693766</v>
      </c>
      <c r="H31" s="220">
        <v>1</v>
      </c>
      <c r="I31" s="220">
        <v>0</v>
      </c>
      <c r="J31" s="221">
        <f>H31/$H$11*100</f>
        <v>0.14204545454545456</v>
      </c>
      <c r="K31" s="220">
        <v>0</v>
      </c>
      <c r="L31" s="220">
        <v>0</v>
      </c>
      <c r="M31" s="221">
        <f>K31/$K$11*100</f>
        <v>0</v>
      </c>
      <c r="N31" s="220">
        <v>0</v>
      </c>
      <c r="O31" s="220">
        <v>0</v>
      </c>
      <c r="P31" s="221">
        <f>N31/$N$11*100</f>
        <v>0</v>
      </c>
      <c r="Q31" s="220">
        <v>0</v>
      </c>
      <c r="R31" s="220">
        <v>0</v>
      </c>
      <c r="S31" s="222">
        <f>Q31/$Q$11*100</f>
        <v>0</v>
      </c>
      <c r="T31" s="223">
        <v>0</v>
      </c>
      <c r="U31" s="220">
        <v>0</v>
      </c>
      <c r="V31" s="221">
        <f>T31/$T$11*100</f>
        <v>0</v>
      </c>
      <c r="W31" s="220">
        <v>0</v>
      </c>
      <c r="X31" s="220">
        <v>0</v>
      </c>
      <c r="Y31" s="221">
        <f>W31/$W$11*100</f>
        <v>0</v>
      </c>
      <c r="Z31" s="220">
        <v>1</v>
      </c>
      <c r="AA31" s="220">
        <v>0</v>
      </c>
      <c r="AB31" s="221">
        <f>Z31/$Z$11*100</f>
        <v>0.18181818181818182</v>
      </c>
      <c r="AC31" s="220">
        <v>0</v>
      </c>
      <c r="AD31" s="220">
        <v>0</v>
      </c>
      <c r="AE31" s="221">
        <f>AC31/$AC$11*100</f>
        <v>0</v>
      </c>
      <c r="AF31" s="220">
        <v>4</v>
      </c>
      <c r="AG31" s="220">
        <v>0</v>
      </c>
      <c r="AH31" s="221">
        <f>AF31/$AF$11*100</f>
        <v>0.49566294919454773</v>
      </c>
      <c r="AI31" s="220">
        <v>0</v>
      </c>
      <c r="AJ31" s="220">
        <v>0</v>
      </c>
      <c r="AK31" s="222">
        <f>AI31/$AI$11*100</f>
        <v>0</v>
      </c>
      <c r="AL31" s="10"/>
    </row>
    <row r="32" spans="1:37" ht="15" customHeight="1">
      <c r="A32" s="130"/>
      <c r="B32" s="443" t="s">
        <v>53</v>
      </c>
      <c r="C32" s="454"/>
      <c r="D32" s="192" t="s">
        <v>44</v>
      </c>
      <c r="E32" s="205">
        <f t="shared" si="1"/>
        <v>1658</v>
      </c>
      <c r="F32" s="205">
        <f t="shared" si="0"/>
        <v>0</v>
      </c>
      <c r="G32" s="214">
        <f>E32/$E$10*100</f>
        <v>29.27776796750839</v>
      </c>
      <c r="H32" s="215">
        <v>165</v>
      </c>
      <c r="I32" s="215">
        <v>0</v>
      </c>
      <c r="J32" s="216">
        <f>H32/$H$10*100</f>
        <v>28.497409326424872</v>
      </c>
      <c r="K32" s="215">
        <v>214</v>
      </c>
      <c r="L32" s="215">
        <v>0</v>
      </c>
      <c r="M32" s="216">
        <f>K32/$K$10*100</f>
        <v>25.87666263603386</v>
      </c>
      <c r="N32" s="215">
        <v>235</v>
      </c>
      <c r="O32" s="215">
        <v>0</v>
      </c>
      <c r="P32" s="216">
        <f>N32/$N$10*100</f>
        <v>28.623629719853838</v>
      </c>
      <c r="Q32" s="215">
        <v>213</v>
      </c>
      <c r="R32" s="215">
        <v>0</v>
      </c>
      <c r="S32" s="217">
        <f>Q32/$Q$10*100</f>
        <v>29.218106995884774</v>
      </c>
      <c r="T32" s="218">
        <v>111</v>
      </c>
      <c r="U32" s="215">
        <v>0</v>
      </c>
      <c r="V32" s="216">
        <f>T32/$T$10*100</f>
        <v>30.494505494505496</v>
      </c>
      <c r="W32" s="215">
        <v>231</v>
      </c>
      <c r="X32" s="215">
        <v>0</v>
      </c>
      <c r="Y32" s="216">
        <f>W32/$W$10*100</f>
        <v>39.08629441624365</v>
      </c>
      <c r="Z32" s="215">
        <v>90</v>
      </c>
      <c r="AA32" s="215">
        <v>0</v>
      </c>
      <c r="AB32" s="216">
        <f>Z32/$Z$10*100</f>
        <v>28.753993610223645</v>
      </c>
      <c r="AC32" s="215">
        <v>114</v>
      </c>
      <c r="AD32" s="215">
        <v>0</v>
      </c>
      <c r="AE32" s="216">
        <f>AC32/$AC$10*100</f>
        <v>31.491712707182316</v>
      </c>
      <c r="AF32" s="215">
        <v>186</v>
      </c>
      <c r="AG32" s="215">
        <v>0</v>
      </c>
      <c r="AH32" s="216">
        <f>AF32/$AF$10*100</f>
        <v>28.88198757763975</v>
      </c>
      <c r="AI32" s="215">
        <v>99</v>
      </c>
      <c r="AJ32" s="215">
        <v>0</v>
      </c>
      <c r="AK32" s="217">
        <f>AI32/$AI$10*100</f>
        <v>22.863741339491916</v>
      </c>
    </row>
    <row r="33" spans="1:38" ht="15" customHeight="1">
      <c r="A33" s="130"/>
      <c r="B33" s="454"/>
      <c r="C33" s="454"/>
      <c r="D33" s="196" t="s">
        <v>45</v>
      </c>
      <c r="E33" s="197">
        <f t="shared" si="1"/>
        <v>2396</v>
      </c>
      <c r="F33" s="197">
        <f t="shared" si="0"/>
        <v>0</v>
      </c>
      <c r="G33" s="225">
        <f>E33/$E$11*100</f>
        <v>29.693890197050436</v>
      </c>
      <c r="H33" s="220">
        <v>210</v>
      </c>
      <c r="I33" s="220">
        <v>0</v>
      </c>
      <c r="J33" s="221">
        <f>H33/$H$11*100</f>
        <v>29.829545454545453</v>
      </c>
      <c r="K33" s="220">
        <v>358</v>
      </c>
      <c r="L33" s="220">
        <v>0</v>
      </c>
      <c r="M33" s="221">
        <f>K33/$K$11*100</f>
        <v>27.51729438893159</v>
      </c>
      <c r="N33" s="220">
        <v>311</v>
      </c>
      <c r="O33" s="220">
        <v>0</v>
      </c>
      <c r="P33" s="221">
        <f>N33/$N$11*100</f>
        <v>28.84972170686456</v>
      </c>
      <c r="Q33" s="220">
        <v>379</v>
      </c>
      <c r="R33" s="220">
        <v>0</v>
      </c>
      <c r="S33" s="222">
        <f>Q33/$Q$11*100</f>
        <v>31.091058244462676</v>
      </c>
      <c r="T33" s="223">
        <v>148</v>
      </c>
      <c r="U33" s="220">
        <v>0</v>
      </c>
      <c r="V33" s="221">
        <f>T33/$T$11*100</f>
        <v>27.819548872180448</v>
      </c>
      <c r="W33" s="220">
        <v>289</v>
      </c>
      <c r="X33" s="220">
        <v>0</v>
      </c>
      <c r="Y33" s="221">
        <f>W33/$W$11*100</f>
        <v>38.48202396804261</v>
      </c>
      <c r="Z33" s="220">
        <v>165</v>
      </c>
      <c r="AA33" s="220">
        <v>0</v>
      </c>
      <c r="AB33" s="221">
        <f>Z33/$Z$11*100</f>
        <v>30</v>
      </c>
      <c r="AC33" s="220">
        <v>169</v>
      </c>
      <c r="AD33" s="220">
        <v>0</v>
      </c>
      <c r="AE33" s="221">
        <f>AC33/$AC$11*100</f>
        <v>31.18081180811808</v>
      </c>
      <c r="AF33" s="220">
        <v>237</v>
      </c>
      <c r="AG33" s="220">
        <v>0</v>
      </c>
      <c r="AH33" s="221">
        <f>AF33/$AF$11*100</f>
        <v>29.36802973977695</v>
      </c>
      <c r="AI33" s="220">
        <v>130</v>
      </c>
      <c r="AJ33" s="220">
        <v>0</v>
      </c>
      <c r="AK33" s="222">
        <f>AI33/$AI$11*100</f>
        <v>22.22222222222222</v>
      </c>
      <c r="AL33" s="10"/>
    </row>
    <row r="34" spans="1:37" ht="15" customHeight="1">
      <c r="A34" s="130"/>
      <c r="B34" s="443" t="s">
        <v>54</v>
      </c>
      <c r="C34" s="454"/>
      <c r="D34" s="192" t="s">
        <v>44</v>
      </c>
      <c r="E34" s="205">
        <f t="shared" si="1"/>
        <v>170</v>
      </c>
      <c r="F34" s="205">
        <f t="shared" si="0"/>
        <v>0</v>
      </c>
      <c r="G34" s="214">
        <f>E34/$E$10*100</f>
        <v>3.0019424333392197</v>
      </c>
      <c r="H34" s="215">
        <v>23</v>
      </c>
      <c r="I34" s="215">
        <v>0</v>
      </c>
      <c r="J34" s="216">
        <f>H34/$H$10*100</f>
        <v>3.9723661485319512</v>
      </c>
      <c r="K34" s="215">
        <v>19</v>
      </c>
      <c r="L34" s="215">
        <v>0</v>
      </c>
      <c r="M34" s="216">
        <f>K34/$K$10*100</f>
        <v>2.2974607013301087</v>
      </c>
      <c r="N34" s="215">
        <v>25</v>
      </c>
      <c r="O34" s="215">
        <v>0</v>
      </c>
      <c r="P34" s="216">
        <f>N34/$N$10*100</f>
        <v>3.0450669914738127</v>
      </c>
      <c r="Q34" s="215">
        <v>30</v>
      </c>
      <c r="R34" s="215">
        <v>0</v>
      </c>
      <c r="S34" s="217">
        <f>Q34/$Q$10*100</f>
        <v>4.11522633744856</v>
      </c>
      <c r="T34" s="218">
        <v>10</v>
      </c>
      <c r="U34" s="215">
        <v>0</v>
      </c>
      <c r="V34" s="216">
        <f>T34/$T$10*100</f>
        <v>2.7472527472527473</v>
      </c>
      <c r="W34" s="215">
        <v>11</v>
      </c>
      <c r="X34" s="215">
        <v>0</v>
      </c>
      <c r="Y34" s="216">
        <f>W34/$W$10*100</f>
        <v>1.8612521150592216</v>
      </c>
      <c r="Z34" s="215">
        <v>9</v>
      </c>
      <c r="AA34" s="215">
        <v>0</v>
      </c>
      <c r="AB34" s="216">
        <f>Z34/$Z$10*100</f>
        <v>2.8753993610223643</v>
      </c>
      <c r="AC34" s="215">
        <v>6</v>
      </c>
      <c r="AD34" s="215">
        <v>0</v>
      </c>
      <c r="AE34" s="216">
        <f>AC34/$AC$10*100</f>
        <v>1.6574585635359116</v>
      </c>
      <c r="AF34" s="215">
        <v>16</v>
      </c>
      <c r="AG34" s="215">
        <v>0</v>
      </c>
      <c r="AH34" s="216">
        <f>AF34/$AF$10*100</f>
        <v>2.484472049689441</v>
      </c>
      <c r="AI34" s="215">
        <v>21</v>
      </c>
      <c r="AJ34" s="215">
        <v>0</v>
      </c>
      <c r="AK34" s="217">
        <f>AI34/$AI$10*100</f>
        <v>4.849884526558892</v>
      </c>
    </row>
    <row r="35" spans="1:38" ht="15" customHeight="1">
      <c r="A35" s="130"/>
      <c r="B35" s="454"/>
      <c r="C35" s="454"/>
      <c r="D35" s="196" t="s">
        <v>45</v>
      </c>
      <c r="E35" s="197">
        <f t="shared" si="1"/>
        <v>253</v>
      </c>
      <c r="F35" s="197">
        <f t="shared" si="0"/>
        <v>0</v>
      </c>
      <c r="G35" s="219">
        <f>E35/$E$11*100</f>
        <v>3.1354566860825384</v>
      </c>
      <c r="H35" s="220">
        <v>23</v>
      </c>
      <c r="I35" s="220">
        <v>0</v>
      </c>
      <c r="J35" s="221">
        <f>H35/$H$11*100</f>
        <v>3.2670454545454546</v>
      </c>
      <c r="K35" s="220">
        <v>32</v>
      </c>
      <c r="L35" s="220">
        <v>0</v>
      </c>
      <c r="M35" s="221">
        <f>K35/$K$11*100</f>
        <v>2.4596464258262873</v>
      </c>
      <c r="N35" s="220">
        <v>31</v>
      </c>
      <c r="O35" s="220">
        <v>0</v>
      </c>
      <c r="P35" s="221">
        <f>N35/$N$11*100</f>
        <v>2.87569573283859</v>
      </c>
      <c r="Q35" s="220">
        <v>54</v>
      </c>
      <c r="R35" s="220">
        <v>0</v>
      </c>
      <c r="S35" s="222">
        <f>Q35/$Q$11*100</f>
        <v>4.4298605414273995</v>
      </c>
      <c r="T35" s="223">
        <v>22</v>
      </c>
      <c r="U35" s="220">
        <v>0</v>
      </c>
      <c r="V35" s="221">
        <f>T35/$T$11*100</f>
        <v>4.135338345864661</v>
      </c>
      <c r="W35" s="220">
        <v>20</v>
      </c>
      <c r="X35" s="220">
        <v>0</v>
      </c>
      <c r="Y35" s="221">
        <f>W35/$W$11*100</f>
        <v>2.6631158455392807</v>
      </c>
      <c r="Z35" s="220">
        <v>20</v>
      </c>
      <c r="AA35" s="220">
        <v>0</v>
      </c>
      <c r="AB35" s="221">
        <f>Z35/$Z$11*100</f>
        <v>3.6363636363636362</v>
      </c>
      <c r="AC35" s="220">
        <v>6</v>
      </c>
      <c r="AD35" s="220">
        <v>0</v>
      </c>
      <c r="AE35" s="221">
        <f>AC35/$AC$11*100</f>
        <v>1.107011070110701</v>
      </c>
      <c r="AF35" s="220">
        <v>18</v>
      </c>
      <c r="AG35" s="220">
        <v>0</v>
      </c>
      <c r="AH35" s="221">
        <f>AF35/$AF$11*100</f>
        <v>2.2304832713754648</v>
      </c>
      <c r="AI35" s="220">
        <v>27</v>
      </c>
      <c r="AJ35" s="220">
        <v>0</v>
      </c>
      <c r="AK35" s="222">
        <f>AI35/$AI$11*100</f>
        <v>4.615384615384616</v>
      </c>
      <c r="AL35" s="10"/>
    </row>
    <row r="36" spans="1:37" ht="15" customHeight="1">
      <c r="A36" s="130"/>
      <c r="B36" s="443" t="s">
        <v>55</v>
      </c>
      <c r="C36" s="454"/>
      <c r="D36" s="192" t="s">
        <v>44</v>
      </c>
      <c r="E36" s="205">
        <f t="shared" si="1"/>
        <v>1252</v>
      </c>
      <c r="F36" s="205">
        <f t="shared" si="0"/>
        <v>0</v>
      </c>
      <c r="G36" s="214">
        <f>E36/$E$10*100</f>
        <v>22.108423097298253</v>
      </c>
      <c r="H36" s="215">
        <v>150</v>
      </c>
      <c r="I36" s="215">
        <v>0</v>
      </c>
      <c r="J36" s="216">
        <f>H36/$H$10*100</f>
        <v>25.906735751295333</v>
      </c>
      <c r="K36" s="215">
        <v>163</v>
      </c>
      <c r="L36" s="215">
        <v>0</v>
      </c>
      <c r="M36" s="216">
        <f>K36/$K$10*100</f>
        <v>19.709794437726725</v>
      </c>
      <c r="N36" s="215">
        <v>187</v>
      </c>
      <c r="O36" s="215">
        <v>0</v>
      </c>
      <c r="P36" s="216">
        <f>N36/$N$10*100</f>
        <v>22.77710109622412</v>
      </c>
      <c r="Q36" s="215">
        <v>155</v>
      </c>
      <c r="R36" s="215">
        <v>0</v>
      </c>
      <c r="S36" s="217">
        <f>Q36/$Q$10*100</f>
        <v>21.262002743484228</v>
      </c>
      <c r="T36" s="218">
        <v>87</v>
      </c>
      <c r="U36" s="215">
        <v>0</v>
      </c>
      <c r="V36" s="216">
        <f>T36/$T$10*100</f>
        <v>23.9010989010989</v>
      </c>
      <c r="W36" s="215">
        <v>152</v>
      </c>
      <c r="X36" s="215">
        <v>0</v>
      </c>
      <c r="Y36" s="216">
        <f>W36/$W$10*100</f>
        <v>25.719120135363788</v>
      </c>
      <c r="Z36" s="215">
        <v>69</v>
      </c>
      <c r="AA36" s="215">
        <v>0</v>
      </c>
      <c r="AB36" s="216">
        <f>Z36/$Z$10*100</f>
        <v>22.044728434504794</v>
      </c>
      <c r="AC36" s="215">
        <v>88</v>
      </c>
      <c r="AD36" s="215">
        <v>0</v>
      </c>
      <c r="AE36" s="216">
        <f>AC36/$AC$10*100</f>
        <v>24.30939226519337</v>
      </c>
      <c r="AF36" s="215">
        <v>126</v>
      </c>
      <c r="AG36" s="215">
        <v>0</v>
      </c>
      <c r="AH36" s="216">
        <f>AF36/$AF$10*100</f>
        <v>19.565217391304348</v>
      </c>
      <c r="AI36" s="215">
        <v>75</v>
      </c>
      <c r="AJ36" s="215">
        <v>0</v>
      </c>
      <c r="AK36" s="217">
        <f>AI36/$AI$10*100</f>
        <v>17.321016166281755</v>
      </c>
    </row>
    <row r="37" spans="1:38" ht="15" customHeight="1">
      <c r="A37" s="130"/>
      <c r="B37" s="454"/>
      <c r="C37" s="454"/>
      <c r="D37" s="196" t="s">
        <v>45</v>
      </c>
      <c r="E37" s="197">
        <f t="shared" si="1"/>
        <v>1793</v>
      </c>
      <c r="F37" s="197">
        <f t="shared" si="0"/>
        <v>0</v>
      </c>
      <c r="G37" s="219">
        <f>E37/$E$11*100</f>
        <v>22.220845210063207</v>
      </c>
      <c r="H37" s="220">
        <v>201</v>
      </c>
      <c r="I37" s="220">
        <v>0</v>
      </c>
      <c r="J37" s="221">
        <f>H37/$H$11*100</f>
        <v>28.551136363636363</v>
      </c>
      <c r="K37" s="220">
        <v>263</v>
      </c>
      <c r="L37" s="220">
        <v>0</v>
      </c>
      <c r="M37" s="221">
        <f>K37/$K$11*100</f>
        <v>20.215219062259802</v>
      </c>
      <c r="N37" s="220">
        <v>247</v>
      </c>
      <c r="O37" s="220">
        <v>0</v>
      </c>
      <c r="P37" s="221">
        <f>N37/$N$11*100</f>
        <v>22.912801484230055</v>
      </c>
      <c r="Q37" s="220">
        <v>290</v>
      </c>
      <c r="R37" s="220">
        <v>0</v>
      </c>
      <c r="S37" s="222">
        <f>Q37/$Q$11*100</f>
        <v>23.789991796554553</v>
      </c>
      <c r="T37" s="223">
        <v>110</v>
      </c>
      <c r="U37" s="220">
        <v>0</v>
      </c>
      <c r="V37" s="221">
        <f>T37/$T$11*100</f>
        <v>20.676691729323306</v>
      </c>
      <c r="W37" s="220">
        <v>190</v>
      </c>
      <c r="X37" s="220">
        <v>0</v>
      </c>
      <c r="Y37" s="221">
        <f>W37/$W$11*100</f>
        <v>25.299600532623167</v>
      </c>
      <c r="Z37" s="220">
        <v>111</v>
      </c>
      <c r="AA37" s="220">
        <v>0</v>
      </c>
      <c r="AB37" s="221">
        <f>Z37/$Z$11*100</f>
        <v>20.18181818181818</v>
      </c>
      <c r="AC37" s="220">
        <v>126</v>
      </c>
      <c r="AD37" s="220">
        <v>0</v>
      </c>
      <c r="AE37" s="221">
        <f>AC37/$AC$11*100</f>
        <v>23.247232472324722</v>
      </c>
      <c r="AF37" s="220">
        <v>160</v>
      </c>
      <c r="AG37" s="220">
        <v>0</v>
      </c>
      <c r="AH37" s="221">
        <f>AF37/$AF$11*100</f>
        <v>19.82651796778191</v>
      </c>
      <c r="AI37" s="220">
        <v>95</v>
      </c>
      <c r="AJ37" s="220">
        <v>0</v>
      </c>
      <c r="AK37" s="222">
        <f>AI37/$AI$11*100</f>
        <v>16.23931623931624</v>
      </c>
      <c r="AL37" s="10"/>
    </row>
    <row r="38" spans="1:37" ht="15" customHeight="1">
      <c r="A38" s="130"/>
      <c r="B38" s="130"/>
      <c r="C38" s="457" t="s">
        <v>82</v>
      </c>
      <c r="D38" s="192" t="s">
        <v>44</v>
      </c>
      <c r="E38" s="205">
        <f t="shared" si="1"/>
        <v>486</v>
      </c>
      <c r="F38" s="205">
        <f t="shared" si="0"/>
        <v>0</v>
      </c>
      <c r="G38" s="214">
        <v>0</v>
      </c>
      <c r="H38" s="215">
        <v>40</v>
      </c>
      <c r="I38" s="215">
        <v>0</v>
      </c>
      <c r="J38" s="214">
        <v>0</v>
      </c>
      <c r="K38" s="215">
        <v>64</v>
      </c>
      <c r="L38" s="215">
        <v>0</v>
      </c>
      <c r="M38" s="214">
        <v>0</v>
      </c>
      <c r="N38" s="215">
        <v>58</v>
      </c>
      <c r="O38" s="215">
        <v>0</v>
      </c>
      <c r="P38" s="214">
        <v>0</v>
      </c>
      <c r="Q38" s="215">
        <v>71</v>
      </c>
      <c r="R38" s="215">
        <v>0</v>
      </c>
      <c r="S38" s="269">
        <v>0</v>
      </c>
      <c r="T38" s="218">
        <v>29</v>
      </c>
      <c r="U38" s="215">
        <v>0</v>
      </c>
      <c r="V38" s="214">
        <v>0</v>
      </c>
      <c r="W38" s="215">
        <v>56</v>
      </c>
      <c r="X38" s="215">
        <v>0</v>
      </c>
      <c r="Y38" s="214">
        <v>0</v>
      </c>
      <c r="Z38" s="215">
        <v>29</v>
      </c>
      <c r="AA38" s="215">
        <v>0</v>
      </c>
      <c r="AB38" s="214">
        <v>0</v>
      </c>
      <c r="AC38" s="215">
        <v>34</v>
      </c>
      <c r="AD38" s="215">
        <v>0</v>
      </c>
      <c r="AE38" s="214">
        <v>0</v>
      </c>
      <c r="AF38" s="215">
        <v>70</v>
      </c>
      <c r="AG38" s="215">
        <v>0</v>
      </c>
      <c r="AH38" s="216">
        <v>0</v>
      </c>
      <c r="AI38" s="215">
        <v>35</v>
      </c>
      <c r="AJ38" s="215">
        <v>0</v>
      </c>
      <c r="AK38" s="217">
        <v>0</v>
      </c>
    </row>
    <row r="39" spans="1:38" ht="15" customHeight="1">
      <c r="A39" s="130"/>
      <c r="B39" s="130"/>
      <c r="C39" s="458"/>
      <c r="D39" s="196" t="s">
        <v>45</v>
      </c>
      <c r="E39" s="197">
        <f t="shared" si="1"/>
        <v>621</v>
      </c>
      <c r="F39" s="197">
        <f t="shared" si="0"/>
        <v>0</v>
      </c>
      <c r="G39" s="219">
        <v>0</v>
      </c>
      <c r="H39" s="220">
        <v>46</v>
      </c>
      <c r="I39" s="220">
        <v>0</v>
      </c>
      <c r="J39" s="219">
        <v>0</v>
      </c>
      <c r="K39" s="220">
        <v>98</v>
      </c>
      <c r="L39" s="220">
        <v>0</v>
      </c>
      <c r="M39" s="219">
        <v>0</v>
      </c>
      <c r="N39" s="220">
        <v>68</v>
      </c>
      <c r="O39" s="220">
        <v>0</v>
      </c>
      <c r="P39" s="219">
        <v>0</v>
      </c>
      <c r="Q39" s="220">
        <v>114</v>
      </c>
      <c r="R39" s="220">
        <v>0</v>
      </c>
      <c r="S39" s="255">
        <v>0</v>
      </c>
      <c r="T39" s="223">
        <v>32</v>
      </c>
      <c r="U39" s="220">
        <v>0</v>
      </c>
      <c r="V39" s="219">
        <v>0</v>
      </c>
      <c r="W39" s="220">
        <v>65</v>
      </c>
      <c r="X39" s="220">
        <v>0</v>
      </c>
      <c r="Y39" s="219">
        <v>0</v>
      </c>
      <c r="Z39" s="220">
        <v>39</v>
      </c>
      <c r="AA39" s="220">
        <v>0</v>
      </c>
      <c r="AB39" s="219">
        <v>0</v>
      </c>
      <c r="AC39" s="220">
        <v>43</v>
      </c>
      <c r="AD39" s="220">
        <v>0</v>
      </c>
      <c r="AE39" s="219">
        <v>0</v>
      </c>
      <c r="AF39" s="220">
        <v>77</v>
      </c>
      <c r="AG39" s="220">
        <v>0</v>
      </c>
      <c r="AH39" s="221">
        <v>0</v>
      </c>
      <c r="AI39" s="220">
        <v>39</v>
      </c>
      <c r="AJ39" s="220">
        <v>0</v>
      </c>
      <c r="AK39" s="222">
        <v>0</v>
      </c>
      <c r="AL39" s="10"/>
    </row>
    <row r="40" spans="1:37" ht="15" customHeight="1">
      <c r="A40" s="130"/>
      <c r="B40" s="443" t="s">
        <v>56</v>
      </c>
      <c r="C40" s="454"/>
      <c r="D40" s="192" t="s">
        <v>44</v>
      </c>
      <c r="E40" s="205">
        <f t="shared" si="1"/>
        <v>1298</v>
      </c>
      <c r="F40" s="205">
        <f t="shared" si="0"/>
        <v>0</v>
      </c>
      <c r="G40" s="224">
        <f>E40/$E$10*100</f>
        <v>22.920713402790042</v>
      </c>
      <c r="H40" s="215">
        <v>122</v>
      </c>
      <c r="I40" s="215">
        <v>0</v>
      </c>
      <c r="J40" s="216">
        <f>H40/$H$10*100</f>
        <v>21.070811744386873</v>
      </c>
      <c r="K40" s="215">
        <v>226</v>
      </c>
      <c r="L40" s="215">
        <v>0</v>
      </c>
      <c r="M40" s="216">
        <f>K40/$K$10*100</f>
        <v>27.327690447400244</v>
      </c>
      <c r="N40" s="215">
        <v>217</v>
      </c>
      <c r="O40" s="215">
        <v>0</v>
      </c>
      <c r="P40" s="216">
        <f>N40/$N$10*100</f>
        <v>26.431181485992695</v>
      </c>
      <c r="Q40" s="215">
        <v>161</v>
      </c>
      <c r="R40" s="215">
        <v>0</v>
      </c>
      <c r="S40" s="217">
        <f>Q40/$Q$10*100</f>
        <v>22.08504801097394</v>
      </c>
      <c r="T40" s="218">
        <v>68</v>
      </c>
      <c r="U40" s="215">
        <v>0</v>
      </c>
      <c r="V40" s="216">
        <f>T40/$T$10*100</f>
        <v>18.681318681318682</v>
      </c>
      <c r="W40" s="215">
        <v>128</v>
      </c>
      <c r="X40" s="215">
        <v>0</v>
      </c>
      <c r="Y40" s="216">
        <f>W40/$W$10*100</f>
        <v>21.658206429780034</v>
      </c>
      <c r="Z40" s="215">
        <v>54</v>
      </c>
      <c r="AA40" s="215">
        <v>0</v>
      </c>
      <c r="AB40" s="216">
        <f>Z40/$Z$10*100</f>
        <v>17.252396166134183</v>
      </c>
      <c r="AC40" s="215">
        <v>69</v>
      </c>
      <c r="AD40" s="215">
        <v>0</v>
      </c>
      <c r="AE40" s="216">
        <f>AC40/$AC$10*100</f>
        <v>19.060773480662984</v>
      </c>
      <c r="AF40" s="215">
        <v>139</v>
      </c>
      <c r="AG40" s="215">
        <v>0</v>
      </c>
      <c r="AH40" s="216">
        <f>AF40/$AF$10*100</f>
        <v>21.583850931677016</v>
      </c>
      <c r="AI40" s="215">
        <v>114</v>
      </c>
      <c r="AJ40" s="215">
        <v>0</v>
      </c>
      <c r="AK40" s="217">
        <f>AI40/$AI$10*100</f>
        <v>26.32794457274827</v>
      </c>
    </row>
    <row r="41" spans="1:38" ht="15" customHeight="1">
      <c r="A41" s="130"/>
      <c r="B41" s="454"/>
      <c r="C41" s="454"/>
      <c r="D41" s="196" t="s">
        <v>45</v>
      </c>
      <c r="E41" s="197">
        <f t="shared" si="1"/>
        <v>1772</v>
      </c>
      <c r="F41" s="197">
        <f t="shared" si="0"/>
        <v>0</v>
      </c>
      <c r="G41" s="225">
        <f>E41/$E$11*100</f>
        <v>21.960589912008924</v>
      </c>
      <c r="H41" s="220">
        <v>128</v>
      </c>
      <c r="I41" s="220">
        <v>0</v>
      </c>
      <c r="J41" s="221">
        <f>H41/$H$11*100</f>
        <v>18.181818181818183</v>
      </c>
      <c r="K41" s="220">
        <v>326</v>
      </c>
      <c r="L41" s="220">
        <v>0</v>
      </c>
      <c r="M41" s="221">
        <f>K41/$K$11*100</f>
        <v>25.057647963105307</v>
      </c>
      <c r="N41" s="220">
        <v>284</v>
      </c>
      <c r="O41" s="220">
        <v>0</v>
      </c>
      <c r="P41" s="221">
        <f>N41/$N$11*100</f>
        <v>26.34508348794063</v>
      </c>
      <c r="Q41" s="220">
        <v>250</v>
      </c>
      <c r="R41" s="220">
        <v>0</v>
      </c>
      <c r="S41" s="222">
        <f>Q41/$Q$11*100</f>
        <v>20.508613617719444</v>
      </c>
      <c r="T41" s="223">
        <v>95</v>
      </c>
      <c r="U41" s="220">
        <v>0</v>
      </c>
      <c r="V41" s="221">
        <f>T41/$T$11*100</f>
        <v>17.857142857142858</v>
      </c>
      <c r="W41" s="220">
        <v>159</v>
      </c>
      <c r="X41" s="220">
        <v>0</v>
      </c>
      <c r="Y41" s="221">
        <f>W41/$W$11*100</f>
        <v>21.171770972037287</v>
      </c>
      <c r="Z41" s="220">
        <v>92</v>
      </c>
      <c r="AA41" s="220">
        <v>0</v>
      </c>
      <c r="AB41" s="221">
        <f>Z41/$Z$11*100</f>
        <v>16.727272727272727</v>
      </c>
      <c r="AC41" s="220">
        <v>113</v>
      </c>
      <c r="AD41" s="220">
        <v>0</v>
      </c>
      <c r="AE41" s="221">
        <f>AC41/$AC$11*100</f>
        <v>20.84870848708487</v>
      </c>
      <c r="AF41" s="220">
        <v>168</v>
      </c>
      <c r="AG41" s="220">
        <v>0</v>
      </c>
      <c r="AH41" s="221">
        <f>AF41/$AF$11*100</f>
        <v>20.817843866171003</v>
      </c>
      <c r="AI41" s="220">
        <v>157</v>
      </c>
      <c r="AJ41" s="220">
        <v>0</v>
      </c>
      <c r="AK41" s="222">
        <f>AI41/$AI$11*100</f>
        <v>26.837606837606838</v>
      </c>
      <c r="AL41" s="10"/>
    </row>
    <row r="42" spans="1:38" s="2" customFormat="1" ht="14.25" customHeight="1">
      <c r="A42" s="130"/>
      <c r="B42" s="444" t="s">
        <v>171</v>
      </c>
      <c r="C42" s="454"/>
      <c r="D42" s="192" t="s">
        <v>44</v>
      </c>
      <c r="E42" s="205">
        <f t="shared" si="1"/>
        <v>74</v>
      </c>
      <c r="F42" s="205">
        <f t="shared" si="0"/>
        <v>0</v>
      </c>
      <c r="G42" s="215">
        <v>0</v>
      </c>
      <c r="H42" s="215">
        <v>4</v>
      </c>
      <c r="I42" s="215">
        <v>0</v>
      </c>
      <c r="J42" s="215">
        <v>0</v>
      </c>
      <c r="K42" s="215">
        <v>4</v>
      </c>
      <c r="L42" s="215">
        <v>0</v>
      </c>
      <c r="M42" s="214">
        <v>0</v>
      </c>
      <c r="N42" s="215">
        <v>8</v>
      </c>
      <c r="O42" s="215">
        <v>0</v>
      </c>
      <c r="P42" s="214">
        <v>0</v>
      </c>
      <c r="Q42" s="215">
        <v>6</v>
      </c>
      <c r="R42" s="215">
        <v>0</v>
      </c>
      <c r="S42" s="269">
        <v>0</v>
      </c>
      <c r="T42" s="218">
        <v>9</v>
      </c>
      <c r="U42" s="215">
        <v>0</v>
      </c>
      <c r="V42" s="214">
        <v>0</v>
      </c>
      <c r="W42" s="215">
        <v>9</v>
      </c>
      <c r="X42" s="215">
        <v>0</v>
      </c>
      <c r="Y42" s="214">
        <v>0</v>
      </c>
      <c r="Z42" s="215">
        <v>1</v>
      </c>
      <c r="AA42" s="215">
        <v>0</v>
      </c>
      <c r="AB42" s="214">
        <v>0</v>
      </c>
      <c r="AC42" s="215">
        <v>2</v>
      </c>
      <c r="AD42" s="215">
        <v>0</v>
      </c>
      <c r="AE42" s="214">
        <v>0</v>
      </c>
      <c r="AF42" s="215">
        <v>21</v>
      </c>
      <c r="AG42" s="215">
        <v>0</v>
      </c>
      <c r="AH42" s="216">
        <v>0</v>
      </c>
      <c r="AI42" s="215">
        <v>10</v>
      </c>
      <c r="AJ42" s="215">
        <v>0</v>
      </c>
      <c r="AK42" s="217">
        <v>0</v>
      </c>
      <c r="AL42" s="43"/>
    </row>
    <row r="43" spans="1:38" s="2" customFormat="1" ht="14.25" customHeight="1">
      <c r="A43" s="130"/>
      <c r="B43" s="454"/>
      <c r="C43" s="454"/>
      <c r="D43" s="196" t="s">
        <v>45</v>
      </c>
      <c r="E43" s="197">
        <f t="shared" si="1"/>
        <v>117</v>
      </c>
      <c r="F43" s="197">
        <f t="shared" si="0"/>
        <v>0</v>
      </c>
      <c r="G43" s="220">
        <v>0</v>
      </c>
      <c r="H43" s="220">
        <v>11</v>
      </c>
      <c r="I43" s="220">
        <v>0</v>
      </c>
      <c r="J43" s="220">
        <v>0</v>
      </c>
      <c r="K43" s="220">
        <v>4</v>
      </c>
      <c r="L43" s="220">
        <v>0</v>
      </c>
      <c r="M43" s="219">
        <v>0</v>
      </c>
      <c r="N43" s="220">
        <v>19</v>
      </c>
      <c r="O43" s="220">
        <v>0</v>
      </c>
      <c r="P43" s="219">
        <v>0</v>
      </c>
      <c r="Q43" s="220">
        <v>11</v>
      </c>
      <c r="R43" s="220">
        <v>0</v>
      </c>
      <c r="S43" s="255">
        <v>0</v>
      </c>
      <c r="T43" s="223">
        <v>13</v>
      </c>
      <c r="U43" s="220">
        <v>0</v>
      </c>
      <c r="V43" s="219">
        <v>0</v>
      </c>
      <c r="W43" s="220">
        <v>14</v>
      </c>
      <c r="X43" s="220">
        <v>0</v>
      </c>
      <c r="Y43" s="219">
        <v>0</v>
      </c>
      <c r="Z43" s="220">
        <v>1</v>
      </c>
      <c r="AA43" s="220">
        <v>0</v>
      </c>
      <c r="AB43" s="219">
        <v>0</v>
      </c>
      <c r="AC43" s="220">
        <v>2</v>
      </c>
      <c r="AD43" s="220">
        <v>0</v>
      </c>
      <c r="AE43" s="219">
        <v>0</v>
      </c>
      <c r="AF43" s="220">
        <v>31</v>
      </c>
      <c r="AG43" s="220">
        <v>0</v>
      </c>
      <c r="AH43" s="221">
        <v>0</v>
      </c>
      <c r="AI43" s="220">
        <v>11</v>
      </c>
      <c r="AJ43" s="220">
        <v>0</v>
      </c>
      <c r="AK43" s="222">
        <v>0</v>
      </c>
      <c r="AL43" s="43"/>
    </row>
    <row r="44" spans="1:38" ht="15" customHeight="1">
      <c r="A44" s="130"/>
      <c r="B44" s="443" t="s">
        <v>116</v>
      </c>
      <c r="C44" s="443"/>
      <c r="D44" s="192" t="s">
        <v>44</v>
      </c>
      <c r="E44" s="205">
        <f t="shared" si="1"/>
        <v>0</v>
      </c>
      <c r="F44" s="205">
        <f t="shared" si="0"/>
        <v>0</v>
      </c>
      <c r="G44" s="224">
        <f>E44/$E$10*100</f>
        <v>0</v>
      </c>
      <c r="H44" s="215">
        <v>0</v>
      </c>
      <c r="I44" s="215">
        <v>0</v>
      </c>
      <c r="J44" s="216">
        <f>H44/$H$10*100</f>
        <v>0</v>
      </c>
      <c r="K44" s="215">
        <v>0</v>
      </c>
      <c r="L44" s="215">
        <v>0</v>
      </c>
      <c r="M44" s="216">
        <f>K44/$K$10*100</f>
        <v>0</v>
      </c>
      <c r="N44" s="215">
        <v>0</v>
      </c>
      <c r="O44" s="215">
        <v>0</v>
      </c>
      <c r="P44" s="216">
        <f>N44/$N$10*100</f>
        <v>0</v>
      </c>
      <c r="Q44" s="215">
        <v>0</v>
      </c>
      <c r="R44" s="215">
        <v>0</v>
      </c>
      <c r="S44" s="217">
        <f>Q44/$Q$10*100</f>
        <v>0</v>
      </c>
      <c r="T44" s="218">
        <v>0</v>
      </c>
      <c r="U44" s="215">
        <v>0</v>
      </c>
      <c r="V44" s="216">
        <f>T44/$T$10*100</f>
        <v>0</v>
      </c>
      <c r="W44" s="215">
        <v>0</v>
      </c>
      <c r="X44" s="215">
        <v>0</v>
      </c>
      <c r="Y44" s="216">
        <f>W44/$W$10*100</f>
        <v>0</v>
      </c>
      <c r="Z44" s="215">
        <v>0</v>
      </c>
      <c r="AA44" s="215">
        <v>0</v>
      </c>
      <c r="AB44" s="216">
        <f>Z44/$Z$10*100</f>
        <v>0</v>
      </c>
      <c r="AC44" s="215">
        <v>0</v>
      </c>
      <c r="AD44" s="215">
        <v>0</v>
      </c>
      <c r="AE44" s="216">
        <f>AC44/$AC$10*100</f>
        <v>0</v>
      </c>
      <c r="AF44" s="215">
        <v>0</v>
      </c>
      <c r="AG44" s="215">
        <v>0</v>
      </c>
      <c r="AH44" s="216">
        <f>AF44/$AF$10*100</f>
        <v>0</v>
      </c>
      <c r="AI44" s="215">
        <v>0</v>
      </c>
      <c r="AJ44" s="215">
        <v>0</v>
      </c>
      <c r="AK44" s="217">
        <f>AI44/$AI$10*100</f>
        <v>0</v>
      </c>
      <c r="AL44" s="10"/>
    </row>
    <row r="45" spans="1:38" ht="15" customHeight="1">
      <c r="A45" s="130"/>
      <c r="B45" s="443"/>
      <c r="C45" s="443"/>
      <c r="D45" s="196" t="s">
        <v>45</v>
      </c>
      <c r="E45" s="197">
        <f t="shared" si="1"/>
        <v>0</v>
      </c>
      <c r="F45" s="197">
        <f t="shared" si="0"/>
        <v>0</v>
      </c>
      <c r="G45" s="225">
        <f>E45/$E$11*100</f>
        <v>0</v>
      </c>
      <c r="H45" s="220">
        <v>0</v>
      </c>
      <c r="I45" s="220">
        <v>0</v>
      </c>
      <c r="J45" s="221">
        <f>H45/$H$11*100</f>
        <v>0</v>
      </c>
      <c r="K45" s="220">
        <v>0</v>
      </c>
      <c r="L45" s="220">
        <v>0</v>
      </c>
      <c r="M45" s="221">
        <f>K45/$K$11*100</f>
        <v>0</v>
      </c>
      <c r="N45" s="220">
        <v>0</v>
      </c>
      <c r="O45" s="220">
        <v>0</v>
      </c>
      <c r="P45" s="221">
        <f>N45/$N$11*100</f>
        <v>0</v>
      </c>
      <c r="Q45" s="220">
        <v>0</v>
      </c>
      <c r="R45" s="220">
        <v>0</v>
      </c>
      <c r="S45" s="222">
        <f>Q45/$Q$11*100</f>
        <v>0</v>
      </c>
      <c r="T45" s="223">
        <v>0</v>
      </c>
      <c r="U45" s="220">
        <v>0</v>
      </c>
      <c r="V45" s="221">
        <f>T45/$T$11*100</f>
        <v>0</v>
      </c>
      <c r="W45" s="220">
        <v>0</v>
      </c>
      <c r="X45" s="220">
        <v>0</v>
      </c>
      <c r="Y45" s="221">
        <f>W45/$W$11*100</f>
        <v>0</v>
      </c>
      <c r="Z45" s="220">
        <v>0</v>
      </c>
      <c r="AA45" s="220">
        <v>0</v>
      </c>
      <c r="AB45" s="221">
        <f>Z45/$Z$11*100</f>
        <v>0</v>
      </c>
      <c r="AC45" s="220">
        <v>0</v>
      </c>
      <c r="AD45" s="220">
        <v>0</v>
      </c>
      <c r="AE45" s="221">
        <f>AC45/$AC$11*100</f>
        <v>0</v>
      </c>
      <c r="AF45" s="220">
        <v>0</v>
      </c>
      <c r="AG45" s="220">
        <v>0</v>
      </c>
      <c r="AH45" s="221">
        <f>AF45/$AF$11*100</f>
        <v>0</v>
      </c>
      <c r="AI45" s="220">
        <v>0</v>
      </c>
      <c r="AJ45" s="220">
        <v>0</v>
      </c>
      <c r="AK45" s="222">
        <f>AI45/$AI$11*100</f>
        <v>0</v>
      </c>
      <c r="AL45" s="10"/>
    </row>
    <row r="46" spans="1:37" ht="15" customHeight="1">
      <c r="A46" s="130"/>
      <c r="B46" s="443" t="s">
        <v>11</v>
      </c>
      <c r="C46" s="454"/>
      <c r="D46" s="192" t="s">
        <v>44</v>
      </c>
      <c r="E46" s="205">
        <f t="shared" si="1"/>
        <v>1018</v>
      </c>
      <c r="F46" s="205">
        <f t="shared" si="0"/>
        <v>0</v>
      </c>
      <c r="G46" s="224">
        <f>E46/$E$10*100</f>
        <v>17.976337630231328</v>
      </c>
      <c r="H46" s="215">
        <v>102</v>
      </c>
      <c r="I46" s="215">
        <v>0</v>
      </c>
      <c r="J46" s="216">
        <f>H46/$H$10*100</f>
        <v>17.616580310880828</v>
      </c>
      <c r="K46" s="215">
        <v>172</v>
      </c>
      <c r="L46" s="215">
        <v>0</v>
      </c>
      <c r="M46" s="216">
        <f>K46/$K$10*100</f>
        <v>20.79806529625151</v>
      </c>
      <c r="N46" s="215">
        <v>142</v>
      </c>
      <c r="O46" s="215">
        <v>0</v>
      </c>
      <c r="P46" s="216">
        <f>N46/$N$10*100</f>
        <v>17.295980511571255</v>
      </c>
      <c r="Q46" s="215">
        <v>145</v>
      </c>
      <c r="R46" s="215">
        <v>0</v>
      </c>
      <c r="S46" s="217">
        <f>Q46/$Q$10*100</f>
        <v>19.89026063100137</v>
      </c>
      <c r="T46" s="218">
        <v>57</v>
      </c>
      <c r="U46" s="215">
        <v>0</v>
      </c>
      <c r="V46" s="216">
        <f>T46/$T$10*100</f>
        <v>15.659340659340659</v>
      </c>
      <c r="W46" s="215">
        <v>63</v>
      </c>
      <c r="X46" s="215">
        <v>0</v>
      </c>
      <c r="Y46" s="216">
        <f>W46/$W$10*100</f>
        <v>10.65989847715736</v>
      </c>
      <c r="Z46" s="215">
        <v>71</v>
      </c>
      <c r="AA46" s="215">
        <v>0</v>
      </c>
      <c r="AB46" s="216">
        <f>Z46/$Z$10*100</f>
        <v>22.683706070287542</v>
      </c>
      <c r="AC46" s="215">
        <v>70</v>
      </c>
      <c r="AD46" s="215">
        <v>0</v>
      </c>
      <c r="AE46" s="216">
        <f>AC46/$AC$10*100</f>
        <v>19.337016574585636</v>
      </c>
      <c r="AF46" s="215">
        <v>98</v>
      </c>
      <c r="AG46" s="215">
        <v>0</v>
      </c>
      <c r="AH46" s="216">
        <f>AF46/$AF$10*100</f>
        <v>15.217391304347828</v>
      </c>
      <c r="AI46" s="215">
        <v>98</v>
      </c>
      <c r="AJ46" s="215">
        <v>0</v>
      </c>
      <c r="AK46" s="217">
        <f>AI46/$AI$10*100</f>
        <v>22.632794457274827</v>
      </c>
    </row>
    <row r="47" spans="1:38" ht="15" customHeight="1">
      <c r="A47" s="130"/>
      <c r="B47" s="454"/>
      <c r="C47" s="454"/>
      <c r="D47" s="196" t="s">
        <v>45</v>
      </c>
      <c r="E47" s="197">
        <f t="shared" si="1"/>
        <v>1469</v>
      </c>
      <c r="F47" s="197">
        <f t="shared" si="0"/>
        <v>0</v>
      </c>
      <c r="G47" s="225">
        <f>E47/$E$11*100</f>
        <v>18.20547775436857</v>
      </c>
      <c r="H47" s="220">
        <v>117</v>
      </c>
      <c r="I47" s="220">
        <v>0</v>
      </c>
      <c r="J47" s="221">
        <f>H47/$H$11*100</f>
        <v>16.619318181818183</v>
      </c>
      <c r="K47" s="220">
        <v>280</v>
      </c>
      <c r="L47" s="220">
        <v>0</v>
      </c>
      <c r="M47" s="221">
        <f>K47/$K$11*100</f>
        <v>21.521906225980015</v>
      </c>
      <c r="N47" s="220">
        <v>188</v>
      </c>
      <c r="O47" s="220">
        <v>0</v>
      </c>
      <c r="P47" s="221">
        <f>N47/$N$11*100</f>
        <v>17.439703153988866</v>
      </c>
      <c r="Q47" s="220">
        <v>210</v>
      </c>
      <c r="R47" s="220">
        <v>0</v>
      </c>
      <c r="S47" s="222">
        <f>Q47/$Q$11*100</f>
        <v>17.227235438884332</v>
      </c>
      <c r="T47" s="223">
        <v>96</v>
      </c>
      <c r="U47" s="220">
        <v>0</v>
      </c>
      <c r="V47" s="221">
        <f>T47/$T$11*100</f>
        <v>18.045112781954884</v>
      </c>
      <c r="W47" s="220">
        <v>84</v>
      </c>
      <c r="X47" s="220">
        <v>0</v>
      </c>
      <c r="Y47" s="221">
        <f>W47/$W$11*100</f>
        <v>11.18508655126498</v>
      </c>
      <c r="Z47" s="220">
        <v>136</v>
      </c>
      <c r="AA47" s="220">
        <v>0</v>
      </c>
      <c r="AB47" s="221">
        <f>Z47/$Z$11*100</f>
        <v>24.727272727272727</v>
      </c>
      <c r="AC47" s="220">
        <v>111</v>
      </c>
      <c r="AD47" s="220">
        <v>0</v>
      </c>
      <c r="AE47" s="221">
        <f>AC47/$AC$11*100</f>
        <v>20.479704797047972</v>
      </c>
      <c r="AF47" s="220">
        <v>114</v>
      </c>
      <c r="AG47" s="220">
        <v>0</v>
      </c>
      <c r="AH47" s="221">
        <f>AF47/$AF$11*100</f>
        <v>14.12639405204461</v>
      </c>
      <c r="AI47" s="220">
        <v>133</v>
      </c>
      <c r="AJ47" s="220">
        <v>0</v>
      </c>
      <c r="AK47" s="222">
        <f>AI47/$AI$11*100</f>
        <v>22.735042735042736</v>
      </c>
      <c r="AL47" s="10"/>
    </row>
    <row r="48" spans="1:38" ht="15" customHeight="1">
      <c r="A48" s="130"/>
      <c r="B48" s="230"/>
      <c r="C48" s="231" t="s">
        <v>89</v>
      </c>
      <c r="D48" s="192" t="s">
        <v>44</v>
      </c>
      <c r="E48" s="205">
        <f t="shared" si="1"/>
        <v>13</v>
      </c>
      <c r="F48" s="205">
        <f t="shared" si="0"/>
        <v>0</v>
      </c>
      <c r="G48" s="214"/>
      <c r="H48" s="215">
        <v>0</v>
      </c>
      <c r="I48" s="215">
        <v>0</v>
      </c>
      <c r="J48" s="216">
        <v>0</v>
      </c>
      <c r="K48" s="215">
        <v>2</v>
      </c>
      <c r="L48" s="215">
        <v>0</v>
      </c>
      <c r="M48" s="216">
        <v>0</v>
      </c>
      <c r="N48" s="215">
        <v>0</v>
      </c>
      <c r="O48" s="215">
        <v>0</v>
      </c>
      <c r="P48" s="216">
        <v>0</v>
      </c>
      <c r="Q48" s="215">
        <v>1</v>
      </c>
      <c r="R48" s="215">
        <v>0</v>
      </c>
      <c r="S48" s="217">
        <v>0</v>
      </c>
      <c r="T48" s="218">
        <v>3</v>
      </c>
      <c r="U48" s="215">
        <v>0</v>
      </c>
      <c r="V48" s="216">
        <v>0</v>
      </c>
      <c r="W48" s="215">
        <v>0</v>
      </c>
      <c r="X48" s="215">
        <v>0</v>
      </c>
      <c r="Y48" s="216">
        <v>0</v>
      </c>
      <c r="Z48" s="215">
        <v>6</v>
      </c>
      <c r="AA48" s="215">
        <v>0</v>
      </c>
      <c r="AB48" s="216">
        <v>0</v>
      </c>
      <c r="AC48" s="215">
        <v>0</v>
      </c>
      <c r="AD48" s="215">
        <v>0</v>
      </c>
      <c r="AE48" s="216">
        <v>0</v>
      </c>
      <c r="AF48" s="215">
        <v>0</v>
      </c>
      <c r="AG48" s="215">
        <v>0</v>
      </c>
      <c r="AH48" s="216">
        <v>0</v>
      </c>
      <c r="AI48" s="215">
        <v>1</v>
      </c>
      <c r="AJ48" s="215">
        <v>0</v>
      </c>
      <c r="AK48" s="217">
        <v>0</v>
      </c>
      <c r="AL48" s="10"/>
    </row>
    <row r="49" spans="1:38" ht="15" customHeight="1">
      <c r="A49" s="130"/>
      <c r="B49" s="230"/>
      <c r="C49" s="130" t="s">
        <v>90</v>
      </c>
      <c r="D49" s="196" t="s">
        <v>45</v>
      </c>
      <c r="E49" s="197">
        <f t="shared" si="1"/>
        <v>19</v>
      </c>
      <c r="F49" s="197">
        <f t="shared" si="0"/>
        <v>0</v>
      </c>
      <c r="G49" s="219"/>
      <c r="H49" s="220">
        <v>0</v>
      </c>
      <c r="I49" s="220">
        <v>0</v>
      </c>
      <c r="J49" s="221">
        <v>0</v>
      </c>
      <c r="K49" s="220">
        <v>2</v>
      </c>
      <c r="L49" s="220">
        <v>0</v>
      </c>
      <c r="M49" s="221">
        <v>0</v>
      </c>
      <c r="N49" s="220">
        <v>0</v>
      </c>
      <c r="O49" s="220">
        <v>0</v>
      </c>
      <c r="P49" s="221">
        <v>0</v>
      </c>
      <c r="Q49" s="220">
        <v>1</v>
      </c>
      <c r="R49" s="220">
        <v>0</v>
      </c>
      <c r="S49" s="222">
        <v>0</v>
      </c>
      <c r="T49" s="223">
        <v>3</v>
      </c>
      <c r="U49" s="220">
        <v>0</v>
      </c>
      <c r="V49" s="221">
        <v>0</v>
      </c>
      <c r="W49" s="220">
        <v>0</v>
      </c>
      <c r="X49" s="220">
        <v>0</v>
      </c>
      <c r="Y49" s="221">
        <v>0</v>
      </c>
      <c r="Z49" s="220">
        <v>12</v>
      </c>
      <c r="AA49" s="220">
        <v>0</v>
      </c>
      <c r="AB49" s="221">
        <v>0</v>
      </c>
      <c r="AC49" s="220">
        <v>0</v>
      </c>
      <c r="AD49" s="220">
        <v>0</v>
      </c>
      <c r="AE49" s="221">
        <v>0</v>
      </c>
      <c r="AF49" s="220">
        <v>0</v>
      </c>
      <c r="AG49" s="220">
        <v>0</v>
      </c>
      <c r="AH49" s="221">
        <v>0</v>
      </c>
      <c r="AI49" s="220">
        <v>1</v>
      </c>
      <c r="AJ49" s="220">
        <v>0</v>
      </c>
      <c r="AK49" s="222">
        <v>0</v>
      </c>
      <c r="AL49" s="10"/>
    </row>
    <row r="50" spans="1:37" ht="15" customHeight="1">
      <c r="A50" s="443" t="s">
        <v>164</v>
      </c>
      <c r="B50" s="443"/>
      <c r="C50" s="443"/>
      <c r="D50" s="192" t="s">
        <v>44</v>
      </c>
      <c r="E50" s="232">
        <f t="shared" si="1"/>
        <v>1759</v>
      </c>
      <c r="F50" s="239">
        <f t="shared" si="0"/>
        <v>0</v>
      </c>
      <c r="G50" s="214"/>
      <c r="H50" s="215">
        <v>29</v>
      </c>
      <c r="I50" s="215">
        <v>0</v>
      </c>
      <c r="J50" s="216">
        <v>0</v>
      </c>
      <c r="K50" s="215">
        <v>235</v>
      </c>
      <c r="L50" s="215">
        <v>0</v>
      </c>
      <c r="M50" s="216">
        <v>0</v>
      </c>
      <c r="N50" s="215">
        <v>286</v>
      </c>
      <c r="O50" s="215">
        <v>0</v>
      </c>
      <c r="P50" s="216">
        <v>0</v>
      </c>
      <c r="Q50" s="215">
        <v>309</v>
      </c>
      <c r="R50" s="215">
        <v>0</v>
      </c>
      <c r="S50" s="217">
        <v>0</v>
      </c>
      <c r="T50" s="218">
        <v>83</v>
      </c>
      <c r="U50" s="215">
        <v>0</v>
      </c>
      <c r="V50" s="216">
        <v>0</v>
      </c>
      <c r="W50" s="215">
        <v>178</v>
      </c>
      <c r="X50" s="215">
        <v>0</v>
      </c>
      <c r="Y50" s="216">
        <v>0</v>
      </c>
      <c r="Z50" s="215">
        <v>226</v>
      </c>
      <c r="AA50" s="215">
        <v>0</v>
      </c>
      <c r="AB50" s="216">
        <v>0</v>
      </c>
      <c r="AC50" s="215">
        <v>114</v>
      </c>
      <c r="AD50" s="215">
        <v>0</v>
      </c>
      <c r="AE50" s="216">
        <v>0</v>
      </c>
      <c r="AF50" s="215">
        <v>151</v>
      </c>
      <c r="AG50" s="215">
        <v>0</v>
      </c>
      <c r="AH50" s="216">
        <v>0</v>
      </c>
      <c r="AI50" s="215">
        <v>148</v>
      </c>
      <c r="AJ50" s="215">
        <v>0</v>
      </c>
      <c r="AK50" s="217">
        <v>0</v>
      </c>
    </row>
    <row r="51" spans="1:38" ht="15" customHeight="1">
      <c r="A51" s="449"/>
      <c r="B51" s="449"/>
      <c r="C51" s="449"/>
      <c r="D51" s="233" t="s">
        <v>45</v>
      </c>
      <c r="E51" s="234">
        <f t="shared" si="1"/>
        <v>2632</v>
      </c>
      <c r="F51" s="240">
        <f t="shared" si="0"/>
        <v>0</v>
      </c>
      <c r="G51" s="250"/>
      <c r="H51" s="236">
        <v>30</v>
      </c>
      <c r="I51" s="236">
        <v>0</v>
      </c>
      <c r="J51" s="221">
        <v>0</v>
      </c>
      <c r="K51" s="236">
        <v>358</v>
      </c>
      <c r="L51" s="236">
        <v>0</v>
      </c>
      <c r="M51" s="221">
        <v>0</v>
      </c>
      <c r="N51" s="236">
        <v>388</v>
      </c>
      <c r="O51" s="236">
        <v>0</v>
      </c>
      <c r="P51" s="251">
        <v>0</v>
      </c>
      <c r="Q51" s="236">
        <v>542</v>
      </c>
      <c r="R51" s="236">
        <v>0</v>
      </c>
      <c r="S51" s="257">
        <v>0</v>
      </c>
      <c r="T51" s="237">
        <v>115</v>
      </c>
      <c r="U51" s="236">
        <v>0</v>
      </c>
      <c r="V51" s="221">
        <v>0</v>
      </c>
      <c r="W51" s="236">
        <v>231</v>
      </c>
      <c r="X51" s="236">
        <v>0</v>
      </c>
      <c r="Y51" s="251">
        <v>0</v>
      </c>
      <c r="Z51" s="236">
        <v>404</v>
      </c>
      <c r="AA51" s="236">
        <v>0</v>
      </c>
      <c r="AB51" s="251">
        <v>0</v>
      </c>
      <c r="AC51" s="236">
        <v>161</v>
      </c>
      <c r="AD51" s="236">
        <v>0</v>
      </c>
      <c r="AE51" s="251">
        <v>0</v>
      </c>
      <c r="AF51" s="236">
        <v>185</v>
      </c>
      <c r="AG51" s="236">
        <v>0</v>
      </c>
      <c r="AH51" s="251">
        <v>0</v>
      </c>
      <c r="AI51" s="236">
        <v>218</v>
      </c>
      <c r="AJ51" s="236">
        <v>0</v>
      </c>
      <c r="AK51" s="257">
        <v>0</v>
      </c>
      <c r="AL51" s="10"/>
    </row>
    <row r="52" spans="1:37" ht="16.5" customHeight="1">
      <c r="A52" s="2" t="s">
        <v>165</v>
      </c>
      <c r="J52" s="258"/>
      <c r="M52" s="258"/>
      <c r="V52" s="258"/>
      <c r="AH52" s="241"/>
      <c r="AI52" s="242"/>
      <c r="AJ52" s="242"/>
      <c r="AK52" s="249" t="s">
        <v>131</v>
      </c>
    </row>
  </sheetData>
  <sheetProtection/>
  <mergeCells count="54">
    <mergeCell ref="AJ1:AK2"/>
    <mergeCell ref="A50:C51"/>
    <mergeCell ref="B46:C47"/>
    <mergeCell ref="C38:C39"/>
    <mergeCell ref="B40:C41"/>
    <mergeCell ref="B44:C45"/>
    <mergeCell ref="B24:C25"/>
    <mergeCell ref="B26:C27"/>
    <mergeCell ref="B28:C29"/>
    <mergeCell ref="B16:C17"/>
    <mergeCell ref="A6:C7"/>
    <mergeCell ref="A8:C9"/>
    <mergeCell ref="A10:C11"/>
    <mergeCell ref="B14:C15"/>
    <mergeCell ref="B36:C37"/>
    <mergeCell ref="B30:C31"/>
    <mergeCell ref="B32:C33"/>
    <mergeCell ref="B34:C35"/>
    <mergeCell ref="E3:G3"/>
    <mergeCell ref="H3:J3"/>
    <mergeCell ref="K3:M3"/>
    <mergeCell ref="E4:E5"/>
    <mergeCell ref="G4:G5"/>
    <mergeCell ref="H4:H5"/>
    <mergeCell ref="J4:J5"/>
    <mergeCell ref="AC3:AE3"/>
    <mergeCell ref="N3:P3"/>
    <mergeCell ref="A3:D5"/>
    <mergeCell ref="B12:C13"/>
    <mergeCell ref="Y4:Y5"/>
    <mergeCell ref="Z4:Z5"/>
    <mergeCell ref="K4:K5"/>
    <mergeCell ref="M4:M5"/>
    <mergeCell ref="N4:N5"/>
    <mergeCell ref="P4:P5"/>
    <mergeCell ref="B42:C43"/>
    <mergeCell ref="AF3:AH3"/>
    <mergeCell ref="AI3:AK3"/>
    <mergeCell ref="Q3:S3"/>
    <mergeCell ref="T3:V3"/>
    <mergeCell ref="W3:Y3"/>
    <mergeCell ref="Z3:AB3"/>
    <mergeCell ref="Q4:Q5"/>
    <mergeCell ref="S4:S5"/>
    <mergeCell ref="T4:T5"/>
    <mergeCell ref="V4:V5"/>
    <mergeCell ref="W4:W5"/>
    <mergeCell ref="AI4:AI5"/>
    <mergeCell ref="AK4:AK5"/>
    <mergeCell ref="AB4:AB5"/>
    <mergeCell ref="AC4:AC5"/>
    <mergeCell ref="AE4:AE5"/>
    <mergeCell ref="AF4:AF5"/>
    <mergeCell ref="AH4:AH5"/>
  </mergeCells>
  <printOptions horizontalCentered="1"/>
  <pageMargins left="0.4724409448818898" right="0.4724409448818898" top="0.7874015748031497" bottom="0.5905511811023623" header="0.3937007874015748" footer="0.1968503937007874"/>
  <pageSetup horizontalDpi="600" verticalDpi="600" orientation="portrait" paperSize="9" scale="95" r:id="rId1"/>
  <colBreaks count="1" manualBreakCount="1">
    <brk id="19" max="53" man="1"/>
  </colBreaks>
</worksheet>
</file>

<file path=xl/worksheets/sheet7.xml><?xml version="1.0" encoding="utf-8"?>
<worksheet xmlns="http://schemas.openxmlformats.org/spreadsheetml/2006/main" xmlns:r="http://schemas.openxmlformats.org/officeDocument/2006/relationships">
  <dimension ref="A1:Q28"/>
  <sheetViews>
    <sheetView showZeros="0" zoomScaleSheetLayoutView="90" zoomScalePageLayoutView="0" workbookViewId="0" topLeftCell="A1">
      <pane xSplit="1" ySplit="5" topLeftCell="B6" activePane="bottomRight" state="frozen"/>
      <selection pane="topLeft" activeCell="B1" sqref="B1"/>
      <selection pane="topRight" activeCell="B1" sqref="B1"/>
      <selection pane="bottomLeft" activeCell="B1" sqref="B1"/>
      <selection pane="bottomRight" activeCell="N24" sqref="N24"/>
    </sheetView>
  </sheetViews>
  <sheetFormatPr defaultColWidth="9.00390625" defaultRowHeight="13.5"/>
  <cols>
    <col min="1" max="1" width="12.50390625" style="2" customWidth="1"/>
    <col min="2" max="9" width="9.25390625" style="2" customWidth="1"/>
    <col min="10" max="17" width="9.625" style="2" customWidth="1"/>
    <col min="18" max="16384" width="9.00390625" style="2" customWidth="1"/>
  </cols>
  <sheetData>
    <row r="1" spans="1:17" ht="18" customHeight="1">
      <c r="A1" s="46" t="s">
        <v>108</v>
      </c>
      <c r="B1" s="46"/>
      <c r="C1" s="46"/>
      <c r="D1" s="56"/>
      <c r="E1" s="43"/>
      <c r="F1" s="43"/>
      <c r="G1" s="43"/>
      <c r="H1" s="43"/>
      <c r="I1" s="43"/>
      <c r="J1" s="43"/>
      <c r="K1" s="43"/>
      <c r="L1" s="43"/>
      <c r="M1" s="43"/>
      <c r="N1" s="43"/>
      <c r="O1" s="43"/>
      <c r="P1" s="43"/>
      <c r="Q1" s="43"/>
    </row>
    <row r="2" spans="1:17" ht="17.25" customHeight="1">
      <c r="A2" s="57" t="s">
        <v>109</v>
      </c>
      <c r="B2" s="57"/>
      <c r="C2" s="43"/>
      <c r="D2" s="43"/>
      <c r="E2" s="43"/>
      <c r="F2" s="43"/>
      <c r="G2" s="43"/>
      <c r="H2" s="43"/>
      <c r="I2" s="43"/>
      <c r="J2" s="43"/>
      <c r="K2" s="43"/>
      <c r="L2" s="43"/>
      <c r="M2" s="43"/>
      <c r="N2" s="43"/>
      <c r="O2" s="43"/>
      <c r="P2" s="392" t="str">
        <f>'1(1) 保健師業務(総数)'!AB4</f>
        <v>令和元年度</v>
      </c>
      <c r="Q2" s="392"/>
    </row>
    <row r="3" spans="1:17" ht="7.5" customHeight="1">
      <c r="A3" s="57"/>
      <c r="B3" s="57"/>
      <c r="C3" s="43"/>
      <c r="D3" s="43"/>
      <c r="E3" s="43"/>
      <c r="F3" s="43"/>
      <c r="G3" s="43"/>
      <c r="H3" s="43"/>
      <c r="I3" s="43"/>
      <c r="J3" s="43"/>
      <c r="K3" s="43"/>
      <c r="L3" s="43"/>
      <c r="M3" s="43"/>
      <c r="N3" s="43"/>
      <c r="O3" s="43"/>
      <c r="P3" s="393"/>
      <c r="Q3" s="393"/>
    </row>
    <row r="4" spans="1:17" s="3" customFormat="1" ht="19.5" customHeight="1">
      <c r="A4" s="461" t="s">
        <v>58</v>
      </c>
      <c r="B4" s="459" t="s">
        <v>59</v>
      </c>
      <c r="C4" s="459"/>
      <c r="D4" s="459"/>
      <c r="E4" s="459"/>
      <c r="F4" s="463" t="s">
        <v>139</v>
      </c>
      <c r="G4" s="463"/>
      <c r="H4" s="463"/>
      <c r="I4" s="464"/>
      <c r="J4" s="465" t="s">
        <v>127</v>
      </c>
      <c r="K4" s="459"/>
      <c r="L4" s="459"/>
      <c r="M4" s="459"/>
      <c r="N4" s="459" t="s">
        <v>60</v>
      </c>
      <c r="O4" s="459"/>
      <c r="P4" s="459"/>
      <c r="Q4" s="460"/>
    </row>
    <row r="5" spans="1:17" s="3" customFormat="1" ht="19.5" customHeight="1">
      <c r="A5" s="462"/>
      <c r="B5" s="51" t="s">
        <v>61</v>
      </c>
      <c r="C5" s="51" t="s">
        <v>150</v>
      </c>
      <c r="D5" s="51" t="s">
        <v>62</v>
      </c>
      <c r="E5" s="51" t="s">
        <v>63</v>
      </c>
      <c r="F5" s="51" t="s">
        <v>61</v>
      </c>
      <c r="G5" s="51" t="s">
        <v>150</v>
      </c>
      <c r="H5" s="51" t="s">
        <v>62</v>
      </c>
      <c r="I5" s="52" t="s">
        <v>63</v>
      </c>
      <c r="J5" s="50" t="s">
        <v>61</v>
      </c>
      <c r="K5" s="51" t="s">
        <v>150</v>
      </c>
      <c r="L5" s="51" t="s">
        <v>62</v>
      </c>
      <c r="M5" s="51" t="s">
        <v>63</v>
      </c>
      <c r="N5" s="51" t="s">
        <v>61</v>
      </c>
      <c r="O5" s="51" t="s">
        <v>150</v>
      </c>
      <c r="P5" s="51" t="s">
        <v>62</v>
      </c>
      <c r="Q5" s="52" t="s">
        <v>63</v>
      </c>
    </row>
    <row r="6" spans="1:17" ht="19.5" customHeight="1">
      <c r="A6" s="58" t="s">
        <v>20</v>
      </c>
      <c r="B6" s="260">
        <v>0</v>
      </c>
      <c r="C6" s="81">
        <f>SUM(C7:C14)</f>
        <v>237347</v>
      </c>
      <c r="D6" s="81">
        <f>SUM(D7:D14)</f>
        <v>255392</v>
      </c>
      <c r="E6" s="81">
        <f>SUM(E7:E14)</f>
        <v>77410</v>
      </c>
      <c r="F6" s="260">
        <v>0</v>
      </c>
      <c r="G6" s="81">
        <f>SUM(G7:G14)</f>
        <v>38482</v>
      </c>
      <c r="H6" s="81">
        <f>SUM(H7:H14)</f>
        <v>38484</v>
      </c>
      <c r="I6" s="82">
        <f>SUM(I7:I14)</f>
        <v>17994</v>
      </c>
      <c r="J6" s="263">
        <v>0</v>
      </c>
      <c r="K6" s="81">
        <f>SUM(K7:K14)</f>
        <v>186099</v>
      </c>
      <c r="L6" s="81">
        <f>SUM(L7:L14)</f>
        <v>204264</v>
      </c>
      <c r="M6" s="81">
        <f>SUM(M7:M14)</f>
        <v>51230</v>
      </c>
      <c r="N6" s="260">
        <v>0</v>
      </c>
      <c r="O6" s="81">
        <f>SUM(O7:O14)</f>
        <v>12447</v>
      </c>
      <c r="P6" s="81">
        <f>SUM(P7:P14)</f>
        <v>12325</v>
      </c>
      <c r="Q6" s="82">
        <f>SUM(Q7:Q14)</f>
        <v>8114</v>
      </c>
    </row>
    <row r="7" spans="1:17" s="4" customFormat="1" ht="19.5" customHeight="1">
      <c r="A7" s="59" t="s">
        <v>5</v>
      </c>
      <c r="B7" s="83">
        <f>F7+J7+N7+B20</f>
        <v>1231</v>
      </c>
      <c r="C7" s="83">
        <f>G7+K7+O7+C20</f>
        <v>7566</v>
      </c>
      <c r="D7" s="83">
        <f aca="true" t="shared" si="0" ref="B7:E14">H7+L7+P7+D20</f>
        <v>8100</v>
      </c>
      <c r="E7" s="83">
        <f t="shared" si="0"/>
        <v>1600</v>
      </c>
      <c r="F7" s="84">
        <f>'3(2) 家庭訪問以外(保健福祉課)'!B7</f>
        <v>198</v>
      </c>
      <c r="G7" s="84">
        <f>'3(2) 家庭訪問以外(保健福祉課)'!C7</f>
        <v>1954</v>
      </c>
      <c r="H7" s="84">
        <f>'3(2) 家庭訪問以外(保健福祉課)'!D7</f>
        <v>1956</v>
      </c>
      <c r="I7" s="85">
        <f>'3(2) 家庭訪問以外(保健福祉課)'!E7</f>
        <v>480</v>
      </c>
      <c r="J7" s="86">
        <f>'3(3) 家庭訪問以外(健康・子ども課)'!B7</f>
        <v>1028</v>
      </c>
      <c r="K7" s="84">
        <f>'3(3) 家庭訪問以外(健康・子ども課)'!C7</f>
        <v>5390</v>
      </c>
      <c r="L7" s="84">
        <f>'3(3) 家庭訪問以外(健康・子ども課)'!D7</f>
        <v>6044</v>
      </c>
      <c r="M7" s="84">
        <f>'3(3) 家庭訪問以外(健康・子ども課)'!E7</f>
        <v>1108</v>
      </c>
      <c r="N7" s="311">
        <v>2</v>
      </c>
      <c r="O7" s="311">
        <v>217</v>
      </c>
      <c r="P7" s="311">
        <v>95</v>
      </c>
      <c r="Q7" s="312">
        <v>9</v>
      </c>
    </row>
    <row r="8" spans="1:17" s="4" customFormat="1" ht="19.5" customHeight="1">
      <c r="A8" s="60" t="s">
        <v>6</v>
      </c>
      <c r="B8" s="87">
        <f t="shared" si="0"/>
        <v>1349</v>
      </c>
      <c r="C8" s="87">
        <f t="shared" si="0"/>
        <v>63527</v>
      </c>
      <c r="D8" s="87">
        <f t="shared" si="0"/>
        <v>81038</v>
      </c>
      <c r="E8" s="87">
        <f t="shared" si="0"/>
        <v>5730</v>
      </c>
      <c r="F8" s="88">
        <f>'3(2) 家庭訪問以外(保健福祉課)'!B8</f>
        <v>0</v>
      </c>
      <c r="G8" s="88">
        <f>'3(2) 家庭訪問以外(保健福祉課)'!C8</f>
        <v>0</v>
      </c>
      <c r="H8" s="88">
        <f>'3(2) 家庭訪問以外(保健福祉課)'!D8</f>
        <v>0</v>
      </c>
      <c r="I8" s="89">
        <f>'3(2) 家庭訪問以外(保健福祉課)'!E8</f>
        <v>0</v>
      </c>
      <c r="J8" s="90">
        <f>'3(3) 家庭訪問以外(健康・子ども課)'!B8</f>
        <v>1349</v>
      </c>
      <c r="K8" s="88">
        <f>'3(3) 家庭訪問以外(健康・子ども課)'!C8</f>
        <v>63527</v>
      </c>
      <c r="L8" s="88">
        <f>'3(3) 家庭訪問以外(健康・子ども課)'!D8</f>
        <v>81038</v>
      </c>
      <c r="M8" s="88">
        <f>'3(3) 家庭訪問以外(健康・子ども課)'!E8</f>
        <v>5730</v>
      </c>
      <c r="N8" s="313">
        <v>0</v>
      </c>
      <c r="O8" s="313">
        <v>0</v>
      </c>
      <c r="P8" s="313">
        <v>0</v>
      </c>
      <c r="Q8" s="314">
        <v>0</v>
      </c>
    </row>
    <row r="9" spans="1:17" s="4" customFormat="1" ht="19.5" customHeight="1">
      <c r="A9" s="60" t="s">
        <v>10</v>
      </c>
      <c r="B9" s="87">
        <f t="shared" si="0"/>
        <v>33</v>
      </c>
      <c r="C9" s="87">
        <f t="shared" si="0"/>
        <v>599</v>
      </c>
      <c r="D9" s="87">
        <f t="shared" si="0"/>
        <v>599</v>
      </c>
      <c r="E9" s="87">
        <f t="shared" si="0"/>
        <v>24</v>
      </c>
      <c r="F9" s="88">
        <f>'3(2) 家庭訪問以外(保健福祉課)'!B9</f>
        <v>1</v>
      </c>
      <c r="G9" s="88">
        <f>'3(2) 家庭訪問以外(保健福祉課)'!C9</f>
        <v>6</v>
      </c>
      <c r="H9" s="88">
        <f>'3(2) 家庭訪問以外(保健福祉課)'!D9</f>
        <v>6</v>
      </c>
      <c r="I9" s="89">
        <f>'3(2) 家庭訪問以外(保健福祉課)'!E9</f>
        <v>1</v>
      </c>
      <c r="J9" s="90">
        <f>'3(3) 家庭訪問以外(健康・子ども課)'!B9</f>
        <v>32</v>
      </c>
      <c r="K9" s="88">
        <f>'3(3) 家庭訪問以外(健康・子ども課)'!C9</f>
        <v>593</v>
      </c>
      <c r="L9" s="88">
        <f>'3(3) 家庭訪問以外(健康・子ども課)'!D9</f>
        <v>593</v>
      </c>
      <c r="M9" s="88">
        <f>'3(3) 家庭訪問以外(健康・子ども課)'!E9</f>
        <v>23</v>
      </c>
      <c r="N9" s="313">
        <v>0</v>
      </c>
      <c r="O9" s="313">
        <v>0</v>
      </c>
      <c r="P9" s="313">
        <v>0</v>
      </c>
      <c r="Q9" s="314">
        <v>0</v>
      </c>
    </row>
    <row r="10" spans="1:17" s="4" customFormat="1" ht="19.5" customHeight="1">
      <c r="A10" s="60" t="s">
        <v>7</v>
      </c>
      <c r="B10" s="87">
        <f t="shared" si="0"/>
        <v>784</v>
      </c>
      <c r="C10" s="87">
        <f t="shared" si="0"/>
        <v>28190</v>
      </c>
      <c r="D10" s="87">
        <f t="shared" si="0"/>
        <v>28190</v>
      </c>
      <c r="E10" s="87">
        <f t="shared" si="0"/>
        <v>1755</v>
      </c>
      <c r="F10" s="88">
        <f>'3(2) 家庭訪問以外(保健福祉課)'!B10</f>
        <v>151</v>
      </c>
      <c r="G10" s="88">
        <f>'3(2) 家庭訪問以外(保健福祉課)'!C10</f>
        <v>6403</v>
      </c>
      <c r="H10" s="88">
        <f>'3(2) 家庭訪問以外(保健福祉課)'!D10</f>
        <v>6403</v>
      </c>
      <c r="I10" s="89">
        <f>'3(2) 家庭訪問以外(保健福祉課)'!E10</f>
        <v>762</v>
      </c>
      <c r="J10" s="90">
        <f>'3(3) 家庭訪問以外(健康・子ども課)'!B10</f>
        <v>626</v>
      </c>
      <c r="K10" s="88">
        <f>'3(3) 家庭訪問以外(健康・子ども課)'!C10</f>
        <v>21260</v>
      </c>
      <c r="L10" s="88">
        <f>'3(3) 家庭訪問以外(健康・子ども課)'!D10</f>
        <v>21260</v>
      </c>
      <c r="M10" s="88">
        <f>'3(3) 家庭訪問以外(健康・子ども課)'!E10</f>
        <v>984</v>
      </c>
      <c r="N10" s="313">
        <v>4</v>
      </c>
      <c r="O10" s="313">
        <v>279</v>
      </c>
      <c r="P10" s="313">
        <v>279</v>
      </c>
      <c r="Q10" s="314">
        <v>6</v>
      </c>
    </row>
    <row r="11" spans="1:17" s="4" customFormat="1" ht="19.5" customHeight="1">
      <c r="A11" s="60" t="s">
        <v>8</v>
      </c>
      <c r="B11" s="87">
        <f t="shared" si="0"/>
        <v>10</v>
      </c>
      <c r="C11" s="87">
        <f t="shared" si="0"/>
        <v>0</v>
      </c>
      <c r="D11" s="87">
        <f t="shared" si="0"/>
        <v>0</v>
      </c>
      <c r="E11" s="87">
        <f t="shared" si="0"/>
        <v>0</v>
      </c>
      <c r="F11" s="88">
        <f>'3(2) 家庭訪問以外(保健福祉課)'!B11</f>
        <v>0</v>
      </c>
      <c r="G11" s="88">
        <f>'3(2) 家庭訪問以外(保健福祉課)'!C11</f>
        <v>0</v>
      </c>
      <c r="H11" s="88">
        <f>'3(2) 家庭訪問以外(保健福祉課)'!D11</f>
        <v>0</v>
      </c>
      <c r="I11" s="89">
        <f>'3(2) 家庭訪問以外(保健福祉課)'!E11</f>
        <v>0</v>
      </c>
      <c r="J11" s="90">
        <f>'3(3) 家庭訪問以外(健康・子ども課)'!B11</f>
        <v>10</v>
      </c>
      <c r="K11" s="88">
        <f>'3(3) 家庭訪問以外(健康・子ども課)'!C11</f>
        <v>0</v>
      </c>
      <c r="L11" s="88">
        <f>'3(3) 家庭訪問以外(健康・子ども課)'!D11</f>
        <v>0</v>
      </c>
      <c r="M11" s="88">
        <f>'3(3) 家庭訪問以外(健康・子ども課)'!E11</f>
        <v>0</v>
      </c>
      <c r="N11" s="313">
        <v>0</v>
      </c>
      <c r="O11" s="313">
        <v>0</v>
      </c>
      <c r="P11" s="313">
        <v>0</v>
      </c>
      <c r="Q11" s="314">
        <v>0</v>
      </c>
    </row>
    <row r="12" spans="1:17" s="4" customFormat="1" ht="19.5" customHeight="1">
      <c r="A12" s="60" t="s">
        <v>57</v>
      </c>
      <c r="B12" s="87">
        <f t="shared" si="0"/>
        <v>10</v>
      </c>
      <c r="C12" s="87">
        <f t="shared" si="0"/>
        <v>0</v>
      </c>
      <c r="D12" s="87">
        <f t="shared" si="0"/>
        <v>0</v>
      </c>
      <c r="E12" s="87">
        <f t="shared" si="0"/>
        <v>0</v>
      </c>
      <c r="F12" s="88">
        <f>'3(2) 家庭訪問以外(保健福祉課)'!B12</f>
        <v>0</v>
      </c>
      <c r="G12" s="88">
        <f>'3(2) 家庭訪問以外(保健福祉課)'!C12</f>
        <v>0</v>
      </c>
      <c r="H12" s="88">
        <f>'3(2) 家庭訪問以外(保健福祉課)'!D12</f>
        <v>0</v>
      </c>
      <c r="I12" s="89">
        <f>'3(2) 家庭訪問以外(保健福祉課)'!E12</f>
        <v>0</v>
      </c>
      <c r="J12" s="90">
        <f>'3(3) 家庭訪問以外(健康・子ども課)'!B12</f>
        <v>10</v>
      </c>
      <c r="K12" s="88">
        <f>'3(3) 家庭訪問以外(健康・子ども課)'!C12</f>
        <v>0</v>
      </c>
      <c r="L12" s="88">
        <f>'3(3) 家庭訪問以外(健康・子ども課)'!D12</f>
        <v>0</v>
      </c>
      <c r="M12" s="88">
        <f>'3(3) 家庭訪問以外(健康・子ども課)'!E12</f>
        <v>0</v>
      </c>
      <c r="N12" s="313">
        <v>0</v>
      </c>
      <c r="O12" s="313">
        <v>0</v>
      </c>
      <c r="P12" s="313">
        <v>0</v>
      </c>
      <c r="Q12" s="314">
        <v>0</v>
      </c>
    </row>
    <row r="13" spans="1:17" s="4" customFormat="1" ht="19.5" customHeight="1">
      <c r="A13" s="60" t="s">
        <v>87</v>
      </c>
      <c r="B13" s="91">
        <v>0</v>
      </c>
      <c r="C13" s="87">
        <f t="shared" si="0"/>
        <v>82905</v>
      </c>
      <c r="D13" s="87">
        <f t="shared" si="0"/>
        <v>82905</v>
      </c>
      <c r="E13" s="87">
        <f t="shared" si="0"/>
        <v>24269</v>
      </c>
      <c r="F13" s="92">
        <f>'3(2) 家庭訪問以外(保健福祉課)'!B13</f>
        <v>0</v>
      </c>
      <c r="G13" s="88">
        <f>'3(2) 家庭訪問以外(保健福祉課)'!C13</f>
        <v>21938</v>
      </c>
      <c r="H13" s="88">
        <f>'3(2) 家庭訪問以外(保健福祉課)'!D13</f>
        <v>21938</v>
      </c>
      <c r="I13" s="89">
        <f>'3(2) 家庭訪問以外(保健福祉課)'!E13</f>
        <v>10504</v>
      </c>
      <c r="J13" s="93">
        <f>'3(3) 家庭訪問以外(健康・子ども課)'!B13</f>
        <v>0</v>
      </c>
      <c r="K13" s="88">
        <f>'3(3) 家庭訪問以外(健康・子ども課)'!C13</f>
        <v>51949</v>
      </c>
      <c r="L13" s="88">
        <f>'3(3) 家庭訪問以外(健康・子ども課)'!D13</f>
        <v>51949</v>
      </c>
      <c r="M13" s="88">
        <f>'3(3) 家庭訪問以外(健康・子ども課)'!E13</f>
        <v>8362</v>
      </c>
      <c r="N13" s="315"/>
      <c r="O13" s="313">
        <v>9018</v>
      </c>
      <c r="P13" s="313">
        <v>9018</v>
      </c>
      <c r="Q13" s="314">
        <v>5403</v>
      </c>
    </row>
    <row r="14" spans="1:17" s="4" customFormat="1" ht="19.5" customHeight="1">
      <c r="A14" s="61" t="s">
        <v>107</v>
      </c>
      <c r="B14" s="259">
        <v>0</v>
      </c>
      <c r="C14" s="94">
        <f t="shared" si="0"/>
        <v>54560</v>
      </c>
      <c r="D14" s="94">
        <f t="shared" si="0"/>
        <v>54560</v>
      </c>
      <c r="E14" s="94">
        <f t="shared" si="0"/>
        <v>44032</v>
      </c>
      <c r="F14" s="261">
        <f>'3(2) 家庭訪問以外(保健福祉課)'!B14</f>
        <v>0</v>
      </c>
      <c r="G14" s="95">
        <f>'3(2) 家庭訪問以外(保健福祉課)'!C14</f>
        <v>8181</v>
      </c>
      <c r="H14" s="95">
        <f>'3(2) 家庭訪問以外(保健福祉課)'!D14</f>
        <v>8181</v>
      </c>
      <c r="I14" s="96">
        <f>'3(2) 家庭訪問以外(保健福祉課)'!E14</f>
        <v>6247</v>
      </c>
      <c r="J14" s="262">
        <f>'3(3) 家庭訪問以外(健康・子ども課)'!B14</f>
        <v>0</v>
      </c>
      <c r="K14" s="95">
        <f>'3(3) 家庭訪問以外(健康・子ども課)'!C14</f>
        <v>43380</v>
      </c>
      <c r="L14" s="95">
        <f>'3(3) 家庭訪問以外(健康・子ども課)'!D14</f>
        <v>43380</v>
      </c>
      <c r="M14" s="95">
        <f>'3(3) 家庭訪問以外(健康・子ども課)'!E14</f>
        <v>35023</v>
      </c>
      <c r="N14" s="316"/>
      <c r="O14" s="317">
        <v>2933</v>
      </c>
      <c r="P14" s="317">
        <v>2933</v>
      </c>
      <c r="Q14" s="318">
        <v>2696</v>
      </c>
    </row>
    <row r="15" spans="1:17" ht="19.5" customHeight="1">
      <c r="A15" s="43"/>
      <c r="B15" s="43"/>
      <c r="C15" s="43"/>
      <c r="D15" s="43"/>
      <c r="E15" s="43"/>
      <c r="F15" s="43"/>
      <c r="G15" s="43"/>
      <c r="H15" s="43"/>
      <c r="I15" s="43"/>
      <c r="J15" s="43"/>
      <c r="K15" s="43"/>
      <c r="L15" s="43"/>
      <c r="M15" s="43"/>
      <c r="N15" s="43"/>
      <c r="O15" s="43"/>
      <c r="P15" s="43"/>
      <c r="Q15" s="43"/>
    </row>
    <row r="16" spans="1:17" ht="19.5" customHeight="1">
      <c r="A16" s="43"/>
      <c r="B16" s="43"/>
      <c r="C16" s="43"/>
      <c r="D16" s="43"/>
      <c r="E16" s="43"/>
      <c r="F16" s="43"/>
      <c r="G16" s="43"/>
      <c r="H16" s="43"/>
      <c r="I16" s="43"/>
      <c r="J16" s="43"/>
      <c r="K16" s="43"/>
      <c r="L16" s="43"/>
      <c r="M16" s="43"/>
      <c r="N16" s="43"/>
      <c r="O16" s="43"/>
      <c r="P16" s="43"/>
      <c r="Q16" s="43"/>
    </row>
    <row r="17" spans="1:17" s="3" customFormat="1" ht="19.5" customHeight="1">
      <c r="A17" s="461" t="s">
        <v>58</v>
      </c>
      <c r="B17" s="459" t="s">
        <v>65</v>
      </c>
      <c r="C17" s="459"/>
      <c r="D17" s="459"/>
      <c r="E17" s="460"/>
      <c r="F17" s="44"/>
      <c r="G17" s="44"/>
      <c r="H17" s="44"/>
      <c r="I17" s="44"/>
      <c r="J17" s="44"/>
      <c r="K17" s="44"/>
      <c r="L17" s="44"/>
      <c r="M17" s="44"/>
      <c r="N17" s="44"/>
      <c r="O17" s="44"/>
      <c r="P17" s="44"/>
      <c r="Q17" s="44"/>
    </row>
    <row r="18" spans="1:17" s="3" customFormat="1" ht="19.5" customHeight="1">
      <c r="A18" s="462"/>
      <c r="B18" s="51" t="s">
        <v>61</v>
      </c>
      <c r="C18" s="51" t="s">
        <v>150</v>
      </c>
      <c r="D18" s="51" t="s">
        <v>62</v>
      </c>
      <c r="E18" s="52" t="s">
        <v>63</v>
      </c>
      <c r="F18" s="44"/>
      <c r="G18" s="44"/>
      <c r="H18" s="44"/>
      <c r="I18" s="44"/>
      <c r="J18" s="44"/>
      <c r="K18" s="44"/>
      <c r="L18" s="44"/>
      <c r="M18" s="44"/>
      <c r="N18" s="44"/>
      <c r="O18" s="44"/>
      <c r="P18" s="44"/>
      <c r="Q18" s="44"/>
    </row>
    <row r="19" spans="1:17" ht="19.5" customHeight="1">
      <c r="A19" s="58" t="s">
        <v>20</v>
      </c>
      <c r="B19" s="260">
        <v>0</v>
      </c>
      <c r="C19" s="81">
        <f>SUM(C20:C27)</f>
        <v>319</v>
      </c>
      <c r="D19" s="81">
        <f>SUM(D20:D27)</f>
        <v>319</v>
      </c>
      <c r="E19" s="82">
        <f>SUM(E20:E27)</f>
        <v>72</v>
      </c>
      <c r="F19" s="45"/>
      <c r="G19" s="43"/>
      <c r="H19" s="43"/>
      <c r="I19" s="43"/>
      <c r="J19" s="45"/>
      <c r="K19" s="43"/>
      <c r="L19" s="43"/>
      <c r="M19" s="43"/>
      <c r="N19" s="43"/>
      <c r="O19" s="43"/>
      <c r="P19" s="43"/>
      <c r="Q19" s="43"/>
    </row>
    <row r="20" spans="1:17" s="4" customFormat="1" ht="19.5" customHeight="1">
      <c r="A20" s="59" t="s">
        <v>5</v>
      </c>
      <c r="B20" s="311">
        <v>3</v>
      </c>
      <c r="C20" s="311">
        <v>5</v>
      </c>
      <c r="D20" s="311">
        <v>5</v>
      </c>
      <c r="E20" s="312">
        <v>3</v>
      </c>
      <c r="F20" s="45"/>
      <c r="G20" s="45"/>
      <c r="H20" s="45"/>
      <c r="I20" s="45"/>
      <c r="J20" s="45"/>
      <c r="K20" s="45"/>
      <c r="L20" s="45"/>
      <c r="M20" s="45"/>
      <c r="N20" s="45"/>
      <c r="O20" s="45"/>
      <c r="P20" s="45"/>
      <c r="Q20" s="45"/>
    </row>
    <row r="21" spans="1:17" s="4" customFormat="1" ht="19.5" customHeight="1">
      <c r="A21" s="60" t="s">
        <v>6</v>
      </c>
      <c r="B21" s="313">
        <v>0</v>
      </c>
      <c r="C21" s="313">
        <v>0</v>
      </c>
      <c r="D21" s="313">
        <v>0</v>
      </c>
      <c r="E21" s="314">
        <v>0</v>
      </c>
      <c r="F21" s="45"/>
      <c r="G21" s="45"/>
      <c r="H21" s="45"/>
      <c r="I21" s="45"/>
      <c r="J21" s="45"/>
      <c r="K21" s="45"/>
      <c r="L21" s="45"/>
      <c r="M21" s="45"/>
      <c r="N21" s="45"/>
      <c r="O21" s="45"/>
      <c r="P21" s="45"/>
      <c r="Q21" s="45"/>
    </row>
    <row r="22" spans="1:17" s="4" customFormat="1" ht="19.5" customHeight="1">
      <c r="A22" s="60" t="s">
        <v>10</v>
      </c>
      <c r="B22" s="313">
        <v>0</v>
      </c>
      <c r="C22" s="313">
        <v>0</v>
      </c>
      <c r="D22" s="313">
        <v>0</v>
      </c>
      <c r="E22" s="314">
        <v>0</v>
      </c>
      <c r="F22" s="45"/>
      <c r="G22" s="45"/>
      <c r="H22" s="45"/>
      <c r="I22" s="45"/>
      <c r="J22" s="45"/>
      <c r="K22" s="45"/>
      <c r="L22" s="45"/>
      <c r="M22" s="45"/>
      <c r="N22" s="45"/>
      <c r="O22" s="45"/>
      <c r="P22" s="45"/>
      <c r="Q22" s="45"/>
    </row>
    <row r="23" spans="1:17" s="4" customFormat="1" ht="19.5" customHeight="1">
      <c r="A23" s="60" t="s">
        <v>7</v>
      </c>
      <c r="B23" s="313">
        <v>3</v>
      </c>
      <c r="C23" s="313">
        <v>248</v>
      </c>
      <c r="D23" s="313">
        <v>248</v>
      </c>
      <c r="E23" s="314">
        <v>3</v>
      </c>
      <c r="F23" s="45"/>
      <c r="G23" s="45"/>
      <c r="H23" s="45"/>
      <c r="I23" s="45"/>
      <c r="J23" s="45"/>
      <c r="K23" s="45"/>
      <c r="L23" s="45"/>
      <c r="M23" s="45"/>
      <c r="N23" s="45"/>
      <c r="O23" s="45"/>
      <c r="P23" s="45"/>
      <c r="Q23" s="45"/>
    </row>
    <row r="24" spans="1:17" s="4" customFormat="1" ht="19.5" customHeight="1">
      <c r="A24" s="60" t="s">
        <v>8</v>
      </c>
      <c r="B24" s="313">
        <v>0</v>
      </c>
      <c r="C24" s="313">
        <v>0</v>
      </c>
      <c r="D24" s="313">
        <v>0</v>
      </c>
      <c r="E24" s="314">
        <v>0</v>
      </c>
      <c r="F24" s="45"/>
      <c r="G24" s="45"/>
      <c r="H24" s="45"/>
      <c r="I24" s="45"/>
      <c r="J24" s="45"/>
      <c r="K24" s="45"/>
      <c r="L24" s="45"/>
      <c r="M24" s="45"/>
      <c r="N24" s="45"/>
      <c r="O24" s="45"/>
      <c r="P24" s="45"/>
      <c r="Q24" s="45"/>
    </row>
    <row r="25" spans="1:17" s="4" customFormat="1" ht="19.5" customHeight="1">
      <c r="A25" s="60" t="s">
        <v>57</v>
      </c>
      <c r="B25" s="313">
        <v>0</v>
      </c>
      <c r="C25" s="313">
        <v>0</v>
      </c>
      <c r="D25" s="313">
        <v>0</v>
      </c>
      <c r="E25" s="314">
        <v>0</v>
      </c>
      <c r="F25" s="45"/>
      <c r="G25" s="45"/>
      <c r="H25" s="45"/>
      <c r="I25" s="45"/>
      <c r="J25" s="45"/>
      <c r="K25" s="45"/>
      <c r="L25" s="45"/>
      <c r="M25" s="45"/>
      <c r="N25" s="45"/>
      <c r="O25" s="45"/>
      <c r="P25" s="45"/>
      <c r="Q25" s="45"/>
    </row>
    <row r="26" spans="1:17" s="4" customFormat="1" ht="19.5" customHeight="1">
      <c r="A26" s="60" t="s">
        <v>87</v>
      </c>
      <c r="B26" s="315"/>
      <c r="C26" s="313">
        <v>0</v>
      </c>
      <c r="D26" s="313">
        <v>0</v>
      </c>
      <c r="E26" s="314">
        <v>0</v>
      </c>
      <c r="F26" s="45"/>
      <c r="G26" s="45"/>
      <c r="H26" s="45"/>
      <c r="I26" s="45"/>
      <c r="J26" s="45"/>
      <c r="K26" s="45"/>
      <c r="L26" s="45"/>
      <c r="M26" s="45"/>
      <c r="N26" s="45"/>
      <c r="O26" s="45"/>
      <c r="P26" s="45"/>
      <c r="Q26" s="45"/>
    </row>
    <row r="27" spans="1:17" s="4" customFormat="1" ht="19.5" customHeight="1">
      <c r="A27" s="61" t="s">
        <v>107</v>
      </c>
      <c r="B27" s="316"/>
      <c r="C27" s="317">
        <v>66</v>
      </c>
      <c r="D27" s="317">
        <v>66</v>
      </c>
      <c r="E27" s="318">
        <v>66</v>
      </c>
      <c r="F27" s="45"/>
      <c r="G27" s="45"/>
      <c r="H27" s="45"/>
      <c r="I27" s="45"/>
      <c r="J27" s="45"/>
      <c r="K27" s="45"/>
      <c r="L27" s="45"/>
      <c r="M27" s="45"/>
      <c r="N27" s="45"/>
      <c r="O27" s="45"/>
      <c r="P27" s="45"/>
      <c r="Q27" s="45"/>
    </row>
    <row r="28" spans="1:17" ht="16.5" customHeight="1">
      <c r="A28" s="43"/>
      <c r="B28" s="43"/>
      <c r="C28" s="43"/>
      <c r="D28" s="43"/>
      <c r="E28" s="41" t="s">
        <v>131</v>
      </c>
      <c r="F28" s="43"/>
      <c r="G28" s="43"/>
      <c r="H28" s="43"/>
      <c r="I28" s="43"/>
      <c r="J28" s="43"/>
      <c r="K28" s="43"/>
      <c r="L28" s="43"/>
      <c r="M28" s="43"/>
      <c r="N28" s="43"/>
      <c r="O28" s="43"/>
      <c r="P28" s="43"/>
      <c r="Q28" s="43"/>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5" customHeight="1"/>
    <row r="41" ht="15" customHeight="1"/>
    <row r="42" ht="15" customHeight="1"/>
    <row r="43" ht="15" customHeight="1"/>
    <row r="44" ht="15" customHeight="1"/>
  </sheetData>
  <sheetProtection/>
  <mergeCells count="8">
    <mergeCell ref="P2:Q3"/>
    <mergeCell ref="N4:Q4"/>
    <mergeCell ref="A17:A18"/>
    <mergeCell ref="B17:E17"/>
    <mergeCell ref="A4:A5"/>
    <mergeCell ref="B4:E4"/>
    <mergeCell ref="F4:I4"/>
    <mergeCell ref="J4:M4"/>
  </mergeCells>
  <printOptions/>
  <pageMargins left="0.7874015748031497" right="0.7874015748031497" top="0.7874015748031497" bottom="0.7874015748031497" header="0.3937007874015748" footer="0.1968503937007874"/>
  <pageSetup horizontalDpi="600" verticalDpi="600" orientation="portrait" paperSize="9" r:id="rId1"/>
  <colBreaks count="1" manualBreakCount="1">
    <brk id="9" max="27" man="1"/>
  </colBreaks>
</worksheet>
</file>

<file path=xl/worksheets/sheet8.xml><?xml version="1.0" encoding="utf-8"?>
<worksheet xmlns="http://schemas.openxmlformats.org/spreadsheetml/2006/main" xmlns:r="http://schemas.openxmlformats.org/officeDocument/2006/relationships">
  <sheetPr>
    <tabColor theme="0"/>
  </sheetPr>
  <dimension ref="A2:R41"/>
  <sheetViews>
    <sheetView showZeros="0" zoomScaleSheetLayoutView="90" zoomScalePageLayoutView="0" workbookViewId="0" topLeftCell="A1">
      <pane xSplit="1" ySplit="5" topLeftCell="B18" activePane="bottomRight" state="frozen"/>
      <selection pane="topLeft" activeCell="B1" sqref="B1"/>
      <selection pane="topRight" activeCell="B1" sqref="B1"/>
      <selection pane="bottomLeft" activeCell="B1" sqref="B1"/>
      <selection pane="bottomRight" activeCell="F30" sqref="F30:I30"/>
    </sheetView>
  </sheetViews>
  <sheetFormatPr defaultColWidth="9.00390625" defaultRowHeight="13.5"/>
  <cols>
    <col min="1" max="1" width="12.50390625" style="2" customWidth="1"/>
    <col min="2" max="8" width="9.25390625" style="2" customWidth="1"/>
    <col min="9" max="9" width="9.25390625" style="4" customWidth="1"/>
    <col min="10" max="17" width="9.625" style="2" customWidth="1"/>
    <col min="18" max="16384" width="9.00390625" style="2" customWidth="1"/>
  </cols>
  <sheetData>
    <row r="1" ht="18" customHeight="1"/>
    <row r="2" spans="1:17" ht="18.75" customHeight="1">
      <c r="A2" s="38" t="s">
        <v>141</v>
      </c>
      <c r="B2" s="57"/>
      <c r="C2" s="43"/>
      <c r="D2" s="43"/>
      <c r="E2" s="43"/>
      <c r="F2" s="57"/>
      <c r="G2" s="43"/>
      <c r="H2" s="43"/>
      <c r="I2" s="45"/>
      <c r="J2" s="57"/>
      <c r="K2" s="43"/>
      <c r="L2" s="43"/>
      <c r="M2" s="43"/>
      <c r="N2" s="57"/>
      <c r="O2" s="43"/>
      <c r="P2" s="469" t="str">
        <f>'1(1) 保健師業務(総数)'!AB4</f>
        <v>令和元年度</v>
      </c>
      <c r="Q2" s="469"/>
    </row>
    <row r="3" spans="1:17" ht="7.5" customHeight="1">
      <c r="A3" s="57"/>
      <c r="B3" s="57"/>
      <c r="C3" s="43"/>
      <c r="D3" s="43"/>
      <c r="E3" s="43"/>
      <c r="F3" s="57"/>
      <c r="G3" s="43"/>
      <c r="H3" s="43"/>
      <c r="I3" s="45"/>
      <c r="J3" s="57"/>
      <c r="K3" s="43"/>
      <c r="L3" s="43"/>
      <c r="M3" s="43"/>
      <c r="N3" s="57"/>
      <c r="O3" s="43"/>
      <c r="P3" s="393"/>
      <c r="Q3" s="393"/>
    </row>
    <row r="4" spans="1:17" s="3" customFormat="1" ht="19.5" customHeight="1">
      <c r="A4" s="461" t="s">
        <v>58</v>
      </c>
      <c r="B4" s="468" t="s">
        <v>148</v>
      </c>
      <c r="C4" s="468"/>
      <c r="D4" s="468"/>
      <c r="E4" s="468"/>
      <c r="F4" s="468" t="s">
        <v>110</v>
      </c>
      <c r="G4" s="468" t="s">
        <v>66</v>
      </c>
      <c r="H4" s="468"/>
      <c r="I4" s="470"/>
      <c r="J4" s="461" t="s">
        <v>26</v>
      </c>
      <c r="K4" s="468" t="s">
        <v>26</v>
      </c>
      <c r="L4" s="468"/>
      <c r="M4" s="468"/>
      <c r="N4" s="468" t="s">
        <v>27</v>
      </c>
      <c r="O4" s="468" t="s">
        <v>27</v>
      </c>
      <c r="P4" s="468"/>
      <c r="Q4" s="470"/>
    </row>
    <row r="5" spans="1:17" s="3" customFormat="1" ht="19.5" customHeight="1">
      <c r="A5" s="462"/>
      <c r="B5" s="51" t="s">
        <v>61</v>
      </c>
      <c r="C5" s="51" t="s">
        <v>67</v>
      </c>
      <c r="D5" s="51" t="s">
        <v>68</v>
      </c>
      <c r="E5" s="51" t="s">
        <v>69</v>
      </c>
      <c r="F5" s="51" t="s">
        <v>61</v>
      </c>
      <c r="G5" s="51" t="s">
        <v>67</v>
      </c>
      <c r="H5" s="51" t="s">
        <v>68</v>
      </c>
      <c r="I5" s="52" t="s">
        <v>69</v>
      </c>
      <c r="J5" s="50" t="s">
        <v>61</v>
      </c>
      <c r="K5" s="51" t="s">
        <v>67</v>
      </c>
      <c r="L5" s="51" t="s">
        <v>68</v>
      </c>
      <c r="M5" s="51" t="s">
        <v>69</v>
      </c>
      <c r="N5" s="51" t="s">
        <v>61</v>
      </c>
      <c r="O5" s="51" t="s">
        <v>67</v>
      </c>
      <c r="P5" s="51" t="s">
        <v>68</v>
      </c>
      <c r="Q5" s="52" t="s">
        <v>69</v>
      </c>
    </row>
    <row r="6" spans="1:18" ht="19.5" customHeight="1">
      <c r="A6" s="58" t="s">
        <v>20</v>
      </c>
      <c r="B6" s="260">
        <v>0</v>
      </c>
      <c r="C6" s="81">
        <f>SUM(C7:C14)</f>
        <v>38482</v>
      </c>
      <c r="D6" s="81">
        <f>SUM(D7:D14)</f>
        <v>38484</v>
      </c>
      <c r="E6" s="81">
        <f>SUM(E7:E14)</f>
        <v>17994</v>
      </c>
      <c r="F6" s="260">
        <v>0</v>
      </c>
      <c r="G6" s="81">
        <f>SUM(G7:G14)</f>
        <v>2460</v>
      </c>
      <c r="H6" s="81">
        <f>SUM(H7:H14)</f>
        <v>2456</v>
      </c>
      <c r="I6" s="82">
        <f>SUM(I7:I14)</f>
        <v>473</v>
      </c>
      <c r="J6" s="263">
        <v>0</v>
      </c>
      <c r="K6" s="81">
        <f>SUM(K7:K14)</f>
        <v>4546</v>
      </c>
      <c r="L6" s="81">
        <f>SUM(L7:L14)</f>
        <v>4546</v>
      </c>
      <c r="M6" s="81">
        <f>SUM(M7:M14)</f>
        <v>1674</v>
      </c>
      <c r="N6" s="260">
        <v>0</v>
      </c>
      <c r="O6" s="81">
        <f>SUM(O7:O14)</f>
        <v>6377</v>
      </c>
      <c r="P6" s="81">
        <f>SUM(P7:P14)</f>
        <v>6377</v>
      </c>
      <c r="Q6" s="82">
        <f>SUM(Q7:Q14)</f>
        <v>4339</v>
      </c>
      <c r="R6" s="4"/>
    </row>
    <row r="7" spans="1:17" s="4" customFormat="1" ht="19.5" customHeight="1">
      <c r="A7" s="60" t="s">
        <v>5</v>
      </c>
      <c r="B7" s="83">
        <f>F7+J7+N7+B20+F20+J20+N20+B33+F33+J33</f>
        <v>198</v>
      </c>
      <c r="C7" s="83">
        <f>G7+K7+O7+C20+G20+K20+O20+C33+G33+K33</f>
        <v>1954</v>
      </c>
      <c r="D7" s="83">
        <f aca="true" t="shared" si="0" ref="D7:E14">H7+L7+P7+D20+H20+L20+P20+D33+H33+L33</f>
        <v>1956</v>
      </c>
      <c r="E7" s="97">
        <f t="shared" si="0"/>
        <v>480</v>
      </c>
      <c r="F7" s="88">
        <v>8</v>
      </c>
      <c r="G7" s="88">
        <v>18</v>
      </c>
      <c r="H7" s="88">
        <v>14</v>
      </c>
      <c r="I7" s="89">
        <v>5</v>
      </c>
      <c r="J7" s="90">
        <v>13</v>
      </c>
      <c r="K7" s="88">
        <v>410</v>
      </c>
      <c r="L7" s="88">
        <v>410</v>
      </c>
      <c r="M7" s="88">
        <v>14</v>
      </c>
      <c r="N7" s="88">
        <v>3</v>
      </c>
      <c r="O7" s="88">
        <v>3</v>
      </c>
      <c r="P7" s="88">
        <v>3</v>
      </c>
      <c r="Q7" s="89">
        <v>3</v>
      </c>
    </row>
    <row r="8" spans="1:17" s="4" customFormat="1" ht="19.5" customHeight="1">
      <c r="A8" s="60" t="s">
        <v>6</v>
      </c>
      <c r="B8" s="87">
        <f>F8+N8+J8+B21+F21+J21+N21+B34+F34+J34</f>
        <v>0</v>
      </c>
      <c r="C8" s="87">
        <f aca="true" t="shared" si="1" ref="C8:C14">G8+K8+O8+C21+G21+K21+O21+C34+G34+K34</f>
        <v>0</v>
      </c>
      <c r="D8" s="87">
        <f t="shared" si="0"/>
        <v>0</v>
      </c>
      <c r="E8" s="98">
        <f t="shared" si="0"/>
        <v>0</v>
      </c>
      <c r="F8" s="313">
        <v>0</v>
      </c>
      <c r="G8" s="313">
        <v>0</v>
      </c>
      <c r="H8" s="313">
        <v>0</v>
      </c>
      <c r="I8" s="314">
        <v>0</v>
      </c>
      <c r="J8" s="323">
        <v>0</v>
      </c>
      <c r="K8" s="313">
        <v>0</v>
      </c>
      <c r="L8" s="313">
        <v>0</v>
      </c>
      <c r="M8" s="313">
        <v>0</v>
      </c>
      <c r="N8" s="313">
        <v>0</v>
      </c>
      <c r="O8" s="313">
        <v>0</v>
      </c>
      <c r="P8" s="313">
        <v>0</v>
      </c>
      <c r="Q8" s="314">
        <v>0</v>
      </c>
    </row>
    <row r="9" spans="1:17" s="4" customFormat="1" ht="19.5" customHeight="1">
      <c r="A9" s="60" t="s">
        <v>10</v>
      </c>
      <c r="B9" s="87">
        <f>F9+J9+N9+B22+F22+J22+N22+B35+F35+J35</f>
        <v>1</v>
      </c>
      <c r="C9" s="87">
        <f t="shared" si="1"/>
        <v>6</v>
      </c>
      <c r="D9" s="87">
        <f t="shared" si="0"/>
        <v>6</v>
      </c>
      <c r="E9" s="98">
        <f t="shared" si="0"/>
        <v>1</v>
      </c>
      <c r="F9" s="313">
        <v>0</v>
      </c>
      <c r="G9" s="313">
        <v>0</v>
      </c>
      <c r="H9" s="313">
        <v>0</v>
      </c>
      <c r="I9" s="314">
        <v>0</v>
      </c>
      <c r="J9" s="323">
        <v>0</v>
      </c>
      <c r="K9" s="313">
        <v>0</v>
      </c>
      <c r="L9" s="313">
        <v>0</v>
      </c>
      <c r="M9" s="313">
        <v>0</v>
      </c>
      <c r="N9" s="313">
        <v>1</v>
      </c>
      <c r="O9" s="313">
        <v>6</v>
      </c>
      <c r="P9" s="313">
        <v>6</v>
      </c>
      <c r="Q9" s="314">
        <v>1</v>
      </c>
    </row>
    <row r="10" spans="1:17" s="4" customFormat="1" ht="19.5" customHeight="1">
      <c r="A10" s="60" t="s">
        <v>149</v>
      </c>
      <c r="B10" s="87">
        <f>F10+J10+N10+B23+F23+J23+N23+B36+F36+J36</f>
        <v>151</v>
      </c>
      <c r="C10" s="87">
        <f t="shared" si="1"/>
        <v>6403</v>
      </c>
      <c r="D10" s="87">
        <f t="shared" si="0"/>
        <v>6403</v>
      </c>
      <c r="E10" s="98">
        <f t="shared" si="0"/>
        <v>762</v>
      </c>
      <c r="F10" s="313">
        <v>7</v>
      </c>
      <c r="G10" s="313">
        <v>179</v>
      </c>
      <c r="H10" s="313">
        <v>179</v>
      </c>
      <c r="I10" s="314">
        <v>6</v>
      </c>
      <c r="J10" s="323">
        <v>2</v>
      </c>
      <c r="K10" s="313">
        <v>27</v>
      </c>
      <c r="L10" s="313">
        <v>27</v>
      </c>
      <c r="M10" s="313">
        <v>2</v>
      </c>
      <c r="N10" s="313">
        <v>44</v>
      </c>
      <c r="O10" s="313">
        <v>2428</v>
      </c>
      <c r="P10" s="313">
        <v>2428</v>
      </c>
      <c r="Q10" s="314">
        <v>451</v>
      </c>
    </row>
    <row r="11" spans="1:17" s="4" customFormat="1" ht="19.5" customHeight="1">
      <c r="A11" s="60" t="s">
        <v>8</v>
      </c>
      <c r="B11" s="87">
        <f>F11+J11+N11+B24+F24+J24+N24+B37+F37+J37</f>
        <v>0</v>
      </c>
      <c r="C11" s="87">
        <f t="shared" si="1"/>
        <v>0</v>
      </c>
      <c r="D11" s="87">
        <f t="shared" si="0"/>
        <v>0</v>
      </c>
      <c r="E11" s="98">
        <f t="shared" si="0"/>
        <v>0</v>
      </c>
      <c r="F11" s="313">
        <v>0</v>
      </c>
      <c r="G11" s="313">
        <v>0</v>
      </c>
      <c r="H11" s="313">
        <v>0</v>
      </c>
      <c r="I11" s="314">
        <v>0</v>
      </c>
      <c r="J11" s="323">
        <v>0</v>
      </c>
      <c r="K11" s="313">
        <v>0</v>
      </c>
      <c r="L11" s="313">
        <v>0</v>
      </c>
      <c r="M11" s="313">
        <v>0</v>
      </c>
      <c r="N11" s="313">
        <v>0</v>
      </c>
      <c r="O11" s="313">
        <v>0</v>
      </c>
      <c r="P11" s="313">
        <v>0</v>
      </c>
      <c r="Q11" s="314">
        <v>0</v>
      </c>
    </row>
    <row r="12" spans="1:17" s="4" customFormat="1" ht="19.5" customHeight="1">
      <c r="A12" s="60" t="s">
        <v>57</v>
      </c>
      <c r="B12" s="87">
        <f>F12+J12+N12+B25+F25+J25+N25+B38+F38+J38</f>
        <v>0</v>
      </c>
      <c r="C12" s="87">
        <f t="shared" si="1"/>
        <v>0</v>
      </c>
      <c r="D12" s="87">
        <f t="shared" si="0"/>
        <v>0</v>
      </c>
      <c r="E12" s="98">
        <f t="shared" si="0"/>
        <v>0</v>
      </c>
      <c r="F12" s="313">
        <v>0</v>
      </c>
      <c r="G12" s="313">
        <v>0</v>
      </c>
      <c r="H12" s="313">
        <v>0</v>
      </c>
      <c r="I12" s="314">
        <v>0</v>
      </c>
      <c r="J12" s="323">
        <v>0</v>
      </c>
      <c r="K12" s="313">
        <v>0</v>
      </c>
      <c r="L12" s="313">
        <v>0</v>
      </c>
      <c r="M12" s="313">
        <v>0</v>
      </c>
      <c r="N12" s="313">
        <v>0</v>
      </c>
      <c r="O12" s="313">
        <v>0</v>
      </c>
      <c r="P12" s="313">
        <v>0</v>
      </c>
      <c r="Q12" s="314">
        <v>0</v>
      </c>
    </row>
    <row r="13" spans="1:17" s="4" customFormat="1" ht="19.5" customHeight="1">
      <c r="A13" s="60" t="s">
        <v>11</v>
      </c>
      <c r="B13" s="91">
        <v>0</v>
      </c>
      <c r="C13" s="87">
        <f t="shared" si="1"/>
        <v>21938</v>
      </c>
      <c r="D13" s="87">
        <f t="shared" si="0"/>
        <v>21938</v>
      </c>
      <c r="E13" s="98">
        <f t="shared" si="0"/>
        <v>10504</v>
      </c>
      <c r="F13" s="315"/>
      <c r="G13" s="313">
        <v>1751</v>
      </c>
      <c r="H13" s="313">
        <v>1751</v>
      </c>
      <c r="I13" s="314">
        <v>75</v>
      </c>
      <c r="J13" s="320"/>
      <c r="K13" s="313">
        <v>2154</v>
      </c>
      <c r="L13" s="313">
        <v>2154</v>
      </c>
      <c r="M13" s="313">
        <v>348</v>
      </c>
      <c r="N13" s="315"/>
      <c r="O13" s="313">
        <v>3681</v>
      </c>
      <c r="P13" s="313">
        <v>3681</v>
      </c>
      <c r="Q13" s="314">
        <v>3630</v>
      </c>
    </row>
    <row r="14" spans="1:17" s="4" customFormat="1" ht="19.5" customHeight="1">
      <c r="A14" s="61" t="s">
        <v>107</v>
      </c>
      <c r="B14" s="259">
        <v>0</v>
      </c>
      <c r="C14" s="94">
        <f t="shared" si="1"/>
        <v>8181</v>
      </c>
      <c r="D14" s="94">
        <f t="shared" si="0"/>
        <v>8181</v>
      </c>
      <c r="E14" s="99">
        <f t="shared" si="0"/>
        <v>6247</v>
      </c>
      <c r="F14" s="316"/>
      <c r="G14" s="317">
        <v>512</v>
      </c>
      <c r="H14" s="317">
        <v>512</v>
      </c>
      <c r="I14" s="318">
        <v>387</v>
      </c>
      <c r="J14" s="321"/>
      <c r="K14" s="317">
        <v>1955</v>
      </c>
      <c r="L14" s="317">
        <v>1955</v>
      </c>
      <c r="M14" s="317">
        <v>1310</v>
      </c>
      <c r="N14" s="316"/>
      <c r="O14" s="317">
        <v>259</v>
      </c>
      <c r="P14" s="317">
        <v>259</v>
      </c>
      <c r="Q14" s="318">
        <v>254</v>
      </c>
    </row>
    <row r="15" spans="1:17" ht="19.5" customHeight="1">
      <c r="A15" s="43"/>
      <c r="B15" s="43"/>
      <c r="C15" s="43"/>
      <c r="D15" s="43"/>
      <c r="E15" s="43"/>
      <c r="F15" s="43"/>
      <c r="G15" s="43"/>
      <c r="H15" s="43"/>
      <c r="I15" s="45"/>
      <c r="J15" s="43"/>
      <c r="K15" s="43"/>
      <c r="L15" s="43"/>
      <c r="M15" s="43"/>
      <c r="N15" s="45"/>
      <c r="O15" s="45"/>
      <c r="P15" s="45"/>
      <c r="Q15" s="45"/>
    </row>
    <row r="16" spans="1:17" ht="19.5" customHeight="1">
      <c r="A16" s="43"/>
      <c r="B16" s="43"/>
      <c r="C16" s="43"/>
      <c r="D16" s="43"/>
      <c r="E16" s="43"/>
      <c r="F16" s="43"/>
      <c r="G16" s="43"/>
      <c r="H16" s="43"/>
      <c r="I16" s="45"/>
      <c r="J16" s="43"/>
      <c r="K16" s="43"/>
      <c r="L16" s="43"/>
      <c r="M16" s="43"/>
      <c r="N16" s="45"/>
      <c r="O16" s="45"/>
      <c r="P16" s="45"/>
      <c r="Q16" s="45"/>
    </row>
    <row r="17" spans="1:17" s="3" customFormat="1" ht="19.5" customHeight="1">
      <c r="A17" s="461" t="s">
        <v>58</v>
      </c>
      <c r="B17" s="470" t="s">
        <v>70</v>
      </c>
      <c r="C17" s="467"/>
      <c r="D17" s="467"/>
      <c r="E17" s="461"/>
      <c r="F17" s="470" t="s">
        <v>71</v>
      </c>
      <c r="G17" s="467"/>
      <c r="H17" s="467"/>
      <c r="I17" s="467"/>
      <c r="J17" s="467" t="s">
        <v>72</v>
      </c>
      <c r="K17" s="467"/>
      <c r="L17" s="467"/>
      <c r="M17" s="461"/>
      <c r="N17" s="470" t="s">
        <v>73</v>
      </c>
      <c r="O17" s="467"/>
      <c r="P17" s="467"/>
      <c r="Q17" s="467"/>
    </row>
    <row r="18" spans="1:17" s="3" customFormat="1" ht="19.5" customHeight="1">
      <c r="A18" s="462"/>
      <c r="B18" s="51" t="s">
        <v>61</v>
      </c>
      <c r="C18" s="51" t="s">
        <v>67</v>
      </c>
      <c r="D18" s="51" t="s">
        <v>68</v>
      </c>
      <c r="E18" s="51" t="s">
        <v>69</v>
      </c>
      <c r="F18" s="51" t="s">
        <v>61</v>
      </c>
      <c r="G18" s="51" t="s">
        <v>67</v>
      </c>
      <c r="H18" s="51" t="s">
        <v>68</v>
      </c>
      <c r="I18" s="52" t="s">
        <v>69</v>
      </c>
      <c r="J18" s="50" t="s">
        <v>61</v>
      </c>
      <c r="K18" s="51" t="s">
        <v>67</v>
      </c>
      <c r="L18" s="51" t="s">
        <v>68</v>
      </c>
      <c r="M18" s="51" t="s">
        <v>69</v>
      </c>
      <c r="N18" s="51" t="s">
        <v>61</v>
      </c>
      <c r="O18" s="51" t="s">
        <v>67</v>
      </c>
      <c r="P18" s="51" t="s">
        <v>68</v>
      </c>
      <c r="Q18" s="52" t="s">
        <v>69</v>
      </c>
    </row>
    <row r="19" spans="1:18" ht="19.5" customHeight="1">
      <c r="A19" s="58" t="s">
        <v>20</v>
      </c>
      <c r="B19" s="260">
        <v>0</v>
      </c>
      <c r="C19" s="81">
        <f>SUM(C20:C27)</f>
        <v>2845</v>
      </c>
      <c r="D19" s="81">
        <f>SUM(D20:D27)</f>
        <v>2845</v>
      </c>
      <c r="E19" s="81">
        <f>SUM(E20:E27)</f>
        <v>2339</v>
      </c>
      <c r="F19" s="260">
        <v>0</v>
      </c>
      <c r="G19" s="81">
        <f>SUM(G20:G27)</f>
        <v>3281</v>
      </c>
      <c r="H19" s="81">
        <f>SUM(H20:H27)</f>
        <v>3480</v>
      </c>
      <c r="I19" s="82">
        <f>SUM(I20:I27)</f>
        <v>2134</v>
      </c>
      <c r="J19" s="263">
        <v>0</v>
      </c>
      <c r="K19" s="81">
        <f>SUM(K20:K27)</f>
        <v>3978</v>
      </c>
      <c r="L19" s="81">
        <f>SUM(L20:L27)</f>
        <v>3978</v>
      </c>
      <c r="M19" s="81">
        <f>SUM(M20:M27)</f>
        <v>957</v>
      </c>
      <c r="N19" s="260">
        <v>0</v>
      </c>
      <c r="O19" s="81">
        <f>SUM(O20:O27)</f>
        <v>3378</v>
      </c>
      <c r="P19" s="81">
        <f>SUM(P20:P27)</f>
        <v>3378</v>
      </c>
      <c r="Q19" s="82">
        <f>SUM(Q20:Q27)</f>
        <v>2126</v>
      </c>
      <c r="R19" s="4"/>
    </row>
    <row r="20" spans="1:17" s="4" customFormat="1" ht="19.5" customHeight="1">
      <c r="A20" s="60" t="s">
        <v>5</v>
      </c>
      <c r="B20" s="313">
        <v>2</v>
      </c>
      <c r="C20" s="313">
        <v>3</v>
      </c>
      <c r="D20" s="313">
        <v>3</v>
      </c>
      <c r="E20" s="313">
        <v>3</v>
      </c>
      <c r="F20" s="313">
        <v>22</v>
      </c>
      <c r="G20" s="313">
        <v>103</v>
      </c>
      <c r="H20" s="313">
        <v>302</v>
      </c>
      <c r="I20" s="314">
        <v>82</v>
      </c>
      <c r="J20" s="323">
        <v>20</v>
      </c>
      <c r="K20" s="313">
        <v>41</v>
      </c>
      <c r="L20" s="313">
        <v>41</v>
      </c>
      <c r="M20" s="313">
        <v>16</v>
      </c>
      <c r="N20" s="313">
        <v>39</v>
      </c>
      <c r="O20" s="313">
        <v>491</v>
      </c>
      <c r="P20" s="313">
        <v>491</v>
      </c>
      <c r="Q20" s="314">
        <v>82</v>
      </c>
    </row>
    <row r="21" spans="1:17" s="4" customFormat="1" ht="19.5" customHeight="1">
      <c r="A21" s="60" t="s">
        <v>6</v>
      </c>
      <c r="B21" s="313">
        <v>0</v>
      </c>
      <c r="C21" s="313">
        <v>0</v>
      </c>
      <c r="D21" s="313">
        <v>0</v>
      </c>
      <c r="E21" s="313">
        <v>0</v>
      </c>
      <c r="F21" s="313">
        <v>0</v>
      </c>
      <c r="G21" s="313">
        <v>0</v>
      </c>
      <c r="H21" s="313">
        <v>0</v>
      </c>
      <c r="I21" s="314">
        <v>0</v>
      </c>
      <c r="J21" s="323">
        <v>0</v>
      </c>
      <c r="K21" s="313">
        <v>0</v>
      </c>
      <c r="L21" s="313">
        <v>0</v>
      </c>
      <c r="M21" s="313">
        <v>0</v>
      </c>
      <c r="N21" s="313">
        <v>0</v>
      </c>
      <c r="O21" s="313">
        <v>0</v>
      </c>
      <c r="P21" s="313">
        <v>0</v>
      </c>
      <c r="Q21" s="314">
        <v>0</v>
      </c>
    </row>
    <row r="22" spans="1:17" s="4" customFormat="1" ht="19.5" customHeight="1">
      <c r="A22" s="60" t="s">
        <v>10</v>
      </c>
      <c r="B22" s="313">
        <v>0</v>
      </c>
      <c r="C22" s="313">
        <v>0</v>
      </c>
      <c r="D22" s="313">
        <v>0</v>
      </c>
      <c r="E22" s="313">
        <v>0</v>
      </c>
      <c r="F22" s="313">
        <v>0</v>
      </c>
      <c r="G22" s="313">
        <v>0</v>
      </c>
      <c r="H22" s="313">
        <v>0</v>
      </c>
      <c r="I22" s="314">
        <v>0</v>
      </c>
      <c r="J22" s="323">
        <v>0</v>
      </c>
      <c r="K22" s="313">
        <v>0</v>
      </c>
      <c r="L22" s="313">
        <v>0</v>
      </c>
      <c r="M22" s="313">
        <v>0</v>
      </c>
      <c r="N22" s="313">
        <v>0</v>
      </c>
      <c r="O22" s="313">
        <v>0</v>
      </c>
      <c r="P22" s="313">
        <v>0</v>
      </c>
      <c r="Q22" s="314">
        <v>0</v>
      </c>
    </row>
    <row r="23" spans="1:17" s="4" customFormat="1" ht="19.5" customHeight="1">
      <c r="A23" s="60" t="s">
        <v>149</v>
      </c>
      <c r="B23" s="313">
        <v>10</v>
      </c>
      <c r="C23" s="313">
        <v>585</v>
      </c>
      <c r="D23" s="313">
        <v>585</v>
      </c>
      <c r="E23" s="313">
        <v>138</v>
      </c>
      <c r="F23" s="313">
        <v>3</v>
      </c>
      <c r="G23" s="313">
        <v>425</v>
      </c>
      <c r="H23" s="313">
        <v>425</v>
      </c>
      <c r="I23" s="314">
        <v>7</v>
      </c>
      <c r="J23" s="323">
        <v>6</v>
      </c>
      <c r="K23" s="313">
        <v>107</v>
      </c>
      <c r="L23" s="313">
        <v>107</v>
      </c>
      <c r="M23" s="313">
        <v>11</v>
      </c>
      <c r="N23" s="313">
        <v>25</v>
      </c>
      <c r="O23" s="313">
        <v>897</v>
      </c>
      <c r="P23" s="313">
        <v>897</v>
      </c>
      <c r="Q23" s="314">
        <v>98</v>
      </c>
    </row>
    <row r="24" spans="1:17" s="4" customFormat="1" ht="19.5" customHeight="1">
      <c r="A24" s="60" t="s">
        <v>8</v>
      </c>
      <c r="B24" s="313">
        <v>0</v>
      </c>
      <c r="C24" s="313">
        <v>0</v>
      </c>
      <c r="D24" s="313">
        <v>0</v>
      </c>
      <c r="E24" s="313">
        <v>0</v>
      </c>
      <c r="F24" s="313">
        <v>0</v>
      </c>
      <c r="G24" s="313">
        <v>0</v>
      </c>
      <c r="H24" s="313">
        <v>0</v>
      </c>
      <c r="I24" s="314">
        <v>0</v>
      </c>
      <c r="J24" s="323">
        <v>0</v>
      </c>
      <c r="K24" s="313">
        <v>0</v>
      </c>
      <c r="L24" s="313">
        <v>0</v>
      </c>
      <c r="M24" s="313">
        <v>0</v>
      </c>
      <c r="N24" s="313">
        <v>0</v>
      </c>
      <c r="O24" s="313">
        <v>0</v>
      </c>
      <c r="P24" s="313">
        <v>0</v>
      </c>
      <c r="Q24" s="314">
        <v>0</v>
      </c>
    </row>
    <row r="25" spans="1:17" s="4" customFormat="1" ht="19.5" customHeight="1">
      <c r="A25" s="60" t="s">
        <v>57</v>
      </c>
      <c r="B25" s="313">
        <v>0</v>
      </c>
      <c r="C25" s="313">
        <v>0</v>
      </c>
      <c r="D25" s="313">
        <v>0</v>
      </c>
      <c r="E25" s="313">
        <v>0</v>
      </c>
      <c r="F25" s="313">
        <v>0</v>
      </c>
      <c r="G25" s="313">
        <v>0</v>
      </c>
      <c r="H25" s="313">
        <v>0</v>
      </c>
      <c r="I25" s="314">
        <v>0</v>
      </c>
      <c r="J25" s="323">
        <v>0</v>
      </c>
      <c r="K25" s="313">
        <v>0</v>
      </c>
      <c r="L25" s="313">
        <v>0</v>
      </c>
      <c r="M25" s="313">
        <v>0</v>
      </c>
      <c r="N25" s="313">
        <v>0</v>
      </c>
      <c r="O25" s="313">
        <v>0</v>
      </c>
      <c r="P25" s="313">
        <v>0</v>
      </c>
      <c r="Q25" s="314">
        <v>0</v>
      </c>
    </row>
    <row r="26" spans="1:17" s="4" customFormat="1" ht="19.5" customHeight="1">
      <c r="A26" s="60" t="s">
        <v>11</v>
      </c>
      <c r="B26" s="315"/>
      <c r="C26" s="313">
        <v>1934</v>
      </c>
      <c r="D26" s="313">
        <v>1934</v>
      </c>
      <c r="E26" s="313">
        <v>1876</v>
      </c>
      <c r="F26" s="315"/>
      <c r="G26" s="313">
        <v>2227</v>
      </c>
      <c r="H26" s="313">
        <v>2227</v>
      </c>
      <c r="I26" s="314">
        <v>1640</v>
      </c>
      <c r="J26" s="320"/>
      <c r="K26" s="313">
        <v>2398</v>
      </c>
      <c r="L26" s="313">
        <v>2398</v>
      </c>
      <c r="M26" s="313">
        <v>94</v>
      </c>
      <c r="N26" s="315"/>
      <c r="O26" s="313">
        <v>1475</v>
      </c>
      <c r="P26" s="313">
        <v>1475</v>
      </c>
      <c r="Q26" s="314">
        <v>1444</v>
      </c>
    </row>
    <row r="27" spans="1:17" s="4" customFormat="1" ht="19.5" customHeight="1">
      <c r="A27" s="61" t="s">
        <v>107</v>
      </c>
      <c r="B27" s="316"/>
      <c r="C27" s="317">
        <v>323</v>
      </c>
      <c r="D27" s="317">
        <v>323</v>
      </c>
      <c r="E27" s="317">
        <v>322</v>
      </c>
      <c r="F27" s="316"/>
      <c r="G27" s="317">
        <v>526</v>
      </c>
      <c r="H27" s="317">
        <v>526</v>
      </c>
      <c r="I27" s="318">
        <v>405</v>
      </c>
      <c r="J27" s="321"/>
      <c r="K27" s="317">
        <v>1432</v>
      </c>
      <c r="L27" s="317">
        <v>1432</v>
      </c>
      <c r="M27" s="317">
        <v>836</v>
      </c>
      <c r="N27" s="316"/>
      <c r="O27" s="317">
        <v>515</v>
      </c>
      <c r="P27" s="317">
        <v>515</v>
      </c>
      <c r="Q27" s="318">
        <v>502</v>
      </c>
    </row>
    <row r="28" spans="1:17" ht="19.5" customHeight="1">
      <c r="A28" s="43"/>
      <c r="B28" s="43"/>
      <c r="C28" s="43"/>
      <c r="D28" s="43"/>
      <c r="E28" s="43"/>
      <c r="F28" s="43"/>
      <c r="G28" s="43"/>
      <c r="H28" s="43"/>
      <c r="I28" s="45"/>
      <c r="J28" s="43"/>
      <c r="K28" s="43"/>
      <c r="L28" s="43"/>
      <c r="M28" s="43"/>
      <c r="N28" s="43"/>
      <c r="O28" s="43"/>
      <c r="P28" s="43"/>
      <c r="Q28" s="43"/>
    </row>
    <row r="29" spans="1:18" ht="19.5" customHeight="1">
      <c r="A29" s="43"/>
      <c r="B29" s="43"/>
      <c r="C29" s="43"/>
      <c r="D29" s="43"/>
      <c r="E29" s="43"/>
      <c r="F29" s="43"/>
      <c r="G29" s="43"/>
      <c r="H29" s="43"/>
      <c r="I29" s="45"/>
      <c r="J29" s="43"/>
      <c r="K29" s="43"/>
      <c r="L29" s="43"/>
      <c r="M29" s="43"/>
      <c r="N29" s="45"/>
      <c r="O29" s="45"/>
      <c r="P29" s="45"/>
      <c r="Q29" s="45"/>
      <c r="R29" s="4"/>
    </row>
    <row r="30" spans="1:18" s="3" customFormat="1" ht="19.5" customHeight="1">
      <c r="A30" s="461" t="s">
        <v>58</v>
      </c>
      <c r="B30" s="470" t="s">
        <v>28</v>
      </c>
      <c r="C30" s="467"/>
      <c r="D30" s="467"/>
      <c r="E30" s="461"/>
      <c r="F30" s="470" t="s">
        <v>29</v>
      </c>
      <c r="G30" s="467"/>
      <c r="H30" s="467"/>
      <c r="I30" s="467"/>
      <c r="J30" s="467" t="s">
        <v>74</v>
      </c>
      <c r="K30" s="467"/>
      <c r="L30" s="467"/>
      <c r="M30" s="467"/>
      <c r="N30" s="62"/>
      <c r="O30" s="466"/>
      <c r="P30" s="466"/>
      <c r="Q30" s="62"/>
      <c r="R30" s="5"/>
    </row>
    <row r="31" spans="1:18" s="3" customFormat="1" ht="19.5" customHeight="1">
      <c r="A31" s="462"/>
      <c r="B31" s="51" t="s">
        <v>61</v>
      </c>
      <c r="C31" s="51" t="s">
        <v>67</v>
      </c>
      <c r="D31" s="51" t="s">
        <v>68</v>
      </c>
      <c r="E31" s="51" t="s">
        <v>69</v>
      </c>
      <c r="F31" s="51" t="s">
        <v>61</v>
      </c>
      <c r="G31" s="51" t="s">
        <v>67</v>
      </c>
      <c r="H31" s="51" t="s">
        <v>68</v>
      </c>
      <c r="I31" s="52" t="s">
        <v>69</v>
      </c>
      <c r="J31" s="50" t="s">
        <v>61</v>
      </c>
      <c r="K31" s="51" t="s">
        <v>67</v>
      </c>
      <c r="L31" s="51" t="s">
        <v>68</v>
      </c>
      <c r="M31" s="52" t="s">
        <v>69</v>
      </c>
      <c r="N31" s="62"/>
      <c r="O31" s="62"/>
      <c r="P31" s="62"/>
      <c r="Q31" s="62"/>
      <c r="R31" s="5"/>
    </row>
    <row r="32" spans="1:18" ht="19.5" customHeight="1">
      <c r="A32" s="58" t="s">
        <v>64</v>
      </c>
      <c r="B32" s="260">
        <v>0</v>
      </c>
      <c r="C32" s="81">
        <f>SUM(C33:C40)</f>
        <v>2786</v>
      </c>
      <c r="D32" s="81">
        <f>SUM(D33:D40)</f>
        <v>2776</v>
      </c>
      <c r="E32" s="81">
        <f>SUM(E33:E40)</f>
        <v>781</v>
      </c>
      <c r="F32" s="260">
        <v>0</v>
      </c>
      <c r="G32" s="81">
        <f>SUM(G33:G40)</f>
        <v>6096</v>
      </c>
      <c r="H32" s="81">
        <f>SUM(H33:H40)</f>
        <v>5872</v>
      </c>
      <c r="I32" s="82">
        <f>SUM(I33:I40)</f>
        <v>1650</v>
      </c>
      <c r="J32" s="263">
        <v>0</v>
      </c>
      <c r="K32" s="81">
        <f>SUM(K33:K40)</f>
        <v>2735</v>
      </c>
      <c r="L32" s="81">
        <f>SUM(L33:L40)</f>
        <v>2776</v>
      </c>
      <c r="M32" s="82">
        <f>SUM(M33:M40)</f>
        <v>1521</v>
      </c>
      <c r="N32" s="63"/>
      <c r="O32" s="63"/>
      <c r="P32" s="63"/>
      <c r="Q32" s="63"/>
      <c r="R32" s="4"/>
    </row>
    <row r="33" spans="1:17" s="4" customFormat="1" ht="19.5" customHeight="1">
      <c r="A33" s="60" t="s">
        <v>5</v>
      </c>
      <c r="B33" s="313">
        <v>10</v>
      </c>
      <c r="C33" s="313">
        <v>197</v>
      </c>
      <c r="D33" s="313">
        <v>187</v>
      </c>
      <c r="E33" s="313">
        <v>11</v>
      </c>
      <c r="F33" s="313">
        <v>56</v>
      </c>
      <c r="G33" s="313">
        <v>599</v>
      </c>
      <c r="H33" s="313">
        <v>375</v>
      </c>
      <c r="I33" s="314">
        <v>144</v>
      </c>
      <c r="J33" s="323">
        <v>25</v>
      </c>
      <c r="K33" s="313">
        <v>89</v>
      </c>
      <c r="L33" s="313">
        <v>130</v>
      </c>
      <c r="M33" s="312">
        <v>120</v>
      </c>
      <c r="N33" s="64"/>
      <c r="O33" s="64"/>
      <c r="P33" s="64"/>
      <c r="Q33" s="64"/>
    </row>
    <row r="34" spans="1:17" s="4" customFormat="1" ht="19.5" customHeight="1">
      <c r="A34" s="60" t="s">
        <v>6</v>
      </c>
      <c r="B34" s="313">
        <v>0</v>
      </c>
      <c r="C34" s="313">
        <v>0</v>
      </c>
      <c r="D34" s="313">
        <v>0</v>
      </c>
      <c r="E34" s="313">
        <v>0</v>
      </c>
      <c r="F34" s="313">
        <v>0</v>
      </c>
      <c r="G34" s="313">
        <v>0</v>
      </c>
      <c r="H34" s="313">
        <v>0</v>
      </c>
      <c r="I34" s="314">
        <v>0</v>
      </c>
      <c r="J34" s="323">
        <v>0</v>
      </c>
      <c r="K34" s="313">
        <v>0</v>
      </c>
      <c r="L34" s="313">
        <v>0</v>
      </c>
      <c r="M34" s="314">
        <v>0</v>
      </c>
      <c r="N34" s="64"/>
      <c r="O34" s="64"/>
      <c r="P34" s="64"/>
      <c r="Q34" s="64"/>
    </row>
    <row r="35" spans="1:17" s="4" customFormat="1" ht="19.5" customHeight="1">
      <c r="A35" s="60" t="s">
        <v>10</v>
      </c>
      <c r="B35" s="313">
        <v>0</v>
      </c>
      <c r="C35" s="313">
        <v>0</v>
      </c>
      <c r="D35" s="313">
        <v>0</v>
      </c>
      <c r="E35" s="313">
        <v>0</v>
      </c>
      <c r="F35" s="313">
        <v>0</v>
      </c>
      <c r="G35" s="313">
        <v>0</v>
      </c>
      <c r="H35" s="313">
        <v>0</v>
      </c>
      <c r="I35" s="314">
        <v>0</v>
      </c>
      <c r="J35" s="323">
        <v>0</v>
      </c>
      <c r="K35" s="313">
        <v>0</v>
      </c>
      <c r="L35" s="313">
        <v>0</v>
      </c>
      <c r="M35" s="314">
        <v>0</v>
      </c>
      <c r="N35" s="64"/>
      <c r="O35" s="64"/>
      <c r="P35" s="64"/>
      <c r="Q35" s="64"/>
    </row>
    <row r="36" spans="1:17" s="4" customFormat="1" ht="19.5" customHeight="1">
      <c r="A36" s="60" t="s">
        <v>149</v>
      </c>
      <c r="B36" s="313">
        <v>3</v>
      </c>
      <c r="C36" s="313">
        <v>115</v>
      </c>
      <c r="D36" s="313">
        <v>115</v>
      </c>
      <c r="E36" s="313">
        <v>6</v>
      </c>
      <c r="F36" s="313">
        <v>49</v>
      </c>
      <c r="G36" s="313">
        <v>1585</v>
      </c>
      <c r="H36" s="313">
        <v>1585</v>
      </c>
      <c r="I36" s="314">
        <v>41</v>
      </c>
      <c r="J36" s="323">
        <v>2</v>
      </c>
      <c r="K36" s="313">
        <v>55</v>
      </c>
      <c r="L36" s="313">
        <v>55</v>
      </c>
      <c r="M36" s="314">
        <v>2</v>
      </c>
      <c r="N36" s="64"/>
      <c r="O36" s="64"/>
      <c r="P36" s="64"/>
      <c r="Q36" s="64"/>
    </row>
    <row r="37" spans="1:17" s="4" customFormat="1" ht="19.5" customHeight="1">
      <c r="A37" s="60" t="s">
        <v>8</v>
      </c>
      <c r="B37" s="313">
        <v>0</v>
      </c>
      <c r="C37" s="313">
        <v>0</v>
      </c>
      <c r="D37" s="313">
        <v>0</v>
      </c>
      <c r="E37" s="313">
        <v>0</v>
      </c>
      <c r="F37" s="313">
        <v>0</v>
      </c>
      <c r="G37" s="313">
        <v>0</v>
      </c>
      <c r="H37" s="313">
        <v>0</v>
      </c>
      <c r="I37" s="314">
        <v>0</v>
      </c>
      <c r="J37" s="323">
        <v>0</v>
      </c>
      <c r="K37" s="313">
        <v>0</v>
      </c>
      <c r="L37" s="313">
        <v>0</v>
      </c>
      <c r="M37" s="314">
        <v>0</v>
      </c>
      <c r="N37" s="64"/>
      <c r="O37" s="64"/>
      <c r="P37" s="64"/>
      <c r="Q37" s="64"/>
    </row>
    <row r="38" spans="1:17" s="4" customFormat="1" ht="19.5" customHeight="1">
      <c r="A38" s="60" t="s">
        <v>57</v>
      </c>
      <c r="B38" s="313">
        <v>0</v>
      </c>
      <c r="C38" s="313">
        <v>0</v>
      </c>
      <c r="D38" s="313">
        <v>0</v>
      </c>
      <c r="E38" s="313">
        <v>0</v>
      </c>
      <c r="F38" s="313">
        <v>0</v>
      </c>
      <c r="G38" s="313">
        <v>0</v>
      </c>
      <c r="H38" s="313">
        <v>0</v>
      </c>
      <c r="I38" s="314">
        <v>0</v>
      </c>
      <c r="J38" s="323">
        <v>0</v>
      </c>
      <c r="K38" s="313">
        <v>0</v>
      </c>
      <c r="L38" s="313">
        <v>0</v>
      </c>
      <c r="M38" s="314">
        <v>0</v>
      </c>
      <c r="N38" s="64"/>
      <c r="O38" s="64"/>
      <c r="P38" s="64"/>
      <c r="Q38" s="64"/>
    </row>
    <row r="39" spans="1:17" s="4" customFormat="1" ht="19.5" customHeight="1">
      <c r="A39" s="60" t="s">
        <v>11</v>
      </c>
      <c r="B39" s="315"/>
      <c r="C39" s="313">
        <v>1672</v>
      </c>
      <c r="D39" s="313">
        <v>1672</v>
      </c>
      <c r="E39" s="313">
        <v>84</v>
      </c>
      <c r="F39" s="315"/>
      <c r="G39" s="313">
        <v>2675</v>
      </c>
      <c r="H39" s="313">
        <v>2675</v>
      </c>
      <c r="I39" s="314">
        <v>482</v>
      </c>
      <c r="J39" s="320"/>
      <c r="K39" s="313">
        <v>1971</v>
      </c>
      <c r="L39" s="313">
        <v>1971</v>
      </c>
      <c r="M39" s="314">
        <v>831</v>
      </c>
      <c r="N39" s="64"/>
      <c r="O39" s="64"/>
      <c r="P39" s="64"/>
      <c r="Q39" s="64"/>
    </row>
    <row r="40" spans="1:17" s="4" customFormat="1" ht="19.5" customHeight="1">
      <c r="A40" s="61" t="s">
        <v>107</v>
      </c>
      <c r="B40" s="316"/>
      <c r="C40" s="317">
        <v>802</v>
      </c>
      <c r="D40" s="317">
        <v>802</v>
      </c>
      <c r="E40" s="317">
        <v>680</v>
      </c>
      <c r="F40" s="316"/>
      <c r="G40" s="317">
        <v>1237</v>
      </c>
      <c r="H40" s="317">
        <v>1237</v>
      </c>
      <c r="I40" s="318">
        <v>983</v>
      </c>
      <c r="J40" s="321"/>
      <c r="K40" s="317">
        <v>620</v>
      </c>
      <c r="L40" s="317">
        <v>620</v>
      </c>
      <c r="M40" s="318">
        <v>568</v>
      </c>
      <c r="N40" s="64"/>
      <c r="O40" s="64"/>
      <c r="P40" s="64"/>
      <c r="Q40" s="64"/>
    </row>
    <row r="41" spans="1:17" ht="17.25" customHeight="1">
      <c r="A41" s="43"/>
      <c r="B41" s="43"/>
      <c r="C41" s="43"/>
      <c r="D41" s="43"/>
      <c r="E41" s="43"/>
      <c r="F41" s="43"/>
      <c r="G41" s="43"/>
      <c r="H41" s="43"/>
      <c r="I41" s="45"/>
      <c r="J41" s="43"/>
      <c r="K41" s="43"/>
      <c r="L41" s="43"/>
      <c r="M41" s="41" t="s">
        <v>131</v>
      </c>
      <c r="N41" s="43"/>
      <c r="O41" s="43"/>
      <c r="P41" s="43"/>
      <c r="Q41" s="43"/>
    </row>
    <row r="42" ht="15" customHeight="1"/>
    <row r="43" ht="15" customHeight="1"/>
    <row r="44" ht="15" customHeight="1"/>
  </sheetData>
  <sheetProtection/>
  <mergeCells count="16">
    <mergeCell ref="P2:Q3"/>
    <mergeCell ref="B30:E30"/>
    <mergeCell ref="B17:E17"/>
    <mergeCell ref="F17:I17"/>
    <mergeCell ref="J17:M17"/>
    <mergeCell ref="F30:I30"/>
    <mergeCell ref="N17:Q17"/>
    <mergeCell ref="F4:I4"/>
    <mergeCell ref="J4:M4"/>
    <mergeCell ref="N4:Q4"/>
    <mergeCell ref="O30:P30"/>
    <mergeCell ref="J30:M30"/>
    <mergeCell ref="A4:A5"/>
    <mergeCell ref="B4:E4"/>
    <mergeCell ref="A30:A31"/>
    <mergeCell ref="A17:A18"/>
  </mergeCells>
  <printOptions/>
  <pageMargins left="0.7874015748031497" right="0.7874015748031497" top="0.7874015748031497" bottom="0.7874015748031497" header="0.3937007874015748" footer="0.1968503937007874"/>
  <pageSetup horizontalDpi="600" verticalDpi="600" orientation="portrait" paperSize="9" r:id="rId1"/>
  <colBreaks count="1" manualBreakCount="1">
    <brk id="9" max="40" man="1"/>
  </colBreaks>
  <ignoredErrors>
    <ignoredError sqref="B8" formula="1"/>
  </ignoredErrors>
</worksheet>
</file>

<file path=xl/worksheets/sheet9.xml><?xml version="1.0" encoding="utf-8"?>
<worksheet xmlns="http://schemas.openxmlformats.org/spreadsheetml/2006/main" xmlns:r="http://schemas.openxmlformats.org/officeDocument/2006/relationships">
  <sheetPr>
    <tabColor theme="0"/>
  </sheetPr>
  <dimension ref="A2:S41"/>
  <sheetViews>
    <sheetView zoomScaleSheetLayoutView="100" zoomScalePageLayoutView="0" workbookViewId="0" topLeftCell="A1">
      <pane xSplit="1" ySplit="5" topLeftCell="B21" activePane="bottomRight" state="frozen"/>
      <selection pane="topLeft" activeCell="B1" sqref="B1"/>
      <selection pane="topRight" activeCell="B1" sqref="B1"/>
      <selection pane="bottomLeft" activeCell="B1" sqref="B1"/>
      <selection pane="bottomRight" activeCell="T43" sqref="T43"/>
    </sheetView>
  </sheetViews>
  <sheetFormatPr defaultColWidth="9.00390625" defaultRowHeight="13.5"/>
  <cols>
    <col min="1" max="1" width="12.50390625" style="2" customWidth="1"/>
    <col min="2" max="9" width="9.25390625" style="2" customWidth="1"/>
    <col min="10" max="17" width="9.625" style="2" customWidth="1"/>
    <col min="18" max="16384" width="9.00390625" style="2" customWidth="1"/>
  </cols>
  <sheetData>
    <row r="1" ht="18" customHeight="1"/>
    <row r="2" spans="1:17" ht="18.75" customHeight="1">
      <c r="A2" s="38" t="s">
        <v>129</v>
      </c>
      <c r="B2" s="57"/>
      <c r="C2" s="43"/>
      <c r="D2" s="43"/>
      <c r="E2" s="43"/>
      <c r="F2" s="57"/>
      <c r="G2" s="43"/>
      <c r="H2" s="43"/>
      <c r="I2" s="43"/>
      <c r="J2" s="57"/>
      <c r="K2" s="43"/>
      <c r="L2" s="43"/>
      <c r="M2" s="43"/>
      <c r="N2" s="57"/>
      <c r="O2" s="43"/>
      <c r="P2" s="469" t="str">
        <f>'1(1) 保健師業務(総数)'!AB4</f>
        <v>令和元年度</v>
      </c>
      <c r="Q2" s="469"/>
    </row>
    <row r="3" spans="1:17" ht="7.5" customHeight="1">
      <c r="A3" s="57"/>
      <c r="B3" s="57"/>
      <c r="C3" s="43"/>
      <c r="D3" s="43"/>
      <c r="E3" s="43"/>
      <c r="F3" s="57"/>
      <c r="G3" s="43"/>
      <c r="H3" s="43"/>
      <c r="I3" s="43"/>
      <c r="J3" s="57"/>
      <c r="K3" s="43"/>
      <c r="L3" s="43"/>
      <c r="M3" s="43"/>
      <c r="N3" s="57"/>
      <c r="O3" s="43"/>
      <c r="P3" s="393"/>
      <c r="Q3" s="393"/>
    </row>
    <row r="4" spans="1:17" s="3" customFormat="1" ht="19.5" customHeight="1">
      <c r="A4" s="461" t="s">
        <v>142</v>
      </c>
      <c r="B4" s="468" t="s">
        <v>143</v>
      </c>
      <c r="C4" s="468"/>
      <c r="D4" s="468"/>
      <c r="E4" s="468"/>
      <c r="F4" s="468" t="s">
        <v>110</v>
      </c>
      <c r="G4" s="468" t="s">
        <v>66</v>
      </c>
      <c r="H4" s="468"/>
      <c r="I4" s="470"/>
      <c r="J4" s="461" t="s">
        <v>26</v>
      </c>
      <c r="K4" s="468" t="s">
        <v>26</v>
      </c>
      <c r="L4" s="468"/>
      <c r="M4" s="468"/>
      <c r="N4" s="468" t="s">
        <v>27</v>
      </c>
      <c r="O4" s="468" t="s">
        <v>27</v>
      </c>
      <c r="P4" s="468"/>
      <c r="Q4" s="470"/>
    </row>
    <row r="5" spans="1:17" s="3" customFormat="1" ht="19.5" customHeight="1">
      <c r="A5" s="462"/>
      <c r="B5" s="51" t="s">
        <v>61</v>
      </c>
      <c r="C5" s="51" t="s">
        <v>67</v>
      </c>
      <c r="D5" s="51" t="s">
        <v>68</v>
      </c>
      <c r="E5" s="51" t="s">
        <v>69</v>
      </c>
      <c r="F5" s="51" t="s">
        <v>61</v>
      </c>
      <c r="G5" s="51" t="s">
        <v>67</v>
      </c>
      <c r="H5" s="51" t="s">
        <v>68</v>
      </c>
      <c r="I5" s="52" t="s">
        <v>69</v>
      </c>
      <c r="J5" s="50" t="s">
        <v>61</v>
      </c>
      <c r="K5" s="51" t="s">
        <v>67</v>
      </c>
      <c r="L5" s="51" t="s">
        <v>68</v>
      </c>
      <c r="M5" s="51" t="s">
        <v>69</v>
      </c>
      <c r="N5" s="51" t="s">
        <v>61</v>
      </c>
      <c r="O5" s="51" t="s">
        <v>67</v>
      </c>
      <c r="P5" s="51" t="s">
        <v>68</v>
      </c>
      <c r="Q5" s="52" t="s">
        <v>69</v>
      </c>
    </row>
    <row r="6" spans="1:17" ht="19.5" customHeight="1">
      <c r="A6" s="58" t="s">
        <v>144</v>
      </c>
      <c r="B6" s="260">
        <v>0</v>
      </c>
      <c r="C6" s="100">
        <f>SUM(C7:C14)</f>
        <v>186099</v>
      </c>
      <c r="D6" s="81">
        <f>SUM(D7:D14)</f>
        <v>204264</v>
      </c>
      <c r="E6" s="81">
        <f>SUM(E7:E14)</f>
        <v>51230</v>
      </c>
      <c r="F6" s="260">
        <v>0</v>
      </c>
      <c r="G6" s="81">
        <f>SUM(G7:G14)</f>
        <v>34066</v>
      </c>
      <c r="H6" s="81">
        <f>SUM(H7:H14)</f>
        <v>40227</v>
      </c>
      <c r="I6" s="82">
        <f>SUM(I7:I14)</f>
        <v>10782</v>
      </c>
      <c r="J6" s="263">
        <v>0</v>
      </c>
      <c r="K6" s="81">
        <f>SUM(K7:K14)</f>
        <v>22714</v>
      </c>
      <c r="L6" s="81">
        <f>SUM(L7:L14)</f>
        <v>30074</v>
      </c>
      <c r="M6" s="81">
        <f>SUM(M7:M14)</f>
        <v>10572</v>
      </c>
      <c r="N6" s="260">
        <v>0</v>
      </c>
      <c r="O6" s="81">
        <f>SUM(O7:O14)</f>
        <v>20070</v>
      </c>
      <c r="P6" s="81">
        <f>SUM(P7:P14)</f>
        <v>20070</v>
      </c>
      <c r="Q6" s="82">
        <f>SUM(Q7:Q14)</f>
        <v>1306</v>
      </c>
    </row>
    <row r="7" spans="1:17" s="4" customFormat="1" ht="19.5" customHeight="1">
      <c r="A7" s="59" t="s">
        <v>75</v>
      </c>
      <c r="B7" s="101">
        <f>F7+J7+N7+B20+F20+J20+N20+B33+F33+J33</f>
        <v>1028</v>
      </c>
      <c r="C7" s="83">
        <f>G7+K7+O7+C20+G20+K20+O20+C33+G33+K33</f>
        <v>5390</v>
      </c>
      <c r="D7" s="83">
        <f>H7+L7+P7+D20+H20+L20+P20+D33+H33+L33</f>
        <v>6044</v>
      </c>
      <c r="E7" s="83">
        <f>I7+M7+Q7+E20+I20+M20+Q20+E33+I33+M33</f>
        <v>1108</v>
      </c>
      <c r="F7" s="311">
        <v>124</v>
      </c>
      <c r="G7" s="311">
        <v>641</v>
      </c>
      <c r="H7" s="311">
        <v>641</v>
      </c>
      <c r="I7" s="312">
        <v>151</v>
      </c>
      <c r="J7" s="102">
        <v>120</v>
      </c>
      <c r="K7" s="103">
        <v>1114</v>
      </c>
      <c r="L7" s="103">
        <v>1062</v>
      </c>
      <c r="M7" s="103">
        <v>162</v>
      </c>
      <c r="N7" s="311">
        <v>168</v>
      </c>
      <c r="O7" s="311">
        <v>702</v>
      </c>
      <c r="P7" s="311">
        <v>702</v>
      </c>
      <c r="Q7" s="312">
        <v>171</v>
      </c>
    </row>
    <row r="8" spans="1:17" s="4" customFormat="1" ht="19.5" customHeight="1">
      <c r="A8" s="60" t="s">
        <v>130</v>
      </c>
      <c r="B8" s="104">
        <f aca="true" t="shared" si="0" ref="B8:E14">F8+J8+N8+B21+F21+J21+N21+B34+F34+J34</f>
        <v>1349</v>
      </c>
      <c r="C8" s="87">
        <f t="shared" si="0"/>
        <v>63527</v>
      </c>
      <c r="D8" s="87">
        <f>H8+L8+P8+D21+H21+L21+P21+D34+H34+L34</f>
        <v>81038</v>
      </c>
      <c r="E8" s="87">
        <f t="shared" si="0"/>
        <v>5730</v>
      </c>
      <c r="F8" s="313">
        <v>143</v>
      </c>
      <c r="G8" s="313">
        <v>6161</v>
      </c>
      <c r="H8" s="313">
        <v>12322</v>
      </c>
      <c r="I8" s="314">
        <v>584</v>
      </c>
      <c r="J8" s="105">
        <v>165</v>
      </c>
      <c r="K8" s="106">
        <v>7432</v>
      </c>
      <c r="L8" s="106">
        <v>14844</v>
      </c>
      <c r="M8" s="106">
        <v>818</v>
      </c>
      <c r="N8" s="313">
        <v>172</v>
      </c>
      <c r="O8" s="313">
        <v>7297</v>
      </c>
      <c r="P8" s="313">
        <v>7297</v>
      </c>
      <c r="Q8" s="314">
        <v>764</v>
      </c>
    </row>
    <row r="9" spans="1:17" s="4" customFormat="1" ht="19.5" customHeight="1">
      <c r="A9" s="60" t="s">
        <v>76</v>
      </c>
      <c r="B9" s="104">
        <f t="shared" si="0"/>
        <v>32</v>
      </c>
      <c r="C9" s="87">
        <f t="shared" si="0"/>
        <v>593</v>
      </c>
      <c r="D9" s="87">
        <f t="shared" si="0"/>
        <v>593</v>
      </c>
      <c r="E9" s="87">
        <f t="shared" si="0"/>
        <v>23</v>
      </c>
      <c r="F9" s="313">
        <v>10</v>
      </c>
      <c r="G9" s="313">
        <v>0</v>
      </c>
      <c r="H9" s="313">
        <v>0</v>
      </c>
      <c r="I9" s="314">
        <v>0</v>
      </c>
      <c r="J9" s="105">
        <v>0</v>
      </c>
      <c r="K9" s="106">
        <v>0</v>
      </c>
      <c r="L9" s="106">
        <v>0</v>
      </c>
      <c r="M9" s="106">
        <v>0</v>
      </c>
      <c r="N9" s="313">
        <v>0</v>
      </c>
      <c r="O9" s="313">
        <v>0</v>
      </c>
      <c r="P9" s="313">
        <v>0</v>
      </c>
      <c r="Q9" s="314">
        <v>0</v>
      </c>
    </row>
    <row r="10" spans="1:17" s="4" customFormat="1" ht="19.5" customHeight="1">
      <c r="A10" s="60" t="s">
        <v>81</v>
      </c>
      <c r="B10" s="104">
        <f t="shared" si="0"/>
        <v>626</v>
      </c>
      <c r="C10" s="87">
        <f t="shared" si="0"/>
        <v>21260</v>
      </c>
      <c r="D10" s="87">
        <f t="shared" si="0"/>
        <v>21260</v>
      </c>
      <c r="E10" s="87">
        <f t="shared" si="0"/>
        <v>984</v>
      </c>
      <c r="F10" s="313">
        <v>63</v>
      </c>
      <c r="G10" s="313">
        <v>1592</v>
      </c>
      <c r="H10" s="313">
        <v>1592</v>
      </c>
      <c r="I10" s="314">
        <v>82</v>
      </c>
      <c r="J10" s="105">
        <v>37</v>
      </c>
      <c r="K10" s="106">
        <v>1512</v>
      </c>
      <c r="L10" s="106">
        <v>1512</v>
      </c>
      <c r="M10" s="106">
        <v>100</v>
      </c>
      <c r="N10" s="313">
        <v>70</v>
      </c>
      <c r="O10" s="313">
        <v>2803</v>
      </c>
      <c r="P10" s="313">
        <v>2803</v>
      </c>
      <c r="Q10" s="314">
        <v>129</v>
      </c>
    </row>
    <row r="11" spans="1:17" s="4" customFormat="1" ht="19.5" customHeight="1">
      <c r="A11" s="60" t="s">
        <v>77</v>
      </c>
      <c r="B11" s="107">
        <f t="shared" si="0"/>
        <v>10</v>
      </c>
      <c r="C11" s="91">
        <f t="shared" si="0"/>
        <v>0</v>
      </c>
      <c r="D11" s="91">
        <f t="shared" si="0"/>
        <v>0</v>
      </c>
      <c r="E11" s="91">
        <f t="shared" si="0"/>
        <v>0</v>
      </c>
      <c r="F11" s="315">
        <v>10</v>
      </c>
      <c r="G11" s="315">
        <v>0</v>
      </c>
      <c r="H11" s="315">
        <v>0</v>
      </c>
      <c r="I11" s="319">
        <v>0</v>
      </c>
      <c r="J11" s="108">
        <v>0</v>
      </c>
      <c r="K11" s="109">
        <v>0</v>
      </c>
      <c r="L11" s="109">
        <v>0</v>
      </c>
      <c r="M11" s="109">
        <v>0</v>
      </c>
      <c r="N11" s="315">
        <v>0</v>
      </c>
      <c r="O11" s="315">
        <v>0</v>
      </c>
      <c r="P11" s="315">
        <v>0</v>
      </c>
      <c r="Q11" s="319">
        <v>0</v>
      </c>
    </row>
    <row r="12" spans="1:17" s="4" customFormat="1" ht="19.5" customHeight="1">
      <c r="A12" s="60" t="s">
        <v>145</v>
      </c>
      <c r="B12" s="107">
        <f t="shared" si="0"/>
        <v>10</v>
      </c>
      <c r="C12" s="91">
        <f t="shared" si="0"/>
        <v>0</v>
      </c>
      <c r="D12" s="91">
        <f t="shared" si="0"/>
        <v>0</v>
      </c>
      <c r="E12" s="87">
        <f t="shared" si="0"/>
        <v>0</v>
      </c>
      <c r="F12" s="315">
        <v>10</v>
      </c>
      <c r="G12" s="315">
        <v>0</v>
      </c>
      <c r="H12" s="315">
        <v>0</v>
      </c>
      <c r="I12" s="314">
        <v>0</v>
      </c>
      <c r="J12" s="108">
        <v>0</v>
      </c>
      <c r="K12" s="109">
        <v>0</v>
      </c>
      <c r="L12" s="109">
        <v>0</v>
      </c>
      <c r="M12" s="109">
        <v>0</v>
      </c>
      <c r="N12" s="315">
        <v>0</v>
      </c>
      <c r="O12" s="315">
        <v>0</v>
      </c>
      <c r="P12" s="315">
        <v>0</v>
      </c>
      <c r="Q12" s="319">
        <v>0</v>
      </c>
    </row>
    <row r="13" spans="1:17" s="4" customFormat="1" ht="19.5" customHeight="1">
      <c r="A13" s="60" t="s">
        <v>146</v>
      </c>
      <c r="B13" s="91">
        <v>0</v>
      </c>
      <c r="C13" s="87">
        <f t="shared" si="0"/>
        <v>51949</v>
      </c>
      <c r="D13" s="87">
        <f t="shared" si="0"/>
        <v>51949</v>
      </c>
      <c r="E13" s="87">
        <f t="shared" si="0"/>
        <v>8362</v>
      </c>
      <c r="F13" s="315"/>
      <c r="G13" s="313">
        <v>16138</v>
      </c>
      <c r="H13" s="313">
        <v>16138</v>
      </c>
      <c r="I13" s="314">
        <v>449</v>
      </c>
      <c r="J13" s="320"/>
      <c r="K13" s="313">
        <v>6094</v>
      </c>
      <c r="L13" s="313">
        <v>6094</v>
      </c>
      <c r="M13" s="313">
        <v>2930</v>
      </c>
      <c r="N13" s="315"/>
      <c r="O13" s="313">
        <v>2604</v>
      </c>
      <c r="P13" s="313">
        <v>2604</v>
      </c>
      <c r="Q13" s="314">
        <v>116</v>
      </c>
    </row>
    <row r="14" spans="1:17" s="4" customFormat="1" ht="19.5" customHeight="1">
      <c r="A14" s="61" t="s">
        <v>107</v>
      </c>
      <c r="B14" s="259">
        <v>0</v>
      </c>
      <c r="C14" s="94">
        <f t="shared" si="0"/>
        <v>43380</v>
      </c>
      <c r="D14" s="94">
        <f t="shared" si="0"/>
        <v>43380</v>
      </c>
      <c r="E14" s="94">
        <f t="shared" si="0"/>
        <v>35023</v>
      </c>
      <c r="F14" s="316"/>
      <c r="G14" s="317">
        <v>9534</v>
      </c>
      <c r="H14" s="317">
        <v>9534</v>
      </c>
      <c r="I14" s="318">
        <v>9516</v>
      </c>
      <c r="J14" s="321"/>
      <c r="K14" s="317">
        <v>6562</v>
      </c>
      <c r="L14" s="317">
        <v>6562</v>
      </c>
      <c r="M14" s="317">
        <v>6562</v>
      </c>
      <c r="N14" s="316"/>
      <c r="O14" s="317">
        <v>6664</v>
      </c>
      <c r="P14" s="317">
        <v>6664</v>
      </c>
      <c r="Q14" s="318">
        <v>126</v>
      </c>
    </row>
    <row r="15" spans="1:17" ht="19.5" customHeight="1">
      <c r="A15" s="43"/>
      <c r="B15" s="43"/>
      <c r="C15" s="43"/>
      <c r="D15" s="43"/>
      <c r="E15" s="43"/>
      <c r="F15" s="45"/>
      <c r="G15" s="45"/>
      <c r="H15" s="45"/>
      <c r="I15" s="45"/>
      <c r="J15" s="43"/>
      <c r="K15" s="43"/>
      <c r="L15" s="43"/>
      <c r="M15" s="43"/>
      <c r="N15" s="43"/>
      <c r="O15" s="43"/>
      <c r="P15" s="43"/>
      <c r="Q15" s="43"/>
    </row>
    <row r="16" spans="1:17" ht="19.5" customHeight="1">
      <c r="A16" s="43"/>
      <c r="B16" s="43"/>
      <c r="C16" s="43"/>
      <c r="D16" s="43"/>
      <c r="E16" s="43"/>
      <c r="F16" s="45"/>
      <c r="G16" s="45"/>
      <c r="H16" s="45"/>
      <c r="I16" s="45"/>
      <c r="J16" s="43"/>
      <c r="K16" s="43"/>
      <c r="L16" s="43"/>
      <c r="M16" s="43"/>
      <c r="N16" s="43"/>
      <c r="O16" s="43"/>
      <c r="P16" s="43"/>
      <c r="Q16" s="43"/>
    </row>
    <row r="17" spans="1:17" s="3" customFormat="1" ht="19.5" customHeight="1">
      <c r="A17" s="461" t="s">
        <v>147</v>
      </c>
      <c r="B17" s="470" t="s">
        <v>70</v>
      </c>
      <c r="C17" s="467"/>
      <c r="D17" s="467"/>
      <c r="E17" s="461"/>
      <c r="F17" s="468" t="s">
        <v>71</v>
      </c>
      <c r="G17" s="468"/>
      <c r="H17" s="468"/>
      <c r="I17" s="470"/>
      <c r="J17" s="461" t="s">
        <v>78</v>
      </c>
      <c r="K17" s="468"/>
      <c r="L17" s="468"/>
      <c r="M17" s="468"/>
      <c r="N17" s="468" t="s">
        <v>79</v>
      </c>
      <c r="O17" s="468"/>
      <c r="P17" s="468"/>
      <c r="Q17" s="470"/>
    </row>
    <row r="18" spans="1:17" s="3" customFormat="1" ht="19.5" customHeight="1">
      <c r="A18" s="462"/>
      <c r="B18" s="51" t="s">
        <v>61</v>
      </c>
      <c r="C18" s="51" t="s">
        <v>67</v>
      </c>
      <c r="D18" s="51" t="s">
        <v>68</v>
      </c>
      <c r="E18" s="51" t="s">
        <v>69</v>
      </c>
      <c r="F18" s="51" t="s">
        <v>61</v>
      </c>
      <c r="G18" s="51" t="s">
        <v>67</v>
      </c>
      <c r="H18" s="51" t="s">
        <v>68</v>
      </c>
      <c r="I18" s="52" t="s">
        <v>69</v>
      </c>
      <c r="J18" s="50" t="s">
        <v>61</v>
      </c>
      <c r="K18" s="51" t="s">
        <v>67</v>
      </c>
      <c r="L18" s="51" t="s">
        <v>68</v>
      </c>
      <c r="M18" s="51" t="s">
        <v>69</v>
      </c>
      <c r="N18" s="51" t="s">
        <v>61</v>
      </c>
      <c r="O18" s="51" t="s">
        <v>67</v>
      </c>
      <c r="P18" s="51" t="s">
        <v>68</v>
      </c>
      <c r="Q18" s="52" t="s">
        <v>69</v>
      </c>
    </row>
    <row r="19" spans="1:17" ht="19.5" customHeight="1">
      <c r="A19" s="58" t="s">
        <v>144</v>
      </c>
      <c r="B19" s="260">
        <v>0</v>
      </c>
      <c r="C19" s="81">
        <f>SUM(C20:C27)</f>
        <v>19807</v>
      </c>
      <c r="D19" s="81">
        <f>SUM(D20:D27)</f>
        <v>23514</v>
      </c>
      <c r="E19" s="81">
        <f>SUM(E20:E27)</f>
        <v>7307</v>
      </c>
      <c r="F19" s="260">
        <v>0</v>
      </c>
      <c r="G19" s="81">
        <f>SUM(G20:G27)</f>
        <v>10167</v>
      </c>
      <c r="H19" s="81">
        <f>SUM(H20:H27)</f>
        <v>10167</v>
      </c>
      <c r="I19" s="82">
        <f>SUM(I20:I27)</f>
        <v>3418</v>
      </c>
      <c r="J19" s="263">
        <v>0</v>
      </c>
      <c r="K19" s="81">
        <f>SUM(K20:K27)</f>
        <v>14165</v>
      </c>
      <c r="L19" s="81">
        <f>SUM(L20:L27)</f>
        <v>14165</v>
      </c>
      <c r="M19" s="81">
        <f>SUM(M20:M27)</f>
        <v>1646</v>
      </c>
      <c r="N19" s="260">
        <v>0</v>
      </c>
      <c r="O19" s="81">
        <f>SUM(O20:O27)</f>
        <v>9769</v>
      </c>
      <c r="P19" s="81">
        <f>SUM(P20:P27)</f>
        <v>11086</v>
      </c>
      <c r="Q19" s="82">
        <f>SUM(Q20:Q27)</f>
        <v>4573</v>
      </c>
    </row>
    <row r="20" spans="1:17" s="4" customFormat="1" ht="19.5" customHeight="1">
      <c r="A20" s="59" t="s">
        <v>75</v>
      </c>
      <c r="B20" s="311">
        <v>61</v>
      </c>
      <c r="C20" s="311">
        <v>290</v>
      </c>
      <c r="D20" s="311">
        <v>284</v>
      </c>
      <c r="E20" s="311">
        <v>88</v>
      </c>
      <c r="F20" s="311">
        <v>73</v>
      </c>
      <c r="G20" s="311">
        <v>636</v>
      </c>
      <c r="H20" s="311">
        <v>636</v>
      </c>
      <c r="I20" s="312">
        <v>106</v>
      </c>
      <c r="J20" s="322">
        <v>177</v>
      </c>
      <c r="K20" s="311">
        <v>435</v>
      </c>
      <c r="L20" s="311">
        <v>435</v>
      </c>
      <c r="M20" s="311">
        <v>171</v>
      </c>
      <c r="N20" s="311">
        <v>100</v>
      </c>
      <c r="O20" s="311">
        <v>215</v>
      </c>
      <c r="P20" s="311">
        <v>215</v>
      </c>
      <c r="Q20" s="312">
        <v>100</v>
      </c>
    </row>
    <row r="21" spans="1:17" s="4" customFormat="1" ht="19.5" customHeight="1">
      <c r="A21" s="60" t="s">
        <v>130</v>
      </c>
      <c r="B21" s="313">
        <v>155</v>
      </c>
      <c r="C21" s="313">
        <v>6637</v>
      </c>
      <c r="D21" s="313">
        <v>10350</v>
      </c>
      <c r="E21" s="313">
        <v>741</v>
      </c>
      <c r="F21" s="313">
        <v>91</v>
      </c>
      <c r="G21" s="313">
        <v>2825</v>
      </c>
      <c r="H21" s="313">
        <v>2825</v>
      </c>
      <c r="I21" s="314">
        <v>362</v>
      </c>
      <c r="J21" s="323">
        <v>160</v>
      </c>
      <c r="K21" s="313">
        <v>11699</v>
      </c>
      <c r="L21" s="313">
        <v>11699</v>
      </c>
      <c r="M21" s="313">
        <v>786</v>
      </c>
      <c r="N21" s="313">
        <v>88</v>
      </c>
      <c r="O21" s="313">
        <v>2669</v>
      </c>
      <c r="P21" s="313">
        <v>3986</v>
      </c>
      <c r="Q21" s="314">
        <v>352</v>
      </c>
    </row>
    <row r="22" spans="1:17" s="4" customFormat="1" ht="19.5" customHeight="1">
      <c r="A22" s="60" t="s">
        <v>76</v>
      </c>
      <c r="B22" s="313">
        <v>0</v>
      </c>
      <c r="C22" s="313">
        <v>0</v>
      </c>
      <c r="D22" s="313">
        <v>0</v>
      </c>
      <c r="E22" s="313">
        <v>0</v>
      </c>
      <c r="F22" s="313">
        <v>0</v>
      </c>
      <c r="G22" s="313">
        <v>0</v>
      </c>
      <c r="H22" s="313">
        <v>0</v>
      </c>
      <c r="I22" s="314">
        <v>0</v>
      </c>
      <c r="J22" s="323">
        <v>0</v>
      </c>
      <c r="K22" s="313">
        <v>0</v>
      </c>
      <c r="L22" s="313">
        <v>0</v>
      </c>
      <c r="M22" s="313">
        <v>0</v>
      </c>
      <c r="N22" s="313">
        <v>0</v>
      </c>
      <c r="O22" s="313">
        <v>0</v>
      </c>
      <c r="P22" s="313">
        <v>0</v>
      </c>
      <c r="Q22" s="314">
        <v>0</v>
      </c>
    </row>
    <row r="23" spans="1:17" s="4" customFormat="1" ht="19.5" customHeight="1">
      <c r="A23" s="60" t="s">
        <v>81</v>
      </c>
      <c r="B23" s="313">
        <v>68</v>
      </c>
      <c r="C23" s="313">
        <v>2295</v>
      </c>
      <c r="D23" s="313">
        <v>2295</v>
      </c>
      <c r="E23" s="313">
        <v>96</v>
      </c>
      <c r="F23" s="313">
        <v>70</v>
      </c>
      <c r="G23" s="313">
        <v>1745</v>
      </c>
      <c r="H23" s="313">
        <v>1745</v>
      </c>
      <c r="I23" s="314">
        <v>95</v>
      </c>
      <c r="J23" s="323">
        <v>12</v>
      </c>
      <c r="K23" s="313">
        <v>984</v>
      </c>
      <c r="L23" s="313">
        <v>984</v>
      </c>
      <c r="M23" s="313">
        <v>14</v>
      </c>
      <c r="N23" s="313">
        <v>90</v>
      </c>
      <c r="O23" s="313">
        <v>3090</v>
      </c>
      <c r="P23" s="313">
        <v>3090</v>
      </c>
      <c r="Q23" s="314">
        <v>143</v>
      </c>
    </row>
    <row r="24" spans="1:17" s="4" customFormat="1" ht="19.5" customHeight="1">
      <c r="A24" s="60" t="s">
        <v>77</v>
      </c>
      <c r="B24" s="315">
        <v>0</v>
      </c>
      <c r="C24" s="315">
        <v>0</v>
      </c>
      <c r="D24" s="315">
        <v>0</v>
      </c>
      <c r="E24" s="315">
        <v>0</v>
      </c>
      <c r="F24" s="315">
        <v>0</v>
      </c>
      <c r="G24" s="315">
        <v>0</v>
      </c>
      <c r="H24" s="315">
        <v>0</v>
      </c>
      <c r="I24" s="319">
        <v>0</v>
      </c>
      <c r="J24" s="320">
        <v>0</v>
      </c>
      <c r="K24" s="315">
        <v>0</v>
      </c>
      <c r="L24" s="315">
        <v>0</v>
      </c>
      <c r="M24" s="315">
        <v>0</v>
      </c>
      <c r="N24" s="315">
        <v>0</v>
      </c>
      <c r="O24" s="315">
        <v>0</v>
      </c>
      <c r="P24" s="315">
        <v>0</v>
      </c>
      <c r="Q24" s="319">
        <v>0</v>
      </c>
    </row>
    <row r="25" spans="1:17" s="4" customFormat="1" ht="19.5" customHeight="1">
      <c r="A25" s="60" t="s">
        <v>145</v>
      </c>
      <c r="B25" s="315">
        <v>0</v>
      </c>
      <c r="C25" s="315">
        <v>0</v>
      </c>
      <c r="D25" s="315">
        <v>0</v>
      </c>
      <c r="E25" s="315">
        <v>0</v>
      </c>
      <c r="F25" s="315">
        <v>0</v>
      </c>
      <c r="G25" s="315">
        <v>0</v>
      </c>
      <c r="H25" s="315">
        <v>0</v>
      </c>
      <c r="I25" s="319">
        <v>0</v>
      </c>
      <c r="J25" s="320">
        <v>0</v>
      </c>
      <c r="K25" s="315">
        <v>0</v>
      </c>
      <c r="L25" s="315">
        <v>0</v>
      </c>
      <c r="M25" s="315">
        <v>0</v>
      </c>
      <c r="N25" s="315">
        <v>0</v>
      </c>
      <c r="O25" s="315">
        <v>0</v>
      </c>
      <c r="P25" s="315">
        <v>0</v>
      </c>
      <c r="Q25" s="319">
        <v>0</v>
      </c>
    </row>
    <row r="26" spans="1:17" s="4" customFormat="1" ht="19.5" customHeight="1">
      <c r="A26" s="60" t="s">
        <v>146</v>
      </c>
      <c r="B26" s="315"/>
      <c r="C26" s="313">
        <v>4224</v>
      </c>
      <c r="D26" s="313">
        <v>4224</v>
      </c>
      <c r="E26" s="313">
        <v>186</v>
      </c>
      <c r="F26" s="315"/>
      <c r="G26" s="313">
        <v>1780</v>
      </c>
      <c r="H26" s="313">
        <v>1780</v>
      </c>
      <c r="I26" s="314">
        <v>185</v>
      </c>
      <c r="J26" s="320"/>
      <c r="K26" s="313">
        <v>382</v>
      </c>
      <c r="L26" s="313">
        <v>382</v>
      </c>
      <c r="M26" s="313">
        <v>27</v>
      </c>
      <c r="N26" s="315"/>
      <c r="O26" s="313">
        <v>1588</v>
      </c>
      <c r="P26" s="313">
        <v>1588</v>
      </c>
      <c r="Q26" s="314">
        <v>1749</v>
      </c>
    </row>
    <row r="27" spans="1:17" s="4" customFormat="1" ht="19.5" customHeight="1">
      <c r="A27" s="61" t="s">
        <v>107</v>
      </c>
      <c r="B27" s="316"/>
      <c r="C27" s="317">
        <v>6361</v>
      </c>
      <c r="D27" s="317">
        <v>6361</v>
      </c>
      <c r="E27" s="317">
        <v>6196</v>
      </c>
      <c r="F27" s="316"/>
      <c r="G27" s="317">
        <v>3181</v>
      </c>
      <c r="H27" s="317">
        <v>3181</v>
      </c>
      <c r="I27" s="318">
        <v>2670</v>
      </c>
      <c r="J27" s="321"/>
      <c r="K27" s="317">
        <v>665</v>
      </c>
      <c r="L27" s="317">
        <v>665</v>
      </c>
      <c r="M27" s="317">
        <v>648</v>
      </c>
      <c r="N27" s="316"/>
      <c r="O27" s="317">
        <v>2207</v>
      </c>
      <c r="P27" s="317">
        <v>2207</v>
      </c>
      <c r="Q27" s="318">
        <v>2229</v>
      </c>
    </row>
    <row r="28" spans="1:17" ht="19.5" customHeight="1">
      <c r="A28" s="43"/>
      <c r="B28" s="43"/>
      <c r="C28" s="43"/>
      <c r="D28" s="43"/>
      <c r="E28" s="43"/>
      <c r="F28" s="45"/>
      <c r="G28" s="45"/>
      <c r="H28" s="45"/>
      <c r="I28" s="45"/>
      <c r="J28" s="43"/>
      <c r="K28" s="43"/>
      <c r="L28" s="43"/>
      <c r="M28" s="43"/>
      <c r="N28" s="43"/>
      <c r="O28" s="43"/>
      <c r="P28" s="43"/>
      <c r="Q28" s="43"/>
    </row>
    <row r="29" spans="1:18" ht="19.5" customHeight="1">
      <c r="A29" s="43"/>
      <c r="B29" s="43"/>
      <c r="C29" s="43"/>
      <c r="D29" s="43"/>
      <c r="E29" s="43"/>
      <c r="F29" s="45"/>
      <c r="G29" s="45"/>
      <c r="H29" s="45"/>
      <c r="I29" s="45"/>
      <c r="J29" s="43"/>
      <c r="K29" s="43"/>
      <c r="L29" s="43"/>
      <c r="M29" s="43"/>
      <c r="N29" s="45"/>
      <c r="O29" s="45"/>
      <c r="P29" s="45"/>
      <c r="Q29" s="45"/>
      <c r="R29" s="4"/>
    </row>
    <row r="30" spans="1:19" s="3" customFormat="1" ht="19.5" customHeight="1">
      <c r="A30" s="461" t="s">
        <v>147</v>
      </c>
      <c r="B30" s="468" t="s">
        <v>37</v>
      </c>
      <c r="C30" s="468"/>
      <c r="D30" s="468"/>
      <c r="E30" s="468"/>
      <c r="F30" s="468" t="s">
        <v>38</v>
      </c>
      <c r="G30" s="468"/>
      <c r="H30" s="468"/>
      <c r="I30" s="470"/>
      <c r="J30" s="461" t="s">
        <v>80</v>
      </c>
      <c r="K30" s="468"/>
      <c r="L30" s="468"/>
      <c r="M30" s="470"/>
      <c r="N30" s="62"/>
      <c r="O30" s="53"/>
      <c r="P30" s="53"/>
      <c r="Q30" s="62"/>
      <c r="R30" s="5"/>
      <c r="S30" s="5"/>
    </row>
    <row r="31" spans="1:18" s="3" customFormat="1" ht="19.5" customHeight="1">
      <c r="A31" s="462"/>
      <c r="B31" s="51" t="s">
        <v>61</v>
      </c>
      <c r="C31" s="51" t="s">
        <v>67</v>
      </c>
      <c r="D31" s="51" t="s">
        <v>68</v>
      </c>
      <c r="E31" s="51" t="s">
        <v>69</v>
      </c>
      <c r="F31" s="51" t="s">
        <v>61</v>
      </c>
      <c r="G31" s="51" t="s">
        <v>67</v>
      </c>
      <c r="H31" s="51" t="s">
        <v>68</v>
      </c>
      <c r="I31" s="52" t="s">
        <v>69</v>
      </c>
      <c r="J31" s="50" t="s">
        <v>61</v>
      </c>
      <c r="K31" s="51" t="s">
        <v>67</v>
      </c>
      <c r="L31" s="51" t="s">
        <v>68</v>
      </c>
      <c r="M31" s="52" t="s">
        <v>69</v>
      </c>
      <c r="N31" s="62"/>
      <c r="O31" s="62"/>
      <c r="P31" s="62"/>
      <c r="Q31" s="62"/>
      <c r="R31" s="5"/>
    </row>
    <row r="32" spans="1:18" ht="19.5" customHeight="1">
      <c r="A32" s="58" t="s">
        <v>144</v>
      </c>
      <c r="B32" s="260">
        <v>0</v>
      </c>
      <c r="C32" s="81">
        <f>SUM(C33:C40)</f>
        <v>12192</v>
      </c>
      <c r="D32" s="81">
        <f>SUM(D33:D40)</f>
        <v>13762</v>
      </c>
      <c r="E32" s="81">
        <f>SUM(E33:E40)</f>
        <v>2509</v>
      </c>
      <c r="F32" s="260">
        <v>0</v>
      </c>
      <c r="G32" s="81">
        <f>SUM(G33:G40)</f>
        <v>32634</v>
      </c>
      <c r="H32" s="81">
        <f>SUM(H33:H40)</f>
        <v>31934</v>
      </c>
      <c r="I32" s="82">
        <f>SUM(I33:I40)</f>
        <v>4000</v>
      </c>
      <c r="J32" s="263">
        <v>0</v>
      </c>
      <c r="K32" s="81">
        <f>SUM(K33:K40)</f>
        <v>10515</v>
      </c>
      <c r="L32" s="81">
        <f>SUM(L33:L40)</f>
        <v>9265</v>
      </c>
      <c r="M32" s="82">
        <f>SUM(M33:M40)</f>
        <v>5117</v>
      </c>
      <c r="N32" s="63"/>
      <c r="O32" s="63"/>
      <c r="P32" s="63"/>
      <c r="Q32" s="63"/>
      <c r="R32" s="4"/>
    </row>
    <row r="33" spans="1:17" s="4" customFormat="1" ht="19.5" customHeight="1">
      <c r="A33" s="59" t="s">
        <v>75</v>
      </c>
      <c r="B33" s="311">
        <v>93</v>
      </c>
      <c r="C33" s="311">
        <v>149</v>
      </c>
      <c r="D33" s="311">
        <v>150</v>
      </c>
      <c r="E33" s="311">
        <v>77</v>
      </c>
      <c r="F33" s="311">
        <v>19</v>
      </c>
      <c r="G33" s="311">
        <v>296</v>
      </c>
      <c r="H33" s="311">
        <v>296</v>
      </c>
      <c r="I33" s="312">
        <v>20</v>
      </c>
      <c r="J33" s="322">
        <v>93</v>
      </c>
      <c r="K33" s="311">
        <v>912</v>
      </c>
      <c r="L33" s="311">
        <v>1623</v>
      </c>
      <c r="M33" s="312">
        <v>62</v>
      </c>
      <c r="N33" s="64"/>
      <c r="O33" s="64"/>
      <c r="P33" s="64"/>
      <c r="Q33" s="64"/>
    </row>
    <row r="34" spans="1:17" s="4" customFormat="1" ht="19.5" customHeight="1">
      <c r="A34" s="60" t="s">
        <v>130</v>
      </c>
      <c r="B34" s="313">
        <v>144</v>
      </c>
      <c r="C34" s="313">
        <v>3067</v>
      </c>
      <c r="D34" s="313">
        <v>4636</v>
      </c>
      <c r="E34" s="313">
        <v>388</v>
      </c>
      <c r="F34" s="313">
        <v>141</v>
      </c>
      <c r="G34" s="313">
        <v>12334</v>
      </c>
      <c r="H34" s="313">
        <v>11634</v>
      </c>
      <c r="I34" s="314">
        <v>558</v>
      </c>
      <c r="J34" s="323">
        <v>90</v>
      </c>
      <c r="K34" s="313">
        <v>3406</v>
      </c>
      <c r="L34" s="313">
        <v>1445</v>
      </c>
      <c r="M34" s="314">
        <v>377</v>
      </c>
      <c r="N34" s="64"/>
      <c r="O34" s="64"/>
      <c r="P34" s="64"/>
      <c r="Q34" s="64"/>
    </row>
    <row r="35" spans="1:17" s="4" customFormat="1" ht="19.5" customHeight="1">
      <c r="A35" s="60" t="s">
        <v>76</v>
      </c>
      <c r="B35" s="313">
        <v>22</v>
      </c>
      <c r="C35" s="313">
        <v>593</v>
      </c>
      <c r="D35" s="313">
        <v>593</v>
      </c>
      <c r="E35" s="313">
        <v>23</v>
      </c>
      <c r="F35" s="313">
        <v>0</v>
      </c>
      <c r="G35" s="313">
        <v>0</v>
      </c>
      <c r="H35" s="313">
        <v>0</v>
      </c>
      <c r="I35" s="314">
        <v>0</v>
      </c>
      <c r="J35" s="323">
        <v>0</v>
      </c>
      <c r="K35" s="313">
        <v>0</v>
      </c>
      <c r="L35" s="313">
        <v>0</v>
      </c>
      <c r="M35" s="314">
        <v>0</v>
      </c>
      <c r="N35" s="64"/>
      <c r="O35" s="64"/>
      <c r="P35" s="64"/>
      <c r="Q35" s="64"/>
    </row>
    <row r="36" spans="1:17" s="4" customFormat="1" ht="19.5" customHeight="1">
      <c r="A36" s="60" t="s">
        <v>81</v>
      </c>
      <c r="B36" s="313">
        <v>80</v>
      </c>
      <c r="C36" s="313">
        <v>3103</v>
      </c>
      <c r="D36" s="313">
        <v>3103</v>
      </c>
      <c r="E36" s="313">
        <v>127</v>
      </c>
      <c r="F36" s="313">
        <v>60</v>
      </c>
      <c r="G36" s="313">
        <v>2592</v>
      </c>
      <c r="H36" s="313">
        <v>2592</v>
      </c>
      <c r="I36" s="314">
        <v>106</v>
      </c>
      <c r="J36" s="323">
        <v>76</v>
      </c>
      <c r="K36" s="313">
        <v>1544</v>
      </c>
      <c r="L36" s="313">
        <v>1544</v>
      </c>
      <c r="M36" s="314">
        <v>92</v>
      </c>
      <c r="N36" s="64"/>
      <c r="O36" s="64"/>
      <c r="P36" s="64"/>
      <c r="Q36" s="64"/>
    </row>
    <row r="37" spans="1:17" s="4" customFormat="1" ht="19.5" customHeight="1">
      <c r="A37" s="60" t="s">
        <v>77</v>
      </c>
      <c r="B37" s="315">
        <v>0</v>
      </c>
      <c r="C37" s="315">
        <v>0</v>
      </c>
      <c r="D37" s="315">
        <v>0</v>
      </c>
      <c r="E37" s="315">
        <v>0</v>
      </c>
      <c r="F37" s="315">
        <v>0</v>
      </c>
      <c r="G37" s="315">
        <v>0</v>
      </c>
      <c r="H37" s="315">
        <v>0</v>
      </c>
      <c r="I37" s="319">
        <v>0</v>
      </c>
      <c r="J37" s="320">
        <v>0</v>
      </c>
      <c r="K37" s="315">
        <v>0</v>
      </c>
      <c r="L37" s="315">
        <v>0</v>
      </c>
      <c r="M37" s="319">
        <v>0</v>
      </c>
      <c r="N37" s="64"/>
      <c r="O37" s="64"/>
      <c r="P37" s="64"/>
      <c r="Q37" s="64"/>
    </row>
    <row r="38" spans="1:17" s="4" customFormat="1" ht="19.5" customHeight="1">
      <c r="A38" s="60" t="s">
        <v>145</v>
      </c>
      <c r="B38" s="315">
        <v>0</v>
      </c>
      <c r="C38" s="315">
        <v>0</v>
      </c>
      <c r="D38" s="315">
        <v>0</v>
      </c>
      <c r="E38" s="315">
        <v>0</v>
      </c>
      <c r="F38" s="315">
        <v>0</v>
      </c>
      <c r="G38" s="315">
        <v>0</v>
      </c>
      <c r="H38" s="315">
        <v>0</v>
      </c>
      <c r="I38" s="319">
        <v>0</v>
      </c>
      <c r="J38" s="320">
        <v>0</v>
      </c>
      <c r="K38" s="315">
        <v>0</v>
      </c>
      <c r="L38" s="315">
        <v>0</v>
      </c>
      <c r="M38" s="319">
        <v>0</v>
      </c>
      <c r="N38" s="64"/>
      <c r="O38" s="64"/>
      <c r="P38" s="64"/>
      <c r="Q38" s="64"/>
    </row>
    <row r="39" spans="1:17" s="4" customFormat="1" ht="19.5" customHeight="1">
      <c r="A39" s="60" t="s">
        <v>146</v>
      </c>
      <c r="B39" s="315"/>
      <c r="C39" s="313">
        <v>2523</v>
      </c>
      <c r="D39" s="313">
        <v>2523</v>
      </c>
      <c r="E39" s="313">
        <v>100</v>
      </c>
      <c r="F39" s="315"/>
      <c r="G39" s="315">
        <v>14907</v>
      </c>
      <c r="H39" s="315">
        <v>14907</v>
      </c>
      <c r="I39" s="319">
        <v>811</v>
      </c>
      <c r="J39" s="320"/>
      <c r="K39" s="313">
        <v>1709</v>
      </c>
      <c r="L39" s="313">
        <v>1709</v>
      </c>
      <c r="M39" s="314">
        <v>1809</v>
      </c>
      <c r="N39" s="64"/>
      <c r="O39" s="64"/>
      <c r="P39" s="64"/>
      <c r="Q39" s="64"/>
    </row>
    <row r="40" spans="1:17" s="4" customFormat="1" ht="19.5" customHeight="1">
      <c r="A40" s="61" t="s">
        <v>107</v>
      </c>
      <c r="B40" s="316"/>
      <c r="C40" s="317">
        <v>2757</v>
      </c>
      <c r="D40" s="317">
        <v>2757</v>
      </c>
      <c r="E40" s="317">
        <v>1794</v>
      </c>
      <c r="F40" s="316"/>
      <c r="G40" s="317">
        <v>2505</v>
      </c>
      <c r="H40" s="317">
        <v>2505</v>
      </c>
      <c r="I40" s="318">
        <v>2505</v>
      </c>
      <c r="J40" s="321"/>
      <c r="K40" s="317">
        <v>2944</v>
      </c>
      <c r="L40" s="317">
        <v>2944</v>
      </c>
      <c r="M40" s="318">
        <v>2777</v>
      </c>
      <c r="N40" s="64"/>
      <c r="O40" s="64"/>
      <c r="P40" s="64"/>
      <c r="Q40" s="64"/>
    </row>
    <row r="41" spans="1:17" ht="16.5" customHeight="1">
      <c r="A41" s="43"/>
      <c r="B41" s="43"/>
      <c r="C41" s="43"/>
      <c r="D41" s="43"/>
      <c r="E41" s="43"/>
      <c r="F41" s="43"/>
      <c r="G41" s="43"/>
      <c r="H41" s="43"/>
      <c r="I41" s="43"/>
      <c r="J41" s="43"/>
      <c r="K41" s="43"/>
      <c r="L41" s="43"/>
      <c r="M41" s="41" t="s">
        <v>131</v>
      </c>
      <c r="N41" s="43"/>
      <c r="O41" s="43"/>
      <c r="P41" s="43"/>
      <c r="Q41" s="43"/>
    </row>
    <row r="42" ht="15" customHeight="1"/>
    <row r="43" ht="15" customHeight="1"/>
    <row r="44" ht="15" customHeight="1"/>
  </sheetData>
  <sheetProtection/>
  <mergeCells count="15">
    <mergeCell ref="N17:Q17"/>
    <mergeCell ref="J30:M30"/>
    <mergeCell ref="F30:I30"/>
    <mergeCell ref="A30:A31"/>
    <mergeCell ref="A17:A18"/>
    <mergeCell ref="B30:E30"/>
    <mergeCell ref="F17:I17"/>
    <mergeCell ref="B17:E17"/>
    <mergeCell ref="J17:M17"/>
    <mergeCell ref="P2:Q3"/>
    <mergeCell ref="N4:Q4"/>
    <mergeCell ref="A4:A5"/>
    <mergeCell ref="B4:E4"/>
    <mergeCell ref="F4:I4"/>
    <mergeCell ref="J4:M4"/>
  </mergeCells>
  <printOptions/>
  <pageMargins left="0.7874015748031497" right="0.7874015748031497" top="0.7874015748031497" bottom="0.7874015748031497" header="0.3937007874015748" footer="0.1968503937007874"/>
  <pageSetup horizontalDpi="600" verticalDpi="600" orientation="portrait" paperSize="9" r:id="rId1"/>
  <colBreaks count="1" manualBreakCount="1">
    <brk id="9"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2022-01-31T07:11:16Z</dcterms:created>
  <dcterms:modified xsi:type="dcterms:W3CDTF">2022-01-31T07:11:18Z</dcterms:modified>
  <cp:category/>
  <cp:version/>
  <cp:contentType/>
  <cp:contentStatus/>
</cp:coreProperties>
</file>