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840" windowHeight="6375" tabRatio="890" activeTab="0"/>
  </bookViews>
  <sheets>
    <sheet name="1 精神障害者把握数" sheetId="1" r:id="rId1"/>
    <sheet name="2 精神障害者受療状況" sheetId="2" r:id="rId2"/>
    <sheet name="３新規精神障害者状況調査票" sheetId="3" r:id="rId3"/>
    <sheet name="4 精神障害者状況調査表除外状況 " sheetId="4" r:id="rId4"/>
    <sheet name="5 自立支援医療延件数" sheetId="5" r:id="rId5"/>
    <sheet name="6 精神保健福祉法処理件数" sheetId="6" r:id="rId6"/>
    <sheet name="7(1) 精神保健相談指導状況(障がい福祉課+こころのセンター" sheetId="7" r:id="rId7"/>
    <sheet name="7(2) 精神保健相談指導状況" sheetId="8" r:id="rId8"/>
    <sheet name="7(3) 精神保健相談指導状況(障がい福祉課+こころのセンター" sheetId="9" r:id="rId9"/>
  </sheets>
  <definedNames>
    <definedName name="_xlnm.Print_Area" localSheetId="0">'1 精神障害者把握数'!$A$1:$U$21</definedName>
    <definedName name="_xlnm.Print_Area" localSheetId="2">'３新規精神障害者状況調査票'!$A$1:$U$18</definedName>
    <definedName name="_xlnm.Print_Area" localSheetId="3">'4 精神障害者状況調査表除外状況 '!$A$1:$G$19</definedName>
    <definedName name="_xlnm.Print_Area" localSheetId="4">'5 自立支援医療延件数'!$A$1:$G$16</definedName>
    <definedName name="_xlnm.Print_Area" localSheetId="5">'6 精神保健福祉法処理件数'!$A$1:$I$16</definedName>
    <definedName name="_xlnm.Print_Area" localSheetId="6">'7(1) 精神保健相談指導状況(障がい福祉課+こころのセンター'!$A$1:$S$28</definedName>
    <definedName name="_xlnm.Print_Area" localSheetId="7">'7(2) 精神保健相談指導状況'!$A$1:$S$18</definedName>
    <definedName name="_xlnm.Print_Area" localSheetId="8">'7(3) 精神保健相談指導状況(障がい福祉課+こころのセンター'!$A$1:$S$27</definedName>
  </definedNames>
  <calcPr fullCalcOnLoad="1"/>
</workbook>
</file>

<file path=xl/sharedStrings.xml><?xml version="1.0" encoding="utf-8"?>
<sst xmlns="http://schemas.openxmlformats.org/spreadsheetml/2006/main" count="386" uniqueCount="147">
  <si>
    <t>区分</t>
  </si>
  <si>
    <t>総数</t>
  </si>
  <si>
    <t>（人口千対）
有病率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</si>
  <si>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</si>
  <si>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</si>
  <si>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</si>
  <si>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</si>
  <si>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</si>
  <si>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</si>
  <si>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</si>
  <si>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</si>
  <si>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</si>
  <si>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</si>
  <si>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その他</t>
  </si>
  <si>
    <t>区分</t>
  </si>
  <si>
    <t>総　　数</t>
  </si>
  <si>
    <t>相談内容</t>
  </si>
  <si>
    <t>実数</t>
  </si>
  <si>
    <t>延数</t>
  </si>
  <si>
    <t>疾病・身体</t>
  </si>
  <si>
    <t>職場・学校等</t>
  </si>
  <si>
    <t>家庭環境</t>
  </si>
  <si>
    <t>治療上</t>
  </si>
  <si>
    <t>医療費の問題</t>
  </si>
  <si>
    <t>その他</t>
  </si>
  <si>
    <t>社会復帰</t>
  </si>
  <si>
    <t>薬物</t>
  </si>
  <si>
    <t>思春期</t>
  </si>
  <si>
    <t>老人精神</t>
  </si>
  <si>
    <t>総　　　数</t>
  </si>
  <si>
    <t>入院</t>
  </si>
  <si>
    <t>通　　　　　　　　院</t>
  </si>
  <si>
    <t>その他</t>
  </si>
  <si>
    <t>総　　数</t>
  </si>
  <si>
    <t>措置入院</t>
  </si>
  <si>
    <t>医療保護
入院</t>
  </si>
  <si>
    <t>その他の
入院</t>
  </si>
  <si>
    <t>その他の
通院</t>
  </si>
  <si>
    <t>死　　　亡</t>
  </si>
  <si>
    <t>転　　　　　　出</t>
  </si>
  <si>
    <t>寛解後３年
以上経過
したもの</t>
  </si>
  <si>
    <t>そ　の　他</t>
  </si>
  <si>
    <t>道　　　内</t>
  </si>
  <si>
    <t>道　　　外</t>
  </si>
  <si>
    <t>被用者保険</t>
  </si>
  <si>
    <r>
      <t>矯正施設の
長の通報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（法第26条）</t>
    </r>
  </si>
  <si>
    <r>
      <t>精神病院の
管理者の届出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（法第26条の2）</t>
    </r>
  </si>
  <si>
    <r>
      <t>措置入院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（法第29条）</t>
    </r>
  </si>
  <si>
    <t>§7　精　神　保　健</t>
  </si>
  <si>
    <t>総　数</t>
  </si>
  <si>
    <t>本　人</t>
  </si>
  <si>
    <t>家　族</t>
  </si>
  <si>
    <t>国　保</t>
  </si>
  <si>
    <t>生　保</t>
  </si>
  <si>
    <t>（再　　　　　掲）</t>
  </si>
  <si>
    <t xml:space="preserve">  (1)  相　談　状　況</t>
  </si>
  <si>
    <t>知的障害</t>
  </si>
  <si>
    <t>1　精神障害者把握数</t>
  </si>
  <si>
    <t>全市</t>
  </si>
  <si>
    <t>統合失調症</t>
  </si>
  <si>
    <t>2　精神障害者受療状況</t>
  </si>
  <si>
    <t>6　精神保健福祉法に基づく処理件数</t>
  </si>
  <si>
    <t>脳気質性精神障害</t>
  </si>
  <si>
    <t>アルツハイマー病の認知症</t>
  </si>
  <si>
    <t>血管性認知症</t>
  </si>
  <si>
    <t>小計</t>
  </si>
  <si>
    <t>精神作用物質による精神及び行動の障害</t>
  </si>
  <si>
    <t>アルコール使用</t>
  </si>
  <si>
    <t>覚せい剤使用</t>
  </si>
  <si>
    <t>気分（感情）障害</t>
  </si>
  <si>
    <t>神経症性障害</t>
  </si>
  <si>
    <t>成人の人格及び行動の障害</t>
  </si>
  <si>
    <t>心理的発達の障害</t>
  </si>
  <si>
    <t>小児期及び青年期の行動及び情緒障害、特定不能の精神障害</t>
  </si>
  <si>
    <t>生理的障害及び身体的要因の　行動症候群</t>
  </si>
  <si>
    <t>以下は、表示しない（出力不要）</t>
  </si>
  <si>
    <t>5　自立支援医療（精神通院医療）の取扱い延件数</t>
  </si>
  <si>
    <t>自立支援医療に
よる通院</t>
  </si>
  <si>
    <t>（再　　　掲）</t>
  </si>
  <si>
    <t>自殺関連</t>
  </si>
  <si>
    <t>犯罪被害</t>
  </si>
  <si>
    <t xml:space="preserve">  (2)  訪問指導状況</t>
  </si>
  <si>
    <t xml:space="preserve">  (3)  電話相談状況</t>
  </si>
  <si>
    <t>アルツハイマー病の
認知症</t>
  </si>
  <si>
    <t>各年1月1日現在の推計人口</t>
  </si>
  <si>
    <t>区　分</t>
  </si>
  <si>
    <t>総数</t>
  </si>
  <si>
    <t>老人精神保健</t>
  </si>
  <si>
    <t>心の健康づくり</t>
  </si>
  <si>
    <t>うつ・うつ状態</t>
  </si>
  <si>
    <t>発達障害</t>
  </si>
  <si>
    <t>実数</t>
  </si>
  <si>
    <t>延数</t>
  </si>
  <si>
    <t>こころの
センター
来所</t>
  </si>
  <si>
    <t>こころの
センター
電話</t>
  </si>
  <si>
    <r>
      <t>相談内容</t>
    </r>
  </si>
  <si>
    <t>Ｆ　０</t>
  </si>
  <si>
    <t>Ｆ　１</t>
  </si>
  <si>
    <t>Ｆ２</t>
  </si>
  <si>
    <t>Ｆ３</t>
  </si>
  <si>
    <t>Ｆ４</t>
  </si>
  <si>
    <t>Ｆ５</t>
  </si>
  <si>
    <t>Ｆ６</t>
  </si>
  <si>
    <t>Ｆ７</t>
  </si>
  <si>
    <t>Ｆ８</t>
  </si>
  <si>
    <t>Ｆ９</t>
  </si>
  <si>
    <t>Ｇ</t>
  </si>
  <si>
    <t>てんかん</t>
  </si>
  <si>
    <t>Ｆ００</t>
  </si>
  <si>
    <t>Ｆ０１</t>
  </si>
  <si>
    <t>Ｆ１０</t>
  </si>
  <si>
    <t>Ｆ１５</t>
  </si>
  <si>
    <t>-</t>
  </si>
  <si>
    <t>-</t>
  </si>
  <si>
    <t>てんかん</t>
  </si>
  <si>
    <t>Ｆ００</t>
  </si>
  <si>
    <t>Ｆ０１</t>
  </si>
  <si>
    <t>Ｆ１０</t>
  </si>
  <si>
    <t>Ｆ１５</t>
  </si>
  <si>
    <t>資料　障がい保健福祉部障がい福祉課</t>
  </si>
  <si>
    <t>アルコール</t>
  </si>
  <si>
    <t>ひきこもり</t>
  </si>
  <si>
    <t>心の健康
作り相談</t>
  </si>
  <si>
    <t>心の健康
作り相談</t>
  </si>
  <si>
    <t>資料　障がい保健福祉部精神保健福祉センター</t>
  </si>
  <si>
    <t>災害</t>
  </si>
  <si>
    <t>摂食障害</t>
  </si>
  <si>
    <r>
      <t>診察及び
保護申請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（法第22条）</t>
    </r>
  </si>
  <si>
    <r>
      <t>警察官の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（法第23条）</t>
    </r>
  </si>
  <si>
    <r>
      <t>検察官の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（法第24条）</t>
    </r>
  </si>
  <si>
    <r>
      <t>保護観察所
の長の通報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（法第25条）</t>
    </r>
  </si>
  <si>
    <t>その他</t>
  </si>
  <si>
    <t>アルコール</t>
  </si>
  <si>
    <t>ギャンブル</t>
  </si>
  <si>
    <t>摂食障害</t>
  </si>
  <si>
    <t>（再　　　　掲）</t>
  </si>
  <si>
    <t>ひきこもり</t>
  </si>
  <si>
    <t>3　新規精神障害者状況調査表</t>
  </si>
  <si>
    <t>4　精神障害者状況調査表除外状況</t>
  </si>
  <si>
    <t>後期高齢</t>
  </si>
  <si>
    <r>
      <t>7　精神保健</t>
    </r>
    <r>
      <rPr>
        <sz val="12"/>
        <rFont val="ＭＳ Ｐゴシック"/>
        <family val="3"/>
      </rPr>
      <t>相談・訪問指導状況</t>
    </r>
  </si>
  <si>
    <t>（再掲）　自死遺族</t>
  </si>
  <si>
    <t>注）「寛解後３年以上経過したもの」については、把握困難な項目であるため、平成28年度から項目を削除している。</t>
  </si>
  <si>
    <r>
      <t xml:space="preserve">有病率
</t>
    </r>
    <r>
      <rPr>
        <sz val="8.5"/>
        <rFont val="ＭＳ Ｐ明朝"/>
        <family val="1"/>
      </rPr>
      <t>(人口千対)</t>
    </r>
  </si>
  <si>
    <t>平成29年度</t>
  </si>
  <si>
    <t>(平成29年1月1日現在人口）</t>
  </si>
  <si>
    <t>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</si>
</sst>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#,##0;_ * \-#,##0_ ;&quot;-&quot;;_ @_ "/>
    <numFmt numFmtId="180" formatCode="#,##0.0;_ * \-#,##0.0_ ;&quot;-&quot;;_ @_ "/>
    <numFmt numFmtId="181" formatCode="#,##0.00;_ * \-#,##0.00_ ;&quot;-&quot;;_ @_ "/>
    <numFmt numFmtId="182" formatCode="_ * #,##0;_ * \-#,##0_ ;_ * &quot;-&quot;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;&quot;△&quot;??,??0;&quot;－&quot;"/>
    <numFmt numFmtId="187" formatCode="[$€-2]\ #,##0.00_);[Red]\([$€-2]\ #,##0.00\)"/>
    <numFmt numFmtId="188" formatCode="#,##0;[Red]#,##0"/>
    <numFmt numFmtId="189" formatCode="0_);[Red]\(0\)"/>
    <numFmt numFmtId="190" formatCode="#,##0_);[Red]\(#,##0\)"/>
    <numFmt numFmtId="191" formatCode="_ * #,##0.0_ ;_ * \-#,##0.0_ ;_ * &quot;-&quot;_ ;_ @_ "/>
    <numFmt numFmtId="192" formatCode="_ * #,##0.00_ ;_ * \-#,##0.00_ ;_ * &quot;-&quot;_ ;_ @_ "/>
    <numFmt numFmtId="193" formatCode="#,##0;&quot;△&quot;#,##0;&quot;－&quot;"/>
  </numFmts>
  <fonts count="56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ＡＲ丸ゴシック体Ｍ"/>
      <family val="3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distributed" textRotation="255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distributed" textRotation="255"/>
    </xf>
    <xf numFmtId="0" fontId="6" fillId="0" borderId="17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86" fontId="11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vertical="distributed" textRotation="255"/>
    </xf>
    <xf numFmtId="0" fontId="8" fillId="0" borderId="21" xfId="0" applyFont="1" applyFill="1" applyBorder="1" applyAlignment="1">
      <alignment vertical="distributed" textRotation="255"/>
    </xf>
    <xf numFmtId="0" fontId="8" fillId="0" borderId="22" xfId="0" applyFont="1" applyFill="1" applyBorder="1" applyAlignment="1">
      <alignment vertical="distributed" textRotation="255"/>
    </xf>
    <xf numFmtId="0" fontId="12" fillId="0" borderId="22" xfId="0" applyFont="1" applyFill="1" applyBorder="1" applyAlignment="1">
      <alignment vertical="distributed" textRotation="255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distributed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distributed" textRotation="255"/>
    </xf>
    <xf numFmtId="0" fontId="6" fillId="0" borderId="26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/>
    </xf>
    <xf numFmtId="182" fontId="1" fillId="0" borderId="0" xfId="0" applyNumberFormat="1" applyFont="1" applyFill="1" applyAlignment="1">
      <alignment/>
    </xf>
    <xf numFmtId="41" fontId="0" fillId="0" borderId="11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3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6" fontId="17" fillId="0" borderId="0" xfId="0" applyNumberFormat="1" applyFont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 wrapText="1"/>
    </xf>
    <xf numFmtId="41" fontId="1" fillId="0" borderId="23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41" fontId="12" fillId="0" borderId="11" xfId="0" applyNumberFormat="1" applyFont="1" applyFill="1" applyBorder="1" applyAlignment="1">
      <alignment horizontal="right" vertical="center"/>
    </xf>
    <xf numFmtId="41" fontId="12" fillId="0" borderId="16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41" fontId="12" fillId="0" borderId="21" xfId="0" applyNumberFormat="1" applyFont="1" applyFill="1" applyBorder="1" applyAlignment="1">
      <alignment horizontal="right"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distributed" vertical="center"/>
    </xf>
    <xf numFmtId="41" fontId="12" fillId="0" borderId="23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/>
    </xf>
    <xf numFmtId="41" fontId="12" fillId="0" borderId="28" xfId="0" applyNumberFormat="1" applyFont="1" applyFill="1" applyBorder="1" applyAlignment="1">
      <alignment horizontal="right" vertical="center"/>
    </xf>
    <xf numFmtId="41" fontId="6" fillId="0" borderId="28" xfId="0" applyNumberFormat="1" applyFont="1" applyFill="1" applyBorder="1" applyAlignment="1">
      <alignment horizontal="right" vertical="center"/>
    </xf>
    <xf numFmtId="41" fontId="6" fillId="0" borderId="30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vertical="center"/>
    </xf>
    <xf numFmtId="41" fontId="1" fillId="0" borderId="23" xfId="0" applyNumberFormat="1" applyFont="1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3" fillId="0" borderId="11" xfId="0" applyNumberFormat="1" applyFont="1" applyFill="1" applyBorder="1" applyAlignment="1">
      <alignment vertical="center"/>
    </xf>
    <xf numFmtId="41" fontId="13" fillId="0" borderId="21" xfId="0" applyNumberFormat="1" applyFont="1" applyFill="1" applyBorder="1" applyAlignment="1">
      <alignment vertical="center"/>
    </xf>
    <xf numFmtId="41" fontId="13" fillId="0" borderId="16" xfId="0" applyNumberFormat="1" applyFont="1" applyFill="1" applyBorder="1" applyAlignment="1">
      <alignment vertical="center"/>
    </xf>
    <xf numFmtId="41" fontId="13" fillId="0" borderId="23" xfId="0" applyNumberFormat="1" applyFont="1" applyFill="1" applyBorder="1" applyAlignment="1">
      <alignment vertical="center"/>
    </xf>
    <xf numFmtId="41" fontId="13" fillId="0" borderId="28" xfId="0" applyNumberFormat="1" applyFont="1" applyFill="1" applyBorder="1" applyAlignment="1">
      <alignment vertical="center"/>
    </xf>
    <xf numFmtId="192" fontId="13" fillId="0" borderId="11" xfId="0" applyNumberFormat="1" applyFont="1" applyFill="1" applyBorder="1" applyAlignment="1">
      <alignment vertical="center"/>
    </xf>
    <xf numFmtId="192" fontId="13" fillId="0" borderId="21" xfId="0" applyNumberFormat="1" applyFont="1" applyFill="1" applyBorder="1" applyAlignment="1">
      <alignment vertical="center"/>
    </xf>
    <xf numFmtId="192" fontId="13" fillId="0" borderId="23" xfId="0" applyNumberFormat="1" applyFont="1" applyFill="1" applyBorder="1" applyAlignment="1">
      <alignment vertical="center"/>
    </xf>
    <xf numFmtId="192" fontId="13" fillId="0" borderId="28" xfId="0" applyNumberFormat="1" applyFont="1" applyFill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3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2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41" fontId="8" fillId="0" borderId="29" xfId="0" applyNumberFormat="1" applyFont="1" applyFill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12" fillId="0" borderId="11" xfId="0" applyNumberFormat="1" applyFont="1" applyFill="1" applyBorder="1" applyAlignment="1">
      <alignment horizontal="right" vertical="center" shrinkToFit="1"/>
    </xf>
    <xf numFmtId="41" fontId="7" fillId="0" borderId="23" xfId="0" applyNumberFormat="1" applyFont="1" applyFill="1" applyBorder="1" applyAlignment="1">
      <alignment vertical="center" shrinkToFit="1"/>
    </xf>
    <xf numFmtId="41" fontId="7" fillId="0" borderId="11" xfId="0" applyNumberFormat="1" applyFont="1" applyFill="1" applyBorder="1" applyAlignment="1">
      <alignment vertical="center" shrinkToFit="1"/>
    </xf>
    <xf numFmtId="41" fontId="7" fillId="0" borderId="16" xfId="0" applyNumberFormat="1" applyFont="1" applyFill="1" applyBorder="1" applyAlignment="1">
      <alignment vertical="center" shrinkToFit="1"/>
    </xf>
    <xf numFmtId="0" fontId="1" fillId="33" borderId="0" xfId="0" applyFont="1" applyFill="1" applyAlignment="1">
      <alignment/>
    </xf>
    <xf numFmtId="41" fontId="6" fillId="0" borderId="23" xfId="0" applyNumberFormat="1" applyFont="1" applyFill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shrinkToFit="1"/>
    </xf>
    <xf numFmtId="0" fontId="8" fillId="0" borderId="11" xfId="0" applyFont="1" applyFill="1" applyBorder="1" applyAlignment="1">
      <alignment horizontal="center" vertical="top" textRotation="255" wrapText="1"/>
    </xf>
    <xf numFmtId="0" fontId="12" fillId="0" borderId="11" xfId="0" applyFont="1" applyBorder="1" applyAlignment="1">
      <alignment horizontal="center" vertical="top"/>
    </xf>
    <xf numFmtId="0" fontId="12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41" fontId="1" fillId="0" borderId="24" xfId="0" applyNumberFormat="1" applyFont="1" applyFill="1" applyBorder="1" applyAlignment="1">
      <alignment horizontal="center" vertical="center"/>
    </xf>
    <xf numFmtId="41" fontId="1" fillId="0" borderId="30" xfId="0" applyNumberFormat="1" applyFont="1" applyFill="1" applyBorder="1" applyAlignment="1">
      <alignment horizontal="center" vertical="center"/>
    </xf>
    <xf numFmtId="41" fontId="0" fillId="0" borderId="3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41" fontId="8" fillId="0" borderId="21" xfId="0" applyNumberFormat="1" applyFont="1" applyFill="1" applyBorder="1" applyAlignment="1">
      <alignment vertical="center" shrinkToFit="1"/>
    </xf>
    <xf numFmtId="41" fontId="8" fillId="0" borderId="28" xfId="0" applyNumberFormat="1" applyFont="1" applyFill="1" applyBorder="1" applyAlignment="1">
      <alignment vertical="center"/>
    </xf>
    <xf numFmtId="190" fontId="8" fillId="0" borderId="32" xfId="0" applyNumberFormat="1" applyFont="1" applyFill="1" applyBorder="1" applyAlignment="1">
      <alignment vertical="center"/>
    </xf>
    <xf numFmtId="190" fontId="8" fillId="0" borderId="35" xfId="0" applyNumberFormat="1" applyFont="1" applyFill="1" applyBorder="1" applyAlignment="1">
      <alignment vertical="center"/>
    </xf>
    <xf numFmtId="190" fontId="8" fillId="0" borderId="36" xfId="0" applyNumberFormat="1" applyFont="1" applyFill="1" applyBorder="1" applyAlignment="1">
      <alignment vertical="center"/>
    </xf>
    <xf numFmtId="41" fontId="7" fillId="0" borderId="23" xfId="0" applyNumberFormat="1" applyFont="1" applyBorder="1" applyAlignment="1">
      <alignment vertical="center"/>
    </xf>
    <xf numFmtId="0" fontId="1" fillId="0" borderId="19" xfId="0" applyFont="1" applyFill="1" applyBorder="1" applyAlignment="1">
      <alignment/>
    </xf>
    <xf numFmtId="43" fontId="12" fillId="0" borderId="21" xfId="0" applyNumberFormat="1" applyFont="1" applyFill="1" applyBorder="1" applyAlignment="1">
      <alignment horizontal="right" vertical="center"/>
    </xf>
    <xf numFmtId="43" fontId="12" fillId="0" borderId="23" xfId="0" applyNumberFormat="1" applyFont="1" applyFill="1" applyBorder="1" applyAlignment="1">
      <alignment horizontal="right" vertical="center"/>
    </xf>
    <xf numFmtId="43" fontId="12" fillId="0" borderId="28" xfId="0" applyNumberFormat="1" applyFont="1" applyFill="1" applyBorder="1" applyAlignment="1">
      <alignment horizontal="right" vertical="center"/>
    </xf>
    <xf numFmtId="41" fontId="1" fillId="0" borderId="37" xfId="0" applyNumberFormat="1" applyFont="1" applyFill="1" applyBorder="1" applyAlignment="1">
      <alignment horizontal="center" vertical="center"/>
    </xf>
    <xf numFmtId="41" fontId="1" fillId="0" borderId="37" xfId="0" applyNumberFormat="1" applyFont="1" applyFill="1" applyBorder="1" applyAlignment="1">
      <alignment vertical="center"/>
    </xf>
    <xf numFmtId="41" fontId="1" fillId="0" borderId="3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26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43" fontId="12" fillId="0" borderId="11" xfId="0" applyNumberFormat="1" applyFont="1" applyFill="1" applyBorder="1" applyAlignment="1">
      <alignment horizontal="right" vertical="center"/>
    </xf>
    <xf numFmtId="43" fontId="12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2" fillId="0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12" fillId="0" borderId="32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39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distributed" textRotation="255" wrapText="1"/>
    </xf>
    <xf numFmtId="0" fontId="8" fillId="0" borderId="2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distributed" textRotation="255"/>
    </xf>
    <xf numFmtId="0" fontId="8" fillId="0" borderId="4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center" vertical="distributed" textRotation="255"/>
    </xf>
    <xf numFmtId="0" fontId="8" fillId="0" borderId="23" xfId="0" applyFont="1" applyFill="1" applyBorder="1" applyAlignment="1">
      <alignment horizontal="center" vertical="distributed" textRotation="255"/>
    </xf>
    <xf numFmtId="0" fontId="8" fillId="0" borderId="22" xfId="0" applyFont="1" applyFill="1" applyBorder="1" applyAlignment="1">
      <alignment horizontal="center" vertical="distributed" textRotation="255"/>
    </xf>
    <xf numFmtId="0" fontId="8" fillId="0" borderId="25" xfId="0" applyFont="1" applyFill="1" applyBorder="1" applyAlignment="1">
      <alignment horizontal="center" vertical="distributed" textRotation="255" wrapText="1"/>
    </xf>
    <xf numFmtId="0" fontId="8" fillId="0" borderId="23" xfId="0" applyFont="1" applyFill="1" applyBorder="1" applyAlignment="1">
      <alignment horizontal="center" vertical="distributed" textRotation="255" wrapText="1"/>
    </xf>
    <xf numFmtId="0" fontId="8" fillId="0" borderId="22" xfId="0" applyFont="1" applyFill="1" applyBorder="1" applyAlignment="1">
      <alignment horizontal="center" vertical="distributed" textRotation="255" wrapText="1"/>
    </xf>
    <xf numFmtId="0" fontId="8" fillId="0" borderId="18" xfId="0" applyFont="1" applyFill="1" applyBorder="1" applyAlignment="1">
      <alignment horizontal="center" vertical="distributed"/>
    </xf>
    <xf numFmtId="0" fontId="8" fillId="0" borderId="19" xfId="0" applyFont="1" applyFill="1" applyBorder="1" applyAlignment="1">
      <alignment horizontal="center" vertical="distributed"/>
    </xf>
    <xf numFmtId="0" fontId="8" fillId="0" borderId="17" xfId="0" applyFont="1" applyFill="1" applyBorder="1" applyAlignment="1">
      <alignment horizontal="center" vertical="distributed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distributed" textRotation="255"/>
    </xf>
    <xf numFmtId="0" fontId="8" fillId="0" borderId="42" xfId="0" applyFont="1" applyFill="1" applyBorder="1" applyAlignment="1">
      <alignment horizontal="center" vertical="distributed" textRotation="255"/>
    </xf>
    <xf numFmtId="0" fontId="8" fillId="0" borderId="21" xfId="0" applyFont="1" applyFill="1" applyBorder="1" applyAlignment="1">
      <alignment horizontal="center" vertical="distributed" textRotation="255"/>
    </xf>
    <xf numFmtId="0" fontId="9" fillId="0" borderId="21" xfId="0" applyFont="1" applyFill="1" applyBorder="1" applyAlignment="1">
      <alignment horizontal="center" vertical="distributed" textRotation="255" wrapText="1"/>
    </xf>
    <xf numFmtId="0" fontId="9" fillId="0" borderId="23" xfId="0" applyFont="1" applyFill="1" applyBorder="1" applyAlignment="1">
      <alignment horizontal="center" vertical="distributed" textRotation="255" wrapText="1"/>
    </xf>
    <xf numFmtId="0" fontId="9" fillId="0" borderId="22" xfId="0" applyFont="1" applyFill="1" applyBorder="1" applyAlignment="1">
      <alignment horizontal="center" vertical="distributed" textRotation="255" wrapText="1"/>
    </xf>
    <xf numFmtId="3" fontId="1" fillId="0" borderId="0" xfId="0" applyNumberFormat="1" applyFont="1" applyFill="1" applyAlignment="1">
      <alignment horizontal="right"/>
    </xf>
    <xf numFmtId="38" fontId="1" fillId="0" borderId="0" xfId="51" applyFont="1" applyFill="1" applyAlignment="1">
      <alignment horizontal="right"/>
    </xf>
    <xf numFmtId="0" fontId="9" fillId="0" borderId="21" xfId="0" applyFont="1" applyFill="1" applyBorder="1" applyAlignment="1">
      <alignment horizontal="center" vertical="distributed" textRotation="255"/>
    </xf>
    <xf numFmtId="0" fontId="9" fillId="0" borderId="23" xfId="0" applyFont="1" applyFill="1" applyBorder="1" applyAlignment="1">
      <alignment horizontal="center" vertical="distributed" textRotation="255"/>
    </xf>
    <xf numFmtId="0" fontId="9" fillId="0" borderId="22" xfId="0" applyFont="1" applyFill="1" applyBorder="1" applyAlignment="1">
      <alignment horizontal="center" vertical="distributed" textRotation="255"/>
    </xf>
    <xf numFmtId="0" fontId="6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8" fillId="0" borderId="29" xfId="0" applyFont="1" applyFill="1" applyBorder="1" applyAlignment="1">
      <alignment horizontal="center" vertical="distributed" textRotation="255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 wrapText="1"/>
    </xf>
    <xf numFmtId="38" fontId="1" fillId="0" borderId="0" xfId="0" applyNumberFormat="1" applyFont="1" applyAlignment="1">
      <alignment horizontal="right"/>
    </xf>
    <xf numFmtId="0" fontId="8" fillId="0" borderId="27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distributed" textRotation="255" wrapText="1"/>
    </xf>
    <xf numFmtId="0" fontId="12" fillId="0" borderId="11" xfId="0" applyFont="1" applyBorder="1" applyAlignment="1">
      <alignment horizontal="center" vertical="distributed"/>
    </xf>
    <xf numFmtId="0" fontId="8" fillId="0" borderId="31" xfId="0" applyFont="1" applyFill="1" applyBorder="1" applyAlignment="1">
      <alignment horizontal="center" vertical="distributed" textRotation="255"/>
    </xf>
    <xf numFmtId="0" fontId="8" fillId="0" borderId="45" xfId="0" applyFont="1" applyFill="1" applyBorder="1" applyAlignment="1">
      <alignment horizontal="center" vertical="distributed" textRotation="255"/>
    </xf>
    <xf numFmtId="0" fontId="8" fillId="0" borderId="16" xfId="0" applyFont="1" applyFill="1" applyBorder="1" applyAlignment="1">
      <alignment horizontal="center" vertical="distributed" textRotation="255" wrapText="1"/>
    </xf>
    <xf numFmtId="0" fontId="12" fillId="0" borderId="16" xfId="0" applyFont="1" applyBorder="1" applyAlignment="1">
      <alignment horizontal="center" vertical="distributed"/>
    </xf>
    <xf numFmtId="0" fontId="6" fillId="0" borderId="1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distributed" textRotation="255" wrapText="1"/>
    </xf>
    <xf numFmtId="0" fontId="8" fillId="0" borderId="29" xfId="0" applyFont="1" applyFill="1" applyBorder="1" applyAlignment="1">
      <alignment horizontal="center" vertical="distributed" textRotation="255" wrapText="1"/>
    </xf>
    <xf numFmtId="0" fontId="6" fillId="0" borderId="27" xfId="0" applyFont="1" applyFill="1" applyBorder="1" applyAlignment="1">
      <alignment horizontal="right"/>
    </xf>
    <xf numFmtId="0" fontId="0" fillId="0" borderId="27" xfId="0" applyFont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Normal="85" zoomScaleSheetLayoutView="100" zoomScalePageLayoutView="0" workbookViewId="0" topLeftCell="A1">
      <selection activeCell="A5" sqref="A5:A8"/>
    </sheetView>
  </sheetViews>
  <sheetFormatPr defaultColWidth="9.00390625" defaultRowHeight="13.5"/>
  <cols>
    <col min="1" max="1" width="8.125" style="3" customWidth="1"/>
    <col min="2" max="21" width="6.125" style="3" customWidth="1"/>
    <col min="22" max="16384" width="9.00390625" style="3" customWidth="1"/>
  </cols>
  <sheetData>
    <row r="1" spans="1:3" s="171" customFormat="1" ht="21.75" customHeight="1">
      <c r="A1" s="170" t="s">
        <v>48</v>
      </c>
      <c r="B1" s="170"/>
      <c r="C1" s="170"/>
    </row>
    <row r="2" spans="1:3" ht="9" customHeight="1">
      <c r="A2" s="1"/>
      <c r="B2" s="1"/>
      <c r="C2" s="2"/>
    </row>
    <row r="3" spans="1:3" s="5" customFormat="1" ht="21.75" customHeight="1">
      <c r="A3" s="172" t="s">
        <v>57</v>
      </c>
      <c r="B3" s="4"/>
      <c r="C3" s="4"/>
    </row>
    <row r="4" spans="1:21" s="5" customFormat="1" ht="15.75" customHeight="1">
      <c r="A4" s="4"/>
      <c r="B4" s="4"/>
      <c r="C4" s="4"/>
      <c r="R4" s="6"/>
      <c r="S4" s="6"/>
      <c r="T4" s="6"/>
      <c r="U4" s="7" t="s">
        <v>144</v>
      </c>
    </row>
    <row r="5" spans="1:21" s="8" customFormat="1" ht="17.25" customHeight="1">
      <c r="A5" s="176" t="s">
        <v>0</v>
      </c>
      <c r="B5" s="179" t="s">
        <v>1</v>
      </c>
      <c r="C5" s="182" t="s">
        <v>2</v>
      </c>
      <c r="D5" s="185" t="s">
        <v>96</v>
      </c>
      <c r="E5" s="186"/>
      <c r="F5" s="186"/>
      <c r="G5" s="187"/>
      <c r="H5" s="188" t="s">
        <v>97</v>
      </c>
      <c r="I5" s="189"/>
      <c r="J5" s="189"/>
      <c r="K5" s="190"/>
      <c r="L5" s="48" t="s">
        <v>98</v>
      </c>
      <c r="M5" s="51" t="s">
        <v>99</v>
      </c>
      <c r="N5" s="49" t="s">
        <v>100</v>
      </c>
      <c r="O5" s="49" t="s">
        <v>101</v>
      </c>
      <c r="P5" s="49" t="s">
        <v>102</v>
      </c>
      <c r="Q5" s="49" t="s">
        <v>103</v>
      </c>
      <c r="R5" s="49" t="s">
        <v>104</v>
      </c>
      <c r="S5" s="50" t="s">
        <v>105</v>
      </c>
      <c r="T5" s="50" t="s">
        <v>106</v>
      </c>
      <c r="U5" s="39"/>
    </row>
    <row r="6" spans="1:21" s="8" customFormat="1" ht="17.25" customHeight="1">
      <c r="A6" s="177"/>
      <c r="B6" s="180"/>
      <c r="C6" s="183"/>
      <c r="D6" s="191" t="s">
        <v>62</v>
      </c>
      <c r="E6" s="192"/>
      <c r="F6" s="192"/>
      <c r="G6" s="193"/>
      <c r="H6" s="194" t="s">
        <v>66</v>
      </c>
      <c r="I6" s="195"/>
      <c r="J6" s="195"/>
      <c r="K6" s="196"/>
      <c r="L6" s="199" t="s">
        <v>59</v>
      </c>
      <c r="M6" s="199" t="s">
        <v>69</v>
      </c>
      <c r="N6" s="199" t="s">
        <v>70</v>
      </c>
      <c r="O6" s="200" t="s">
        <v>74</v>
      </c>
      <c r="P6" s="199" t="s">
        <v>71</v>
      </c>
      <c r="Q6" s="199" t="s">
        <v>56</v>
      </c>
      <c r="R6" s="199" t="s">
        <v>72</v>
      </c>
      <c r="S6" s="205" t="s">
        <v>73</v>
      </c>
      <c r="T6" s="199" t="s">
        <v>107</v>
      </c>
      <c r="U6" s="197" t="s">
        <v>13</v>
      </c>
    </row>
    <row r="7" spans="1:21" s="8" customFormat="1" ht="17.25" customHeight="1">
      <c r="A7" s="177"/>
      <c r="B7" s="180"/>
      <c r="C7" s="183"/>
      <c r="D7" s="43" t="s">
        <v>108</v>
      </c>
      <c r="E7" s="44" t="s">
        <v>109</v>
      </c>
      <c r="F7" s="174"/>
      <c r="G7" s="174"/>
      <c r="H7" s="46" t="s">
        <v>110</v>
      </c>
      <c r="I7" s="47" t="s">
        <v>111</v>
      </c>
      <c r="J7" s="40"/>
      <c r="K7" s="40"/>
      <c r="L7" s="180"/>
      <c r="M7" s="180"/>
      <c r="N7" s="180"/>
      <c r="O7" s="201"/>
      <c r="P7" s="180"/>
      <c r="Q7" s="180"/>
      <c r="R7" s="180"/>
      <c r="S7" s="206"/>
      <c r="T7" s="180"/>
      <c r="U7" s="197"/>
    </row>
    <row r="8" spans="1:21" s="8" customFormat="1" ht="117" customHeight="1">
      <c r="A8" s="178"/>
      <c r="B8" s="181"/>
      <c r="C8" s="184"/>
      <c r="D8" s="173" t="s">
        <v>83</v>
      </c>
      <c r="E8" s="20" t="s">
        <v>64</v>
      </c>
      <c r="F8" s="41" t="s">
        <v>13</v>
      </c>
      <c r="G8" s="41" t="s">
        <v>65</v>
      </c>
      <c r="H8" s="45" t="s">
        <v>67</v>
      </c>
      <c r="I8" s="175" t="s">
        <v>68</v>
      </c>
      <c r="J8" s="42" t="s">
        <v>13</v>
      </c>
      <c r="K8" s="42" t="s">
        <v>65</v>
      </c>
      <c r="L8" s="181"/>
      <c r="M8" s="181"/>
      <c r="N8" s="181"/>
      <c r="O8" s="202"/>
      <c r="P8" s="181"/>
      <c r="Q8" s="181"/>
      <c r="R8" s="181"/>
      <c r="S8" s="207"/>
      <c r="T8" s="181"/>
      <c r="U8" s="198"/>
    </row>
    <row r="9" spans="1:21" ht="24" customHeight="1">
      <c r="A9" s="30" t="s">
        <v>1</v>
      </c>
      <c r="B9" s="122">
        <f>SUM(B11:B20)</f>
        <v>61550</v>
      </c>
      <c r="C9" s="78" t="s">
        <v>112</v>
      </c>
      <c r="D9" s="78">
        <f>SUM(D11:D20)</f>
        <v>2863</v>
      </c>
      <c r="E9" s="78">
        <f>SUM(E11:E20)</f>
        <v>595</v>
      </c>
      <c r="F9" s="78">
        <f>SUM(F11:F20)</f>
        <v>2230</v>
      </c>
      <c r="G9" s="78">
        <f aca="true" t="shared" si="0" ref="G9:U9">SUM(G11:G20)</f>
        <v>5688</v>
      </c>
      <c r="H9" s="78">
        <f t="shared" si="0"/>
        <v>1112</v>
      </c>
      <c r="I9" s="78">
        <f t="shared" si="0"/>
        <v>260</v>
      </c>
      <c r="J9" s="78">
        <f t="shared" si="0"/>
        <v>182</v>
      </c>
      <c r="K9" s="78">
        <f t="shared" si="0"/>
        <v>1554</v>
      </c>
      <c r="L9" s="78">
        <f>SUM(L11:L20)</f>
        <v>14811</v>
      </c>
      <c r="M9" s="78">
        <f t="shared" si="0"/>
        <v>26403</v>
      </c>
      <c r="N9" s="78">
        <f t="shared" si="0"/>
        <v>3583</v>
      </c>
      <c r="O9" s="78">
        <f t="shared" si="0"/>
        <v>129</v>
      </c>
      <c r="P9" s="78">
        <f t="shared" si="0"/>
        <v>254</v>
      </c>
      <c r="Q9" s="78">
        <f t="shared" si="0"/>
        <v>523</v>
      </c>
      <c r="R9" s="78">
        <f t="shared" si="0"/>
        <v>2457</v>
      </c>
      <c r="S9" s="78">
        <f t="shared" si="0"/>
        <v>1061</v>
      </c>
      <c r="T9" s="78">
        <f t="shared" si="0"/>
        <v>3810</v>
      </c>
      <c r="U9" s="79">
        <f t="shared" si="0"/>
        <v>1277</v>
      </c>
    </row>
    <row r="10" spans="1:21" ht="24" customHeight="1">
      <c r="A10" s="31" t="s">
        <v>143</v>
      </c>
      <c r="B10" s="78" t="s">
        <v>113</v>
      </c>
      <c r="C10" s="156">
        <f>B9/B25*1000</f>
        <v>31.42274853836996</v>
      </c>
      <c r="D10" s="156">
        <f>D9/B25*1000</f>
        <v>1.4616300416791745</v>
      </c>
      <c r="E10" s="156">
        <f>E9/B25*1000</f>
        <v>0.30376174460325145</v>
      </c>
      <c r="F10" s="156">
        <f>F9/B25*1000</f>
        <v>1.1384683873365558</v>
      </c>
      <c r="G10" s="156">
        <f>G9/B25*1000</f>
        <v>2.9038601736189817</v>
      </c>
      <c r="H10" s="156">
        <f>H9/B25*1000</f>
        <v>0.5677026218467489</v>
      </c>
      <c r="I10" s="156">
        <f>I9/B25*1000</f>
        <v>0.13273622453251324</v>
      </c>
      <c r="J10" s="156">
        <f>J9/B25*1000</f>
        <v>0.09291535717275927</v>
      </c>
      <c r="K10" s="156">
        <f>K9/B25*1000</f>
        <v>0.7933542035520214</v>
      </c>
      <c r="L10" s="156">
        <f>L9/B25*1000</f>
        <v>7.561370082888667</v>
      </c>
      <c r="M10" s="156">
        <f>M9/B25*1000</f>
        <v>13.479363601276718</v>
      </c>
      <c r="N10" s="156">
        <f>N9/B25*1000</f>
        <v>1.8292072788461342</v>
      </c>
      <c r="O10" s="156">
        <f>O9/B25*1000</f>
        <v>0.06585758832574694</v>
      </c>
      <c r="P10" s="156">
        <f>P9/B25*1000</f>
        <v>0.12967308088945523</v>
      </c>
      <c r="Q10" s="156">
        <f>Q9/B25*1000</f>
        <v>0.26700402088655545</v>
      </c>
      <c r="R10" s="156">
        <f>R9/B25*1000</f>
        <v>1.2543573218322501</v>
      </c>
      <c r="S10" s="156">
        <f>S9/B25*1000</f>
        <v>0.541665900880756</v>
      </c>
      <c r="T10" s="156">
        <f>T9/B25*1000</f>
        <v>1.9450962133418284</v>
      </c>
      <c r="U10" s="157">
        <f>U9/B25*1000</f>
        <v>0.6519390720308438</v>
      </c>
    </row>
    <row r="11" spans="1:23" ht="24" customHeight="1">
      <c r="A11" s="80" t="s">
        <v>3</v>
      </c>
      <c r="B11" s="81">
        <f>SUM(G11+K11+L11+M11+N11+P11+O11+Q11+R11+S11+T11+U11)</f>
        <v>6107</v>
      </c>
      <c r="C11" s="147">
        <f aca="true" t="shared" si="1" ref="C11:C20">B11/B26*1000</f>
        <v>25.46291470528146</v>
      </c>
      <c r="D11" s="82">
        <v>243</v>
      </c>
      <c r="E11" s="82">
        <v>48</v>
      </c>
      <c r="F11" s="82">
        <v>199</v>
      </c>
      <c r="G11" s="82">
        <f>SUM(D11:F11)</f>
        <v>490</v>
      </c>
      <c r="H11" s="82">
        <v>118</v>
      </c>
      <c r="I11" s="82">
        <v>24</v>
      </c>
      <c r="J11" s="82">
        <v>26</v>
      </c>
      <c r="K11" s="82">
        <f>SUM(H11:J11)</f>
        <v>168</v>
      </c>
      <c r="L11" s="82">
        <v>1614</v>
      </c>
      <c r="M11" s="82">
        <v>2706</v>
      </c>
      <c r="N11" s="82">
        <v>333</v>
      </c>
      <c r="O11" s="82">
        <v>11</v>
      </c>
      <c r="P11" s="82">
        <v>26</v>
      </c>
      <c r="Q11" s="82">
        <v>28</v>
      </c>
      <c r="R11" s="82">
        <v>222</v>
      </c>
      <c r="S11" s="82">
        <v>92</v>
      </c>
      <c r="T11" s="82">
        <v>282</v>
      </c>
      <c r="U11" s="83">
        <v>135</v>
      </c>
      <c r="V11" s="12"/>
      <c r="W11" s="8"/>
    </row>
    <row r="12" spans="1:23" ht="24" customHeight="1">
      <c r="A12" s="84" t="s">
        <v>4</v>
      </c>
      <c r="B12" s="85">
        <f aca="true" t="shared" si="2" ref="B12:B20">SUM(G12+K12+L12+M12+N12+P12+O12+Q12+R12+S12+T12+U12)</f>
        <v>7824</v>
      </c>
      <c r="C12" s="148">
        <f t="shared" si="1"/>
        <v>27.250025250854176</v>
      </c>
      <c r="D12" s="86">
        <v>283</v>
      </c>
      <c r="E12" s="86">
        <v>60</v>
      </c>
      <c r="F12" s="86">
        <v>275</v>
      </c>
      <c r="G12" s="86">
        <f>SUM(D12:F12)</f>
        <v>618</v>
      </c>
      <c r="H12" s="86">
        <v>94</v>
      </c>
      <c r="I12" s="86">
        <v>39</v>
      </c>
      <c r="J12" s="86">
        <v>24</v>
      </c>
      <c r="K12" s="86">
        <f aca="true" t="shared" si="3" ref="K12:K20">SUM(H12:J12)</f>
        <v>157</v>
      </c>
      <c r="L12" s="86">
        <v>2186</v>
      </c>
      <c r="M12" s="86">
        <v>3137</v>
      </c>
      <c r="N12" s="86">
        <v>454</v>
      </c>
      <c r="O12" s="86">
        <v>15</v>
      </c>
      <c r="P12" s="86">
        <v>22</v>
      </c>
      <c r="Q12" s="86">
        <v>39</v>
      </c>
      <c r="R12" s="86">
        <v>324</v>
      </c>
      <c r="S12" s="86">
        <v>148</v>
      </c>
      <c r="T12" s="86">
        <v>638</v>
      </c>
      <c r="U12" s="87">
        <v>86</v>
      </c>
      <c r="V12" s="12"/>
      <c r="W12" s="8"/>
    </row>
    <row r="13" spans="1:23" ht="24" customHeight="1">
      <c r="A13" s="84" t="s">
        <v>5</v>
      </c>
      <c r="B13" s="85">
        <f t="shared" si="2"/>
        <v>7896</v>
      </c>
      <c r="C13" s="148">
        <f t="shared" si="1"/>
        <v>29.960727769451136</v>
      </c>
      <c r="D13" s="86">
        <v>429</v>
      </c>
      <c r="E13" s="86">
        <v>79</v>
      </c>
      <c r="F13" s="86">
        <v>325</v>
      </c>
      <c r="G13" s="86">
        <f aca="true" t="shared" si="4" ref="G13:G20">SUM(D13:F13)</f>
        <v>833</v>
      </c>
      <c r="H13" s="86">
        <v>129</v>
      </c>
      <c r="I13" s="86">
        <v>57</v>
      </c>
      <c r="J13" s="86">
        <v>34</v>
      </c>
      <c r="K13" s="86">
        <f t="shared" si="3"/>
        <v>220</v>
      </c>
      <c r="L13" s="86">
        <v>1932</v>
      </c>
      <c r="M13" s="86">
        <v>3288</v>
      </c>
      <c r="N13" s="86">
        <v>425</v>
      </c>
      <c r="O13" s="86">
        <v>12</v>
      </c>
      <c r="P13" s="86">
        <v>33</v>
      </c>
      <c r="Q13" s="86">
        <v>78</v>
      </c>
      <c r="R13" s="86">
        <v>302</v>
      </c>
      <c r="S13" s="86">
        <v>153</v>
      </c>
      <c r="T13" s="86">
        <v>465</v>
      </c>
      <c r="U13" s="87">
        <v>155</v>
      </c>
      <c r="V13" s="12"/>
      <c r="W13" s="8"/>
    </row>
    <row r="14" spans="1:23" ht="24" customHeight="1">
      <c r="A14" s="84" t="s">
        <v>6</v>
      </c>
      <c r="B14" s="85">
        <f t="shared" si="2"/>
        <v>7257</v>
      </c>
      <c r="C14" s="148">
        <f t="shared" si="1"/>
        <v>34.48521654834203</v>
      </c>
      <c r="D14" s="86">
        <v>359</v>
      </c>
      <c r="E14" s="86">
        <v>104</v>
      </c>
      <c r="F14" s="86">
        <v>297</v>
      </c>
      <c r="G14" s="86">
        <f t="shared" si="4"/>
        <v>760</v>
      </c>
      <c r="H14" s="86">
        <v>188</v>
      </c>
      <c r="I14" s="86">
        <v>46</v>
      </c>
      <c r="J14" s="86">
        <v>30</v>
      </c>
      <c r="K14" s="86">
        <f t="shared" si="3"/>
        <v>264</v>
      </c>
      <c r="L14" s="86">
        <v>1778</v>
      </c>
      <c r="M14" s="86">
        <v>3090</v>
      </c>
      <c r="N14" s="86">
        <v>363</v>
      </c>
      <c r="O14" s="86">
        <v>11</v>
      </c>
      <c r="P14" s="86">
        <v>51</v>
      </c>
      <c r="Q14" s="86">
        <v>61</v>
      </c>
      <c r="R14" s="86">
        <v>243</v>
      </c>
      <c r="S14" s="86">
        <v>123</v>
      </c>
      <c r="T14" s="86">
        <v>459</v>
      </c>
      <c r="U14" s="87">
        <v>54</v>
      </c>
      <c r="V14" s="12"/>
      <c r="W14" s="8"/>
    </row>
    <row r="15" spans="1:22" ht="24" customHeight="1">
      <c r="A15" s="84" t="s">
        <v>7</v>
      </c>
      <c r="B15" s="85">
        <f t="shared" si="2"/>
        <v>3339</v>
      </c>
      <c r="C15" s="148">
        <f t="shared" si="1"/>
        <v>26.3400780972666</v>
      </c>
      <c r="D15" s="127">
        <v>105</v>
      </c>
      <c r="E15" s="127">
        <v>19</v>
      </c>
      <c r="F15" s="127">
        <v>76</v>
      </c>
      <c r="G15" s="86">
        <f t="shared" si="4"/>
        <v>200</v>
      </c>
      <c r="H15" s="86">
        <v>30</v>
      </c>
      <c r="I15" s="86">
        <v>3</v>
      </c>
      <c r="J15" s="86">
        <v>6</v>
      </c>
      <c r="K15" s="86">
        <f t="shared" si="3"/>
        <v>39</v>
      </c>
      <c r="L15" s="86">
        <v>856</v>
      </c>
      <c r="M15" s="86">
        <v>1497</v>
      </c>
      <c r="N15" s="86">
        <v>186</v>
      </c>
      <c r="O15" s="86">
        <v>6</v>
      </c>
      <c r="P15" s="86">
        <v>10</v>
      </c>
      <c r="Q15" s="86">
        <v>32</v>
      </c>
      <c r="R15" s="86">
        <v>133</v>
      </c>
      <c r="S15" s="86">
        <v>56</v>
      </c>
      <c r="T15" s="86">
        <v>278</v>
      </c>
      <c r="U15" s="87">
        <v>46</v>
      </c>
      <c r="V15" s="5"/>
    </row>
    <row r="16" spans="1:22" ht="24" customHeight="1">
      <c r="A16" s="84" t="s">
        <v>8</v>
      </c>
      <c r="B16" s="85">
        <f t="shared" si="2"/>
        <v>6048</v>
      </c>
      <c r="C16" s="148">
        <f t="shared" si="1"/>
        <v>27.54512290098239</v>
      </c>
      <c r="D16" s="86">
        <v>215</v>
      </c>
      <c r="E16" s="86">
        <v>48</v>
      </c>
      <c r="F16" s="86">
        <v>220</v>
      </c>
      <c r="G16" s="86">
        <f t="shared" si="4"/>
        <v>483</v>
      </c>
      <c r="H16" s="86">
        <v>97</v>
      </c>
      <c r="I16" s="86">
        <v>30</v>
      </c>
      <c r="J16" s="86">
        <v>16</v>
      </c>
      <c r="K16" s="86">
        <f t="shared" si="3"/>
        <v>143</v>
      </c>
      <c r="L16" s="86">
        <v>1341</v>
      </c>
      <c r="M16" s="86">
        <v>2766</v>
      </c>
      <c r="N16" s="86">
        <v>394</v>
      </c>
      <c r="O16" s="86">
        <v>15</v>
      </c>
      <c r="P16" s="86">
        <v>21</v>
      </c>
      <c r="Q16" s="86">
        <v>35</v>
      </c>
      <c r="R16" s="86">
        <v>273</v>
      </c>
      <c r="S16" s="86">
        <v>98</v>
      </c>
      <c r="T16" s="86">
        <v>341</v>
      </c>
      <c r="U16" s="87">
        <v>138</v>
      </c>
      <c r="V16" s="5"/>
    </row>
    <row r="17" spans="1:22" ht="24" customHeight="1">
      <c r="A17" s="84" t="s">
        <v>9</v>
      </c>
      <c r="B17" s="85">
        <f t="shared" si="2"/>
        <v>2876</v>
      </c>
      <c r="C17" s="148">
        <f t="shared" si="1"/>
        <v>24.794172162593217</v>
      </c>
      <c r="D17" s="86">
        <v>239</v>
      </c>
      <c r="E17" s="86">
        <v>47</v>
      </c>
      <c r="F17" s="86">
        <v>141</v>
      </c>
      <c r="G17" s="86">
        <f t="shared" si="4"/>
        <v>427</v>
      </c>
      <c r="H17" s="86">
        <v>45</v>
      </c>
      <c r="I17" s="86">
        <v>7</v>
      </c>
      <c r="J17" s="86">
        <v>10</v>
      </c>
      <c r="K17" s="86">
        <f t="shared" si="3"/>
        <v>62</v>
      </c>
      <c r="L17" s="86">
        <v>699</v>
      </c>
      <c r="M17" s="86">
        <v>1020</v>
      </c>
      <c r="N17" s="86">
        <v>153</v>
      </c>
      <c r="O17" s="86">
        <v>6</v>
      </c>
      <c r="P17" s="86">
        <v>11</v>
      </c>
      <c r="Q17" s="86">
        <v>67</v>
      </c>
      <c r="R17" s="86">
        <v>126</v>
      </c>
      <c r="S17" s="86">
        <v>58</v>
      </c>
      <c r="T17" s="86">
        <v>180</v>
      </c>
      <c r="U17" s="87">
        <v>67</v>
      </c>
      <c r="V17" s="5"/>
    </row>
    <row r="18" spans="1:22" ht="24" customHeight="1">
      <c r="A18" s="84" t="s">
        <v>10</v>
      </c>
      <c r="B18" s="85">
        <f t="shared" si="2"/>
        <v>5601</v>
      </c>
      <c r="C18" s="148">
        <f t="shared" si="1"/>
        <v>39.99857173462829</v>
      </c>
      <c r="D18" s="86">
        <v>416</v>
      </c>
      <c r="E18" s="86">
        <v>60</v>
      </c>
      <c r="F18" s="86">
        <v>235</v>
      </c>
      <c r="G18" s="86">
        <f t="shared" si="4"/>
        <v>711</v>
      </c>
      <c r="H18" s="86">
        <v>120</v>
      </c>
      <c r="I18" s="86">
        <v>20</v>
      </c>
      <c r="J18" s="86">
        <v>9</v>
      </c>
      <c r="K18" s="86">
        <f t="shared" si="3"/>
        <v>149</v>
      </c>
      <c r="L18" s="86">
        <v>1326</v>
      </c>
      <c r="M18" s="86">
        <v>2222</v>
      </c>
      <c r="N18" s="86">
        <v>290</v>
      </c>
      <c r="O18" s="86">
        <v>16</v>
      </c>
      <c r="P18" s="86">
        <v>21</v>
      </c>
      <c r="Q18" s="86">
        <v>87</v>
      </c>
      <c r="R18" s="86">
        <v>266</v>
      </c>
      <c r="S18" s="86">
        <v>95</v>
      </c>
      <c r="T18" s="86">
        <v>308</v>
      </c>
      <c r="U18" s="87">
        <v>110</v>
      </c>
      <c r="V18" s="5"/>
    </row>
    <row r="19" spans="1:22" ht="24" customHeight="1">
      <c r="A19" s="84" t="s">
        <v>11</v>
      </c>
      <c r="B19" s="85">
        <f t="shared" si="2"/>
        <v>8972</v>
      </c>
      <c r="C19" s="148">
        <f t="shared" si="1"/>
        <v>41.89508484548502</v>
      </c>
      <c r="D19" s="86">
        <v>279</v>
      </c>
      <c r="E19" s="86">
        <v>65</v>
      </c>
      <c r="F19" s="86">
        <v>216</v>
      </c>
      <c r="G19" s="86">
        <f t="shared" si="4"/>
        <v>560</v>
      </c>
      <c r="H19" s="86">
        <v>194</v>
      </c>
      <c r="I19" s="86">
        <v>23</v>
      </c>
      <c r="J19" s="86">
        <v>16</v>
      </c>
      <c r="K19" s="86">
        <f t="shared" si="3"/>
        <v>233</v>
      </c>
      <c r="L19" s="86">
        <v>1850</v>
      </c>
      <c r="M19" s="86">
        <v>4206</v>
      </c>
      <c r="N19" s="86">
        <v>588</v>
      </c>
      <c r="O19" s="86">
        <v>28</v>
      </c>
      <c r="P19" s="86">
        <v>35</v>
      </c>
      <c r="Q19" s="86">
        <v>68</v>
      </c>
      <c r="R19" s="86">
        <v>328</v>
      </c>
      <c r="S19" s="86">
        <v>139</v>
      </c>
      <c r="T19" s="86">
        <v>557</v>
      </c>
      <c r="U19" s="87">
        <v>380</v>
      </c>
      <c r="V19" s="67"/>
    </row>
    <row r="20" spans="1:22" ht="24" customHeight="1">
      <c r="A20" s="88" t="s">
        <v>12</v>
      </c>
      <c r="B20" s="89">
        <f t="shared" si="2"/>
        <v>5630</v>
      </c>
      <c r="C20" s="149">
        <f t="shared" si="1"/>
        <v>39.838664024908006</v>
      </c>
      <c r="D20" s="90">
        <v>295</v>
      </c>
      <c r="E20" s="90">
        <v>65</v>
      </c>
      <c r="F20" s="90">
        <v>246</v>
      </c>
      <c r="G20" s="90">
        <f t="shared" si="4"/>
        <v>606</v>
      </c>
      <c r="H20" s="90">
        <v>97</v>
      </c>
      <c r="I20" s="90">
        <v>11</v>
      </c>
      <c r="J20" s="90">
        <v>11</v>
      </c>
      <c r="K20" s="90">
        <f t="shared" si="3"/>
        <v>119</v>
      </c>
      <c r="L20" s="90">
        <v>1229</v>
      </c>
      <c r="M20" s="90">
        <v>2471</v>
      </c>
      <c r="N20" s="90">
        <v>397</v>
      </c>
      <c r="O20" s="90">
        <v>9</v>
      </c>
      <c r="P20" s="90">
        <v>24</v>
      </c>
      <c r="Q20" s="90">
        <v>28</v>
      </c>
      <c r="R20" s="90">
        <v>240</v>
      </c>
      <c r="S20" s="90">
        <v>99</v>
      </c>
      <c r="T20" s="90">
        <v>302</v>
      </c>
      <c r="U20" s="91">
        <v>106</v>
      </c>
      <c r="V20" s="5"/>
    </row>
    <row r="21" spans="17:21" ht="16.5" customHeight="1">
      <c r="Q21" s="138"/>
      <c r="R21" s="15"/>
      <c r="S21" s="15"/>
      <c r="T21" s="15"/>
      <c r="U21" s="35" t="s">
        <v>119</v>
      </c>
    </row>
    <row r="23" ht="13.5">
      <c r="A23" s="3" t="s">
        <v>75</v>
      </c>
    </row>
    <row r="24" spans="1:11" ht="13.5">
      <c r="A24" s="126" t="s">
        <v>84</v>
      </c>
      <c r="D24" s="3" t="s">
        <v>145</v>
      </c>
      <c r="K24" s="38"/>
    </row>
    <row r="25" spans="1:9" ht="13.5">
      <c r="A25" s="3" t="s">
        <v>58</v>
      </c>
      <c r="B25" s="204">
        <v>1958772</v>
      </c>
      <c r="C25" s="204"/>
      <c r="I25" s="38"/>
    </row>
    <row r="26" spans="1:3" ht="13.5">
      <c r="A26" s="3" t="s">
        <v>3</v>
      </c>
      <c r="B26" s="203">
        <v>239839</v>
      </c>
      <c r="C26" s="203"/>
    </row>
    <row r="27" spans="1:3" ht="13.5">
      <c r="A27" s="3" t="s">
        <v>4</v>
      </c>
      <c r="B27" s="203">
        <v>287119</v>
      </c>
      <c r="C27" s="203"/>
    </row>
    <row r="28" spans="1:3" ht="13.5">
      <c r="A28" s="3" t="s">
        <v>5</v>
      </c>
      <c r="B28" s="203">
        <v>263545</v>
      </c>
      <c r="C28" s="203"/>
    </row>
    <row r="29" spans="1:3" ht="13.5">
      <c r="A29" s="3" t="s">
        <v>6</v>
      </c>
      <c r="B29" s="203">
        <v>210438</v>
      </c>
      <c r="C29" s="203"/>
    </row>
    <row r="30" spans="1:3" ht="13.5">
      <c r="A30" s="3" t="s">
        <v>7</v>
      </c>
      <c r="B30" s="203">
        <v>126765</v>
      </c>
      <c r="C30" s="203"/>
    </row>
    <row r="31" spans="1:3" ht="13.5">
      <c r="A31" s="3" t="s">
        <v>8</v>
      </c>
      <c r="B31" s="203">
        <v>219567</v>
      </c>
      <c r="C31" s="203"/>
    </row>
    <row r="32" spans="1:3" ht="13.5">
      <c r="A32" s="3" t="s">
        <v>9</v>
      </c>
      <c r="B32" s="203">
        <v>115995</v>
      </c>
      <c r="C32" s="203"/>
    </row>
    <row r="33" spans="1:3" ht="13.5">
      <c r="A33" s="3" t="s">
        <v>10</v>
      </c>
      <c r="B33" s="203">
        <v>140030</v>
      </c>
      <c r="C33" s="203"/>
    </row>
    <row r="34" spans="1:3" ht="13.5">
      <c r="A34" s="3" t="s">
        <v>11</v>
      </c>
      <c r="B34" s="203">
        <v>214154</v>
      </c>
      <c r="C34" s="203"/>
    </row>
    <row r="35" spans="1:3" ht="13.5">
      <c r="A35" s="3" t="s">
        <v>12</v>
      </c>
      <c r="B35" s="203">
        <v>141320</v>
      </c>
      <c r="C35" s="203"/>
    </row>
  </sheetData>
  <sheetProtection/>
  <mergeCells count="28">
    <mergeCell ref="B34:C34"/>
    <mergeCell ref="B35:C35"/>
    <mergeCell ref="B27:C27"/>
    <mergeCell ref="B28:C28"/>
    <mergeCell ref="B29:C29"/>
    <mergeCell ref="B30:C30"/>
    <mergeCell ref="B31:C31"/>
    <mergeCell ref="B32:C32"/>
    <mergeCell ref="B33:C33"/>
    <mergeCell ref="B26:C26"/>
    <mergeCell ref="L6:L8"/>
    <mergeCell ref="M6:M8"/>
    <mergeCell ref="B25:C25"/>
    <mergeCell ref="S6:S8"/>
    <mergeCell ref="T6:T8"/>
    <mergeCell ref="U6:U8"/>
    <mergeCell ref="R6:R8"/>
    <mergeCell ref="N6:N8"/>
    <mergeCell ref="O6:O8"/>
    <mergeCell ref="P6:P8"/>
    <mergeCell ref="Q6:Q8"/>
    <mergeCell ref="A5:A8"/>
    <mergeCell ref="B5:B8"/>
    <mergeCell ref="C5:C8"/>
    <mergeCell ref="D5:G5"/>
    <mergeCell ref="H5:K5"/>
    <mergeCell ref="D6:G6"/>
    <mergeCell ref="H6:K6"/>
  </mergeCells>
  <dataValidations count="1">
    <dataValidation allowBlank="1" showInputMessage="1" showErrorMessage="1" imeMode="off" sqref="D17:U17"/>
  </dataValidations>
  <printOptions horizontalCentered="1"/>
  <pageMargins left="0.3937007874015748" right="0.3937007874015748" top="0.7874015748031497" bottom="0.7874015748031497" header="0.3937007874015748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115" zoomScaleSheetLayoutView="115" zoomScalePageLayoutView="0" workbookViewId="0" topLeftCell="A1">
      <selection activeCell="A3" sqref="A3:A4"/>
    </sheetView>
  </sheetViews>
  <sheetFormatPr defaultColWidth="9.00390625" defaultRowHeight="13.5"/>
  <cols>
    <col min="1" max="1" width="8.875" style="3" customWidth="1"/>
    <col min="2" max="9" width="8.625" style="3" customWidth="1"/>
    <col min="10" max="10" width="8.875" style="3" customWidth="1"/>
    <col min="11" max="16384" width="9.00390625" style="3" customWidth="1"/>
  </cols>
  <sheetData>
    <row r="1" spans="1:3" s="5" customFormat="1" ht="18.75" customHeight="1">
      <c r="A1" s="4" t="s">
        <v>60</v>
      </c>
      <c r="B1" s="4"/>
      <c r="C1" s="4"/>
    </row>
    <row r="2" s="5" customFormat="1" ht="13.5">
      <c r="J2" s="7" t="str">
        <f>'1 精神障害者把握数'!U4</f>
        <v>平成29年度</v>
      </c>
    </row>
    <row r="3" spans="1:10" s="8" customFormat="1" ht="18" customHeight="1">
      <c r="A3" s="208" t="s">
        <v>0</v>
      </c>
      <c r="B3" s="210" t="s">
        <v>33</v>
      </c>
      <c r="C3" s="212" t="s">
        <v>30</v>
      </c>
      <c r="D3" s="213"/>
      <c r="E3" s="213"/>
      <c r="F3" s="214"/>
      <c r="G3" s="217" t="s">
        <v>31</v>
      </c>
      <c r="H3" s="218"/>
      <c r="I3" s="219"/>
      <c r="J3" s="215" t="s">
        <v>32</v>
      </c>
    </row>
    <row r="4" spans="1:10" s="8" customFormat="1" ht="45" customHeight="1">
      <c r="A4" s="209"/>
      <c r="B4" s="211"/>
      <c r="C4" s="68" t="s">
        <v>33</v>
      </c>
      <c r="D4" s="68" t="s">
        <v>34</v>
      </c>
      <c r="E4" s="69" t="s">
        <v>35</v>
      </c>
      <c r="F4" s="69" t="s">
        <v>36</v>
      </c>
      <c r="G4" s="68" t="s">
        <v>29</v>
      </c>
      <c r="H4" s="69" t="s">
        <v>77</v>
      </c>
      <c r="I4" s="69" t="s">
        <v>37</v>
      </c>
      <c r="J4" s="216"/>
    </row>
    <row r="5" spans="1:10" ht="18" customHeight="1">
      <c r="A5" s="18" t="s">
        <v>1</v>
      </c>
      <c r="B5" s="57">
        <f>SUM(C5+G5+J5)</f>
        <v>61550</v>
      </c>
      <c r="C5" s="57">
        <f>SUM(D5:F5)</f>
        <v>2895</v>
      </c>
      <c r="D5" s="57">
        <f aca="true" t="shared" si="0" ref="D5:J5">SUM(D6:D15)</f>
        <v>6</v>
      </c>
      <c r="E5" s="57">
        <f t="shared" si="0"/>
        <v>2888</v>
      </c>
      <c r="F5" s="57">
        <f t="shared" si="0"/>
        <v>1</v>
      </c>
      <c r="G5" s="57">
        <f t="shared" si="0"/>
        <v>48681</v>
      </c>
      <c r="H5" s="57">
        <f t="shared" si="0"/>
        <v>44706</v>
      </c>
      <c r="I5" s="57">
        <f t="shared" si="0"/>
        <v>3975</v>
      </c>
      <c r="J5" s="63">
        <f t="shared" si="0"/>
        <v>9974</v>
      </c>
    </row>
    <row r="6" spans="1:10" ht="18" customHeight="1">
      <c r="A6" s="23" t="s">
        <v>3</v>
      </c>
      <c r="B6" s="92">
        <f>SUM(C6+G6+J6)</f>
        <v>6107</v>
      </c>
      <c r="C6" s="70">
        <f aca="true" t="shared" si="1" ref="C6:C15">SUM(D6:F6)</f>
        <v>382</v>
      </c>
      <c r="D6" s="70">
        <v>1</v>
      </c>
      <c r="E6" s="70">
        <v>381</v>
      </c>
      <c r="F6" s="70">
        <v>0</v>
      </c>
      <c r="G6" s="70">
        <f>H6+I6</f>
        <v>5122</v>
      </c>
      <c r="H6" s="70">
        <v>4724</v>
      </c>
      <c r="I6" s="70">
        <v>398</v>
      </c>
      <c r="J6" s="76">
        <v>603</v>
      </c>
    </row>
    <row r="7" spans="1:10" ht="18" customHeight="1">
      <c r="A7" s="23" t="s">
        <v>4</v>
      </c>
      <c r="B7" s="92">
        <f aca="true" t="shared" si="2" ref="B7:B15">SUM(C7+G7+J7)</f>
        <v>7824</v>
      </c>
      <c r="C7" s="70">
        <f t="shared" si="1"/>
        <v>362</v>
      </c>
      <c r="D7" s="70">
        <v>1</v>
      </c>
      <c r="E7" s="70">
        <v>361</v>
      </c>
      <c r="F7" s="70">
        <v>0</v>
      </c>
      <c r="G7" s="70">
        <f>H7+I7</f>
        <v>6924</v>
      </c>
      <c r="H7" s="70">
        <v>6192</v>
      </c>
      <c r="I7" s="70">
        <v>732</v>
      </c>
      <c r="J7" s="76">
        <v>538</v>
      </c>
    </row>
    <row r="8" spans="1:10" ht="18" customHeight="1">
      <c r="A8" s="23" t="s">
        <v>5</v>
      </c>
      <c r="B8" s="92">
        <f t="shared" si="2"/>
        <v>7896</v>
      </c>
      <c r="C8" s="70">
        <f t="shared" si="1"/>
        <v>342</v>
      </c>
      <c r="D8" s="70">
        <v>2</v>
      </c>
      <c r="E8" s="70">
        <v>340</v>
      </c>
      <c r="F8" s="70">
        <v>0</v>
      </c>
      <c r="G8" s="70">
        <f aca="true" t="shared" si="3" ref="G8:G15">H8+I8</f>
        <v>6635</v>
      </c>
      <c r="H8" s="70">
        <v>6208</v>
      </c>
      <c r="I8" s="70">
        <v>427</v>
      </c>
      <c r="J8" s="76">
        <v>919</v>
      </c>
    </row>
    <row r="9" spans="1:10" ht="18" customHeight="1">
      <c r="A9" s="23" t="s">
        <v>6</v>
      </c>
      <c r="B9" s="92">
        <f t="shared" si="2"/>
        <v>7257</v>
      </c>
      <c r="C9" s="70">
        <f t="shared" si="1"/>
        <v>408</v>
      </c>
      <c r="D9" s="70">
        <v>0</v>
      </c>
      <c r="E9" s="70">
        <v>408</v>
      </c>
      <c r="F9" s="70">
        <v>0</v>
      </c>
      <c r="G9" s="70">
        <f>H9+I9</f>
        <v>5898</v>
      </c>
      <c r="H9" s="70">
        <v>5511</v>
      </c>
      <c r="I9" s="70">
        <v>387</v>
      </c>
      <c r="J9" s="76">
        <v>951</v>
      </c>
    </row>
    <row r="10" spans="1:10" ht="18" customHeight="1">
      <c r="A10" s="23" t="s">
        <v>7</v>
      </c>
      <c r="B10" s="92">
        <f t="shared" si="2"/>
        <v>3339</v>
      </c>
      <c r="C10" s="70">
        <f t="shared" si="1"/>
        <v>83</v>
      </c>
      <c r="D10" s="70">
        <v>0</v>
      </c>
      <c r="E10" s="70">
        <v>82</v>
      </c>
      <c r="F10" s="70">
        <v>1</v>
      </c>
      <c r="G10" s="70">
        <f t="shared" si="3"/>
        <v>3016</v>
      </c>
      <c r="H10" s="70">
        <v>2842</v>
      </c>
      <c r="I10" s="70">
        <v>174</v>
      </c>
      <c r="J10" s="76">
        <v>240</v>
      </c>
    </row>
    <row r="11" spans="1:10" ht="18" customHeight="1">
      <c r="A11" s="23" t="s">
        <v>8</v>
      </c>
      <c r="B11" s="92">
        <f>SUM(C11+G11+J11)</f>
        <v>6048</v>
      </c>
      <c r="C11" s="70">
        <f t="shared" si="1"/>
        <v>316</v>
      </c>
      <c r="D11" s="70">
        <v>0</v>
      </c>
      <c r="E11" s="70">
        <v>316</v>
      </c>
      <c r="F11" s="70">
        <v>0</v>
      </c>
      <c r="G11" s="70">
        <f t="shared" si="3"/>
        <v>5298</v>
      </c>
      <c r="H11" s="70">
        <v>4981</v>
      </c>
      <c r="I11" s="70">
        <v>317</v>
      </c>
      <c r="J11" s="76">
        <v>434</v>
      </c>
    </row>
    <row r="12" spans="1:10" ht="18" customHeight="1">
      <c r="A12" s="23" t="s">
        <v>9</v>
      </c>
      <c r="B12" s="92">
        <f t="shared" si="2"/>
        <v>2876</v>
      </c>
      <c r="C12" s="70">
        <f t="shared" si="1"/>
        <v>231</v>
      </c>
      <c r="D12" s="93">
        <v>0</v>
      </c>
      <c r="E12" s="93">
        <v>231</v>
      </c>
      <c r="F12" s="70">
        <v>0</v>
      </c>
      <c r="G12" s="70">
        <f t="shared" si="3"/>
        <v>2142</v>
      </c>
      <c r="H12" s="93">
        <v>1978</v>
      </c>
      <c r="I12" s="93">
        <v>164</v>
      </c>
      <c r="J12" s="94">
        <v>503</v>
      </c>
    </row>
    <row r="13" spans="1:10" ht="18" customHeight="1">
      <c r="A13" s="23" t="s">
        <v>10</v>
      </c>
      <c r="B13" s="92">
        <f t="shared" si="2"/>
        <v>5601</v>
      </c>
      <c r="C13" s="70">
        <f t="shared" si="1"/>
        <v>231</v>
      </c>
      <c r="D13" s="70">
        <v>0</v>
      </c>
      <c r="E13" s="70">
        <v>231</v>
      </c>
      <c r="F13" s="70">
        <v>0</v>
      </c>
      <c r="G13" s="70">
        <f>H13+I13</f>
        <v>3159</v>
      </c>
      <c r="H13" s="70">
        <v>2853</v>
      </c>
      <c r="I13" s="70">
        <v>306</v>
      </c>
      <c r="J13" s="76">
        <v>2211</v>
      </c>
    </row>
    <row r="14" spans="1:10" ht="18" customHeight="1">
      <c r="A14" s="23" t="s">
        <v>11</v>
      </c>
      <c r="B14" s="92">
        <f t="shared" si="2"/>
        <v>8972</v>
      </c>
      <c r="C14" s="70">
        <f t="shared" si="1"/>
        <v>289</v>
      </c>
      <c r="D14" s="70">
        <v>1</v>
      </c>
      <c r="E14" s="70">
        <v>288</v>
      </c>
      <c r="F14" s="70">
        <v>0</v>
      </c>
      <c r="G14" s="70">
        <f t="shared" si="3"/>
        <v>7346</v>
      </c>
      <c r="H14" s="70">
        <v>6486</v>
      </c>
      <c r="I14" s="70">
        <v>860</v>
      </c>
      <c r="J14" s="76">
        <v>1337</v>
      </c>
    </row>
    <row r="15" spans="1:10" ht="18" customHeight="1">
      <c r="A15" s="22" t="s">
        <v>12</v>
      </c>
      <c r="B15" s="59">
        <f t="shared" si="2"/>
        <v>5630</v>
      </c>
      <c r="C15" s="72">
        <f t="shared" si="1"/>
        <v>251</v>
      </c>
      <c r="D15" s="72">
        <v>1</v>
      </c>
      <c r="E15" s="72">
        <v>250</v>
      </c>
      <c r="F15" s="72">
        <v>0</v>
      </c>
      <c r="G15" s="72">
        <f t="shared" si="3"/>
        <v>3141</v>
      </c>
      <c r="H15" s="72">
        <v>2931</v>
      </c>
      <c r="I15" s="72">
        <v>210</v>
      </c>
      <c r="J15" s="77">
        <v>2238</v>
      </c>
    </row>
    <row r="16" spans="8:10" ht="16.5" customHeight="1">
      <c r="H16" s="14"/>
      <c r="I16" s="14"/>
      <c r="J16" s="35" t="s">
        <v>119</v>
      </c>
    </row>
    <row r="18" spans="11:13" ht="13.5">
      <c r="K18" s="15"/>
      <c r="L18" s="15"/>
      <c r="M18" s="15"/>
    </row>
  </sheetData>
  <sheetProtection/>
  <mergeCells count="5">
    <mergeCell ref="A3:A4"/>
    <mergeCell ref="B3:B4"/>
    <mergeCell ref="C3:F3"/>
    <mergeCell ref="J3:J4"/>
    <mergeCell ref="G3:I3"/>
  </mergeCells>
  <dataValidations count="1">
    <dataValidation allowBlank="1" showInputMessage="1" showErrorMessage="1" imeMode="off" sqref="H12:J12 D12:E12"/>
  </dataValidations>
  <printOptions/>
  <pageMargins left="0.5905511811023623" right="0.5905511811023623" top="6.299212598425197" bottom="0.5905511811023623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view="pageBreakPreview" zoomScale="115" zoomScaleSheetLayoutView="115" zoomScalePageLayoutView="0" workbookViewId="0" topLeftCell="A1">
      <selection activeCell="A3" sqref="A3:A6"/>
    </sheetView>
  </sheetViews>
  <sheetFormatPr defaultColWidth="9.00390625" defaultRowHeight="13.5"/>
  <cols>
    <col min="1" max="1" width="6.25390625" style="3" customWidth="1"/>
    <col min="2" max="2" width="5.50390625" style="3" customWidth="1"/>
    <col min="3" max="3" width="4.75390625" style="3" customWidth="1"/>
    <col min="4" max="4" width="4.375" style="3" customWidth="1"/>
    <col min="5" max="5" width="4.125" style="3" customWidth="1"/>
    <col min="6" max="6" width="4.25390625" style="3" customWidth="1"/>
    <col min="7" max="7" width="4.375" style="3" customWidth="1"/>
    <col min="8" max="8" width="4.25390625" style="3" customWidth="1"/>
    <col min="9" max="10" width="3.875" style="3" customWidth="1"/>
    <col min="11" max="11" width="4.375" style="3" customWidth="1"/>
    <col min="12" max="12" width="5.875" style="3" customWidth="1"/>
    <col min="13" max="13" width="5.75390625" style="3" customWidth="1"/>
    <col min="14" max="14" width="4.25390625" style="3" customWidth="1"/>
    <col min="15" max="17" width="3.875" style="3" customWidth="1"/>
    <col min="18" max="18" width="4.25390625" style="3" customWidth="1"/>
    <col min="19" max="19" width="5.00390625" style="3" customWidth="1"/>
    <col min="20" max="20" width="4.625" style="3" customWidth="1"/>
    <col min="21" max="21" width="4.375" style="3" customWidth="1"/>
    <col min="22" max="22" width="9.125" style="3" bestFit="1" customWidth="1"/>
    <col min="23" max="16384" width="9.00390625" style="3" customWidth="1"/>
  </cols>
  <sheetData>
    <row r="1" ht="18.75" customHeight="1">
      <c r="A1" s="13" t="s">
        <v>137</v>
      </c>
    </row>
    <row r="2" spans="1:21" s="5" customFormat="1" ht="13.5" customHeight="1">
      <c r="A2" s="4"/>
      <c r="B2" s="4"/>
      <c r="Q2" s="6"/>
      <c r="R2" s="7"/>
      <c r="U2" s="7" t="str">
        <f>'1 精神障害者把握数'!U4</f>
        <v>平成29年度</v>
      </c>
    </row>
    <row r="3" spans="1:21" s="8" customFormat="1" ht="15" customHeight="1">
      <c r="A3" s="208" t="s">
        <v>0</v>
      </c>
      <c r="B3" s="225" t="s">
        <v>1</v>
      </c>
      <c r="C3" s="227" t="s">
        <v>2</v>
      </c>
      <c r="D3" s="185" t="s">
        <v>96</v>
      </c>
      <c r="E3" s="186"/>
      <c r="F3" s="186"/>
      <c r="G3" s="187"/>
      <c r="H3" s="188" t="s">
        <v>97</v>
      </c>
      <c r="I3" s="189"/>
      <c r="J3" s="189"/>
      <c r="K3" s="190"/>
      <c r="L3" s="48" t="s">
        <v>98</v>
      </c>
      <c r="M3" s="51" t="s">
        <v>99</v>
      </c>
      <c r="N3" s="51" t="s">
        <v>100</v>
      </c>
      <c r="O3" s="51" t="s">
        <v>101</v>
      </c>
      <c r="P3" s="51" t="s">
        <v>102</v>
      </c>
      <c r="Q3" s="51" t="s">
        <v>103</v>
      </c>
      <c r="R3" s="51" t="s">
        <v>104</v>
      </c>
      <c r="S3" s="52" t="s">
        <v>105</v>
      </c>
      <c r="T3" s="52" t="s">
        <v>106</v>
      </c>
      <c r="U3" s="39"/>
    </row>
    <row r="4" spans="1:21" s="8" customFormat="1" ht="15" customHeight="1">
      <c r="A4" s="220"/>
      <c r="B4" s="181"/>
      <c r="C4" s="184"/>
      <c r="D4" s="191" t="s">
        <v>62</v>
      </c>
      <c r="E4" s="192"/>
      <c r="F4" s="192"/>
      <c r="G4" s="193"/>
      <c r="H4" s="194" t="s">
        <v>66</v>
      </c>
      <c r="I4" s="195"/>
      <c r="J4" s="195"/>
      <c r="K4" s="196"/>
      <c r="L4" s="222" t="s">
        <v>59</v>
      </c>
      <c r="M4" s="199" t="s">
        <v>69</v>
      </c>
      <c r="N4" s="180" t="s">
        <v>70</v>
      </c>
      <c r="O4" s="201" t="s">
        <v>74</v>
      </c>
      <c r="P4" s="180" t="s">
        <v>71</v>
      </c>
      <c r="Q4" s="180" t="s">
        <v>56</v>
      </c>
      <c r="R4" s="180" t="s">
        <v>72</v>
      </c>
      <c r="S4" s="206" t="s">
        <v>73</v>
      </c>
      <c r="T4" s="180" t="s">
        <v>114</v>
      </c>
      <c r="U4" s="197" t="s">
        <v>13</v>
      </c>
    </row>
    <row r="5" spans="1:21" s="8" customFormat="1" ht="15" customHeight="1">
      <c r="A5" s="220"/>
      <c r="B5" s="226"/>
      <c r="C5" s="226"/>
      <c r="D5" s="43" t="s">
        <v>115</v>
      </c>
      <c r="E5" s="44" t="s">
        <v>116</v>
      </c>
      <c r="F5" s="174"/>
      <c r="G5" s="174"/>
      <c r="H5" s="46" t="s">
        <v>117</v>
      </c>
      <c r="I5" s="47" t="s">
        <v>118</v>
      </c>
      <c r="J5" s="40"/>
      <c r="K5" s="40"/>
      <c r="L5" s="197"/>
      <c r="M5" s="180"/>
      <c r="N5" s="180"/>
      <c r="O5" s="201"/>
      <c r="P5" s="180"/>
      <c r="Q5" s="180"/>
      <c r="R5" s="180"/>
      <c r="S5" s="206"/>
      <c r="T5" s="180"/>
      <c r="U5" s="197"/>
    </row>
    <row r="6" spans="1:21" s="8" customFormat="1" ht="87" customHeight="1">
      <c r="A6" s="221"/>
      <c r="B6" s="226"/>
      <c r="C6" s="226"/>
      <c r="D6" s="20" t="s">
        <v>63</v>
      </c>
      <c r="E6" s="20" t="s">
        <v>64</v>
      </c>
      <c r="F6" s="41" t="s">
        <v>13</v>
      </c>
      <c r="G6" s="41" t="s">
        <v>65</v>
      </c>
      <c r="H6" s="45" t="s">
        <v>67</v>
      </c>
      <c r="I6" s="20" t="s">
        <v>68</v>
      </c>
      <c r="J6" s="41" t="s">
        <v>13</v>
      </c>
      <c r="K6" s="41" t="s">
        <v>65</v>
      </c>
      <c r="L6" s="198"/>
      <c r="M6" s="181"/>
      <c r="N6" s="181"/>
      <c r="O6" s="202"/>
      <c r="P6" s="181"/>
      <c r="Q6" s="181"/>
      <c r="R6" s="181"/>
      <c r="S6" s="207"/>
      <c r="T6" s="181"/>
      <c r="U6" s="198"/>
    </row>
    <row r="7" spans="1:22" ht="19.5" customHeight="1">
      <c r="A7" s="18" t="s">
        <v>1</v>
      </c>
      <c r="B7" s="95">
        <f>SUM(B8:B17)</f>
        <v>5678</v>
      </c>
      <c r="C7" s="100">
        <f>B7/B24*1000</f>
        <v>2.898754934213885</v>
      </c>
      <c r="D7" s="95">
        <f aca="true" t="shared" si="0" ref="D7:U7">SUM(D8:D17)</f>
        <v>456</v>
      </c>
      <c r="E7" s="95">
        <f t="shared" si="0"/>
        <v>94</v>
      </c>
      <c r="F7" s="95">
        <f t="shared" si="0"/>
        <v>301</v>
      </c>
      <c r="G7" s="95">
        <f t="shared" si="0"/>
        <v>851</v>
      </c>
      <c r="H7" s="95">
        <f t="shared" si="0"/>
        <v>100</v>
      </c>
      <c r="I7" s="95">
        <f t="shared" si="0"/>
        <v>56</v>
      </c>
      <c r="J7" s="95">
        <f t="shared" si="0"/>
        <v>25</v>
      </c>
      <c r="K7" s="95">
        <f t="shared" si="0"/>
        <v>181</v>
      </c>
      <c r="L7" s="95">
        <f>SUM(L8:L17)</f>
        <v>663</v>
      </c>
      <c r="M7" s="95">
        <f>SUM(M8:M17)</f>
        <v>2238</v>
      </c>
      <c r="N7" s="95">
        <f>SUM(N8:N17)</f>
        <v>462</v>
      </c>
      <c r="O7" s="95">
        <f t="shared" si="0"/>
        <v>16</v>
      </c>
      <c r="P7" s="95">
        <f t="shared" si="0"/>
        <v>24</v>
      </c>
      <c r="Q7" s="95">
        <f t="shared" si="0"/>
        <v>58</v>
      </c>
      <c r="R7" s="95">
        <f t="shared" si="0"/>
        <v>321</v>
      </c>
      <c r="S7" s="95">
        <f t="shared" si="0"/>
        <v>269</v>
      </c>
      <c r="T7" s="95">
        <f t="shared" si="0"/>
        <v>267</v>
      </c>
      <c r="U7" s="97">
        <f t="shared" si="0"/>
        <v>328</v>
      </c>
      <c r="V7" s="5"/>
    </row>
    <row r="8" spans="1:21" ht="19.5" customHeight="1">
      <c r="A8" s="21" t="s">
        <v>3</v>
      </c>
      <c r="B8" s="96">
        <f>SUM(G8+K8+L8+M8+N8+P8+O8+Q8+R8+S8+T8+U8)</f>
        <v>651</v>
      </c>
      <c r="C8" s="101">
        <f>B8/B25*1000</f>
        <v>2.714320856908176</v>
      </c>
      <c r="D8" s="104">
        <v>43</v>
      </c>
      <c r="E8" s="104">
        <v>10</v>
      </c>
      <c r="F8" s="105">
        <v>34</v>
      </c>
      <c r="G8" s="105">
        <f>SUM(D8:F8)</f>
        <v>87</v>
      </c>
      <c r="H8" s="105">
        <v>14</v>
      </c>
      <c r="I8" s="105">
        <v>2</v>
      </c>
      <c r="J8" s="105">
        <v>1</v>
      </c>
      <c r="K8" s="105">
        <f>SUM(H8:J8)</f>
        <v>17</v>
      </c>
      <c r="L8" s="105">
        <v>69</v>
      </c>
      <c r="M8" s="105">
        <v>288</v>
      </c>
      <c r="N8" s="105">
        <v>58</v>
      </c>
      <c r="O8" s="105">
        <v>2</v>
      </c>
      <c r="P8" s="105">
        <v>4</v>
      </c>
      <c r="Q8" s="105">
        <v>3</v>
      </c>
      <c r="R8" s="105">
        <v>30</v>
      </c>
      <c r="S8" s="105">
        <v>40</v>
      </c>
      <c r="T8" s="105">
        <v>30</v>
      </c>
      <c r="U8" s="106">
        <v>23</v>
      </c>
    </row>
    <row r="9" spans="1:21" ht="19.5" customHeight="1">
      <c r="A9" s="23" t="s">
        <v>4</v>
      </c>
      <c r="B9" s="98">
        <f aca="true" t="shared" si="1" ref="B9:B17">SUM(G9+K9+L9+M9+N9+P9+O9+Q9+R9+S9+T9+U9)</f>
        <v>1177</v>
      </c>
      <c r="C9" s="102">
        <f aca="true" t="shared" si="2" ref="C9:C15">B9/B26*1000</f>
        <v>4.099345567517301</v>
      </c>
      <c r="D9" s="105">
        <v>87</v>
      </c>
      <c r="E9" s="105">
        <v>19</v>
      </c>
      <c r="F9" s="105">
        <v>73</v>
      </c>
      <c r="G9" s="105">
        <f aca="true" t="shared" si="3" ref="G9:G17">SUM(D9:F9)</f>
        <v>179</v>
      </c>
      <c r="H9" s="105">
        <v>12</v>
      </c>
      <c r="I9" s="105">
        <v>11</v>
      </c>
      <c r="J9" s="105">
        <v>6</v>
      </c>
      <c r="K9" s="105">
        <f aca="true" t="shared" si="4" ref="K9:K17">SUM(H9:J9)</f>
        <v>29</v>
      </c>
      <c r="L9" s="105">
        <v>160</v>
      </c>
      <c r="M9" s="105">
        <v>434</v>
      </c>
      <c r="N9" s="105">
        <v>98</v>
      </c>
      <c r="O9" s="105">
        <v>2</v>
      </c>
      <c r="P9" s="105">
        <v>5</v>
      </c>
      <c r="Q9" s="105">
        <v>10</v>
      </c>
      <c r="R9" s="105">
        <v>67</v>
      </c>
      <c r="S9" s="105">
        <v>53</v>
      </c>
      <c r="T9" s="105">
        <v>69</v>
      </c>
      <c r="U9" s="106">
        <v>71</v>
      </c>
    </row>
    <row r="10" spans="1:22" ht="19.5" customHeight="1">
      <c r="A10" s="23" t="s">
        <v>5</v>
      </c>
      <c r="B10" s="98">
        <f t="shared" si="1"/>
        <v>936</v>
      </c>
      <c r="C10" s="102">
        <f>B10/B27*1000</f>
        <v>3.5515756322449676</v>
      </c>
      <c r="D10" s="105">
        <v>72</v>
      </c>
      <c r="E10" s="105">
        <v>16</v>
      </c>
      <c r="F10" s="105">
        <v>48</v>
      </c>
      <c r="G10" s="105">
        <f t="shared" si="3"/>
        <v>136</v>
      </c>
      <c r="H10" s="105">
        <v>17</v>
      </c>
      <c r="I10" s="105">
        <v>21</v>
      </c>
      <c r="J10" s="105">
        <v>7</v>
      </c>
      <c r="K10" s="105">
        <f t="shared" si="4"/>
        <v>45</v>
      </c>
      <c r="L10" s="105">
        <v>103</v>
      </c>
      <c r="M10" s="105">
        <v>391</v>
      </c>
      <c r="N10" s="105">
        <v>75</v>
      </c>
      <c r="O10" s="105">
        <v>2</v>
      </c>
      <c r="P10" s="105">
        <v>3</v>
      </c>
      <c r="Q10" s="105">
        <v>14</v>
      </c>
      <c r="R10" s="105">
        <v>56</v>
      </c>
      <c r="S10" s="105">
        <v>49</v>
      </c>
      <c r="T10" s="105">
        <v>38</v>
      </c>
      <c r="U10" s="106">
        <v>24</v>
      </c>
      <c r="V10" s="5"/>
    </row>
    <row r="11" spans="1:22" ht="19.5" customHeight="1">
      <c r="A11" s="23" t="s">
        <v>6</v>
      </c>
      <c r="B11" s="98">
        <f t="shared" si="1"/>
        <v>1148</v>
      </c>
      <c r="C11" s="102">
        <f t="shared" si="2"/>
        <v>5.4552884935230335</v>
      </c>
      <c r="D11" s="105">
        <v>86</v>
      </c>
      <c r="E11" s="105">
        <v>21</v>
      </c>
      <c r="F11" s="105">
        <v>41</v>
      </c>
      <c r="G11" s="105">
        <f t="shared" si="3"/>
        <v>148</v>
      </c>
      <c r="H11" s="105">
        <v>23</v>
      </c>
      <c r="I11" s="105">
        <v>16</v>
      </c>
      <c r="J11" s="105">
        <v>8</v>
      </c>
      <c r="K11" s="105">
        <f t="shared" si="4"/>
        <v>47</v>
      </c>
      <c r="L11" s="105">
        <v>136</v>
      </c>
      <c r="M11" s="105">
        <v>502</v>
      </c>
      <c r="N11" s="105">
        <v>81</v>
      </c>
      <c r="O11" s="105">
        <v>4</v>
      </c>
      <c r="P11" s="105">
        <v>3</v>
      </c>
      <c r="Q11" s="105">
        <v>9</v>
      </c>
      <c r="R11" s="105">
        <v>52</v>
      </c>
      <c r="S11" s="105">
        <v>49</v>
      </c>
      <c r="T11" s="105">
        <v>65</v>
      </c>
      <c r="U11" s="106">
        <v>52</v>
      </c>
      <c r="V11" s="56"/>
    </row>
    <row r="12" spans="1:21" ht="19.5" customHeight="1">
      <c r="A12" s="23" t="s">
        <v>7</v>
      </c>
      <c r="B12" s="98">
        <f t="shared" si="1"/>
        <v>294</v>
      </c>
      <c r="C12" s="102">
        <f t="shared" si="2"/>
        <v>2.3192521595077507</v>
      </c>
      <c r="D12" s="105">
        <v>10</v>
      </c>
      <c r="E12" s="128">
        <v>0</v>
      </c>
      <c r="F12" s="105">
        <v>3</v>
      </c>
      <c r="G12" s="105">
        <f t="shared" si="3"/>
        <v>13</v>
      </c>
      <c r="H12" s="105">
        <v>2</v>
      </c>
      <c r="I12" s="105">
        <v>0</v>
      </c>
      <c r="J12" s="105">
        <v>1</v>
      </c>
      <c r="K12" s="105">
        <f t="shared" si="4"/>
        <v>3</v>
      </c>
      <c r="L12" s="105">
        <v>27</v>
      </c>
      <c r="M12" s="105">
        <v>152</v>
      </c>
      <c r="N12" s="105">
        <v>24</v>
      </c>
      <c r="O12" s="105">
        <v>0</v>
      </c>
      <c r="P12" s="105">
        <v>1</v>
      </c>
      <c r="Q12" s="105">
        <v>3</v>
      </c>
      <c r="R12" s="105">
        <v>25</v>
      </c>
      <c r="S12" s="105">
        <v>19</v>
      </c>
      <c r="T12" s="105">
        <v>17</v>
      </c>
      <c r="U12" s="106">
        <v>10</v>
      </c>
    </row>
    <row r="13" spans="1:21" ht="19.5" customHeight="1">
      <c r="A13" s="23" t="s">
        <v>8</v>
      </c>
      <c r="B13" s="98">
        <f t="shared" si="1"/>
        <v>310</v>
      </c>
      <c r="C13" s="102">
        <f t="shared" si="2"/>
        <v>1.4118697254141106</v>
      </c>
      <c r="D13" s="105">
        <v>26</v>
      </c>
      <c r="E13" s="105">
        <v>5</v>
      </c>
      <c r="F13" s="105">
        <v>20</v>
      </c>
      <c r="G13" s="105">
        <f t="shared" si="3"/>
        <v>51</v>
      </c>
      <c r="H13" s="105">
        <v>5</v>
      </c>
      <c r="I13" s="105">
        <v>2</v>
      </c>
      <c r="J13" s="105">
        <v>1</v>
      </c>
      <c r="K13" s="105">
        <f t="shared" si="4"/>
        <v>8</v>
      </c>
      <c r="L13" s="105">
        <v>28</v>
      </c>
      <c r="M13" s="105">
        <v>82</v>
      </c>
      <c r="N13" s="105">
        <v>17</v>
      </c>
      <c r="O13" s="105">
        <v>3</v>
      </c>
      <c r="P13" s="105">
        <v>2</v>
      </c>
      <c r="Q13" s="105">
        <v>0</v>
      </c>
      <c r="R13" s="105">
        <v>6</v>
      </c>
      <c r="S13" s="105">
        <v>6</v>
      </c>
      <c r="T13" s="105">
        <v>9</v>
      </c>
      <c r="U13" s="106">
        <v>98</v>
      </c>
    </row>
    <row r="14" spans="1:21" ht="19.5" customHeight="1">
      <c r="A14" s="23" t="s">
        <v>9</v>
      </c>
      <c r="B14" s="98">
        <f t="shared" si="1"/>
        <v>264</v>
      </c>
      <c r="C14" s="102">
        <f t="shared" si="2"/>
        <v>2.275960170697013</v>
      </c>
      <c r="D14" s="107">
        <v>26</v>
      </c>
      <c r="E14" s="107">
        <v>5</v>
      </c>
      <c r="F14" s="107">
        <v>21</v>
      </c>
      <c r="G14" s="107">
        <f t="shared" si="3"/>
        <v>52</v>
      </c>
      <c r="H14" s="107">
        <v>3</v>
      </c>
      <c r="I14" s="107">
        <v>0</v>
      </c>
      <c r="J14" s="107">
        <v>0</v>
      </c>
      <c r="K14" s="107">
        <f t="shared" si="4"/>
        <v>3</v>
      </c>
      <c r="L14" s="107">
        <v>22</v>
      </c>
      <c r="M14" s="107">
        <v>95</v>
      </c>
      <c r="N14" s="107">
        <v>23</v>
      </c>
      <c r="O14" s="107">
        <v>1</v>
      </c>
      <c r="P14" s="107">
        <v>0</v>
      </c>
      <c r="Q14" s="107">
        <v>4</v>
      </c>
      <c r="R14" s="107">
        <v>18</v>
      </c>
      <c r="S14" s="107">
        <v>9</v>
      </c>
      <c r="T14" s="107">
        <v>12</v>
      </c>
      <c r="U14" s="108">
        <v>25</v>
      </c>
    </row>
    <row r="15" spans="1:21" ht="19.5" customHeight="1">
      <c r="A15" s="23" t="s">
        <v>10</v>
      </c>
      <c r="B15" s="98">
        <f t="shared" si="1"/>
        <v>327</v>
      </c>
      <c r="C15" s="102">
        <f t="shared" si="2"/>
        <v>2.3352138827394127</v>
      </c>
      <c r="D15" s="105">
        <v>15</v>
      </c>
      <c r="E15" s="105">
        <v>2</v>
      </c>
      <c r="F15" s="105">
        <v>10</v>
      </c>
      <c r="G15" s="105">
        <f t="shared" si="3"/>
        <v>27</v>
      </c>
      <c r="H15" s="105">
        <v>6</v>
      </c>
      <c r="I15" s="105">
        <v>3</v>
      </c>
      <c r="J15" s="105">
        <v>0</v>
      </c>
      <c r="K15" s="105">
        <f t="shared" si="4"/>
        <v>9</v>
      </c>
      <c r="L15" s="105">
        <v>29</v>
      </c>
      <c r="M15" s="105">
        <v>135</v>
      </c>
      <c r="N15" s="105">
        <v>46</v>
      </c>
      <c r="O15" s="105">
        <v>1</v>
      </c>
      <c r="P15" s="105">
        <v>3</v>
      </c>
      <c r="Q15" s="105">
        <v>7</v>
      </c>
      <c r="R15" s="105">
        <v>28</v>
      </c>
      <c r="S15" s="105">
        <v>23</v>
      </c>
      <c r="T15" s="105">
        <v>7</v>
      </c>
      <c r="U15" s="106">
        <v>12</v>
      </c>
    </row>
    <row r="16" spans="1:21" ht="19.5" customHeight="1">
      <c r="A16" s="23" t="s">
        <v>11</v>
      </c>
      <c r="B16" s="98">
        <f t="shared" si="1"/>
        <v>141</v>
      </c>
      <c r="C16" s="102">
        <f>B16/B33*1000</f>
        <v>0.6584046994219114</v>
      </c>
      <c r="D16" s="105">
        <v>49</v>
      </c>
      <c r="E16" s="105">
        <v>8</v>
      </c>
      <c r="F16" s="105">
        <v>21</v>
      </c>
      <c r="G16" s="105">
        <f t="shared" si="3"/>
        <v>78</v>
      </c>
      <c r="H16" s="105">
        <v>8</v>
      </c>
      <c r="I16" s="105">
        <v>0</v>
      </c>
      <c r="J16" s="105">
        <v>1</v>
      </c>
      <c r="K16" s="105">
        <f t="shared" si="4"/>
        <v>9</v>
      </c>
      <c r="L16" s="105">
        <v>31</v>
      </c>
      <c r="M16" s="105">
        <v>12</v>
      </c>
      <c r="N16" s="105">
        <v>1</v>
      </c>
      <c r="O16" s="105">
        <v>0</v>
      </c>
      <c r="P16" s="105">
        <v>2</v>
      </c>
      <c r="Q16" s="105">
        <v>5</v>
      </c>
      <c r="R16" s="105">
        <v>2</v>
      </c>
      <c r="S16" s="105">
        <v>1</v>
      </c>
      <c r="T16" s="105">
        <v>0</v>
      </c>
      <c r="U16" s="106">
        <v>0</v>
      </c>
    </row>
    <row r="17" spans="1:21" ht="19.5" customHeight="1">
      <c r="A17" s="22" t="s">
        <v>12</v>
      </c>
      <c r="B17" s="99">
        <f t="shared" si="1"/>
        <v>430</v>
      </c>
      <c r="C17" s="103">
        <f>B17/B34*1000</f>
        <v>3.0427398811208604</v>
      </c>
      <c r="D17" s="109">
        <v>42</v>
      </c>
      <c r="E17" s="109">
        <v>8</v>
      </c>
      <c r="F17" s="109">
        <v>30</v>
      </c>
      <c r="G17" s="109">
        <f t="shared" si="3"/>
        <v>80</v>
      </c>
      <c r="H17" s="109">
        <v>10</v>
      </c>
      <c r="I17" s="109">
        <v>1</v>
      </c>
      <c r="J17" s="109">
        <v>0</v>
      </c>
      <c r="K17" s="109">
        <f t="shared" si="4"/>
        <v>11</v>
      </c>
      <c r="L17" s="109">
        <v>58</v>
      </c>
      <c r="M17" s="109">
        <v>147</v>
      </c>
      <c r="N17" s="109">
        <v>39</v>
      </c>
      <c r="O17" s="109">
        <v>1</v>
      </c>
      <c r="P17" s="109">
        <v>1</v>
      </c>
      <c r="Q17" s="109">
        <v>3</v>
      </c>
      <c r="R17" s="109">
        <v>37</v>
      </c>
      <c r="S17" s="109">
        <v>20</v>
      </c>
      <c r="T17" s="109">
        <v>20</v>
      </c>
      <c r="U17" s="110">
        <v>13</v>
      </c>
    </row>
    <row r="18" spans="16:21" s="36" customFormat="1" ht="16.5" customHeight="1">
      <c r="P18" s="37"/>
      <c r="Q18" s="37"/>
      <c r="U18" s="35" t="s">
        <v>119</v>
      </c>
    </row>
    <row r="22" ht="13.5">
      <c r="A22" s="3" t="s">
        <v>75</v>
      </c>
    </row>
    <row r="23" spans="1:4" ht="13.5">
      <c r="A23" s="3" t="s">
        <v>84</v>
      </c>
      <c r="D23" s="3" t="s">
        <v>145</v>
      </c>
    </row>
    <row r="24" spans="1:3" ht="13.5">
      <c r="A24" s="3" t="s">
        <v>58</v>
      </c>
      <c r="B24" s="228">
        <v>1958772</v>
      </c>
      <c r="C24" s="228"/>
    </row>
    <row r="25" spans="1:3" ht="13.5">
      <c r="A25" s="3" t="s">
        <v>3</v>
      </c>
      <c r="B25" s="223">
        <v>239839</v>
      </c>
      <c r="C25" s="224"/>
    </row>
    <row r="26" spans="1:3" ht="13.5">
      <c r="A26" s="3" t="s">
        <v>4</v>
      </c>
      <c r="B26" s="223">
        <v>287119</v>
      </c>
      <c r="C26" s="224"/>
    </row>
    <row r="27" spans="1:3" ht="13.5">
      <c r="A27" s="3" t="s">
        <v>5</v>
      </c>
      <c r="B27" s="223">
        <v>263545</v>
      </c>
      <c r="C27" s="224"/>
    </row>
    <row r="28" spans="1:3" ht="13.5">
      <c r="A28" s="3" t="s">
        <v>6</v>
      </c>
      <c r="B28" s="223">
        <v>210438</v>
      </c>
      <c r="C28" s="224"/>
    </row>
    <row r="29" spans="1:3" ht="13.5">
      <c r="A29" s="3" t="s">
        <v>7</v>
      </c>
      <c r="B29" s="223">
        <v>126765</v>
      </c>
      <c r="C29" s="224"/>
    </row>
    <row r="30" spans="1:3" ht="13.5">
      <c r="A30" s="3" t="s">
        <v>8</v>
      </c>
      <c r="B30" s="223">
        <v>219567</v>
      </c>
      <c r="C30" s="224"/>
    </row>
    <row r="31" spans="1:3" ht="13.5">
      <c r="A31" s="3" t="s">
        <v>9</v>
      </c>
      <c r="B31" s="223">
        <v>115995</v>
      </c>
      <c r="C31" s="224"/>
    </row>
    <row r="32" spans="1:3" ht="13.5">
      <c r="A32" s="3" t="s">
        <v>10</v>
      </c>
      <c r="B32" s="223">
        <v>140030</v>
      </c>
      <c r="C32" s="224"/>
    </row>
    <row r="33" spans="1:3" ht="13.5">
      <c r="A33" s="3" t="s">
        <v>11</v>
      </c>
      <c r="B33" s="223">
        <v>214154</v>
      </c>
      <c r="C33" s="224"/>
    </row>
    <row r="34" spans="1:3" ht="13.5">
      <c r="A34" s="3" t="s">
        <v>12</v>
      </c>
      <c r="B34" s="223">
        <v>141320</v>
      </c>
      <c r="C34" s="224"/>
    </row>
  </sheetData>
  <sheetProtection/>
  <mergeCells count="28">
    <mergeCell ref="B32:C32"/>
    <mergeCell ref="D3:G3"/>
    <mergeCell ref="B33:C33"/>
    <mergeCell ref="H3:K3"/>
    <mergeCell ref="S4:S6"/>
    <mergeCell ref="B34:C34"/>
    <mergeCell ref="B24:C24"/>
    <mergeCell ref="B25:C25"/>
    <mergeCell ref="B26:C26"/>
    <mergeCell ref="B27:C27"/>
    <mergeCell ref="N4:N6"/>
    <mergeCell ref="O4:O6"/>
    <mergeCell ref="B30:C30"/>
    <mergeCell ref="B28:C28"/>
    <mergeCell ref="B31:C31"/>
    <mergeCell ref="B3:B6"/>
    <mergeCell ref="C3:C6"/>
    <mergeCell ref="B29:C29"/>
    <mergeCell ref="P4:P6"/>
    <mergeCell ref="A3:A6"/>
    <mergeCell ref="U4:U6"/>
    <mergeCell ref="D4:G4"/>
    <mergeCell ref="H4:K4"/>
    <mergeCell ref="L4:L6"/>
    <mergeCell ref="M4:M6"/>
    <mergeCell ref="Q4:Q6"/>
    <mergeCell ref="R4:R6"/>
    <mergeCell ref="T4:T6"/>
  </mergeCells>
  <dataValidations count="1">
    <dataValidation allowBlank="1" showInputMessage="1" showErrorMessage="1" imeMode="off" sqref="D14:U14"/>
  </dataValidations>
  <printOptions horizontalCentered="1"/>
  <pageMargins left="0.4724409448818898" right="0.4724409448818898" top="0.7874015748031497" bottom="2.7559055118110236" header="0.3937007874015748" footer="0.196850393700787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115" zoomScaleSheetLayoutView="115" zoomScalePageLayoutView="0" workbookViewId="0" topLeftCell="A1">
      <selection activeCell="A3" sqref="A3:A4"/>
    </sheetView>
  </sheetViews>
  <sheetFormatPr defaultColWidth="9.00390625" defaultRowHeight="13.5"/>
  <cols>
    <col min="1" max="5" width="12.375" style="3" customWidth="1"/>
    <col min="6" max="6" width="12.375" style="3" hidden="1" customWidth="1"/>
    <col min="7" max="7" width="12.375" style="3" customWidth="1"/>
    <col min="8" max="16384" width="9.00390625" style="3" customWidth="1"/>
  </cols>
  <sheetData>
    <row r="1" spans="1:8" ht="18.75" customHeight="1">
      <c r="A1" s="158" t="s">
        <v>138</v>
      </c>
      <c r="B1" s="158"/>
      <c r="C1" s="158"/>
      <c r="D1" s="153"/>
      <c r="E1" s="153"/>
      <c r="F1" s="153"/>
      <c r="G1" s="5"/>
      <c r="H1" s="5"/>
    </row>
    <row r="2" spans="1:8" ht="13.5" customHeight="1">
      <c r="A2" s="13"/>
      <c r="B2" s="13"/>
      <c r="C2" s="13"/>
      <c r="G2" s="7" t="str">
        <f>'1 精神障害者把握数'!U4</f>
        <v>平成29年度</v>
      </c>
      <c r="H2" s="5"/>
    </row>
    <row r="3" spans="1:8" ht="18" customHeight="1">
      <c r="A3" s="208" t="s">
        <v>0</v>
      </c>
      <c r="B3" s="230" t="s">
        <v>29</v>
      </c>
      <c r="C3" s="230" t="s">
        <v>38</v>
      </c>
      <c r="D3" s="217" t="s">
        <v>39</v>
      </c>
      <c r="E3" s="219"/>
      <c r="F3" s="232" t="s">
        <v>40</v>
      </c>
      <c r="G3" s="234" t="s">
        <v>41</v>
      </c>
      <c r="H3" s="5"/>
    </row>
    <row r="4" spans="1:8" ht="21" customHeight="1">
      <c r="A4" s="209"/>
      <c r="B4" s="231"/>
      <c r="C4" s="231"/>
      <c r="D4" s="24" t="s">
        <v>42</v>
      </c>
      <c r="E4" s="24" t="s">
        <v>43</v>
      </c>
      <c r="F4" s="233"/>
      <c r="G4" s="235"/>
      <c r="H4" s="5"/>
    </row>
    <row r="5" spans="1:8" ht="18" customHeight="1">
      <c r="A5" s="18" t="s">
        <v>1</v>
      </c>
      <c r="B5" s="164">
        <f>SUM(C5:G5)</f>
        <v>1438</v>
      </c>
      <c r="C5" s="164">
        <f>SUM(C6:C15)</f>
        <v>799</v>
      </c>
      <c r="D5" s="164">
        <f>SUM(D6:D15)</f>
        <v>292</v>
      </c>
      <c r="E5" s="164">
        <f>SUM(E6:E15)</f>
        <v>331</v>
      </c>
      <c r="F5" s="165">
        <f>SUM(F6:F15)</f>
        <v>0</v>
      </c>
      <c r="G5" s="166">
        <f>SUM(G6:G15)</f>
        <v>16</v>
      </c>
      <c r="H5" s="5"/>
    </row>
    <row r="6" spans="1:8" ht="18" customHeight="1">
      <c r="A6" s="21" t="s">
        <v>3</v>
      </c>
      <c r="B6" s="167">
        <f>SUM(C6:G6)</f>
        <v>262</v>
      </c>
      <c r="C6" s="74">
        <v>130</v>
      </c>
      <c r="D6" s="111">
        <v>59</v>
      </c>
      <c r="E6" s="111">
        <v>69</v>
      </c>
      <c r="F6" s="150"/>
      <c r="G6" s="112">
        <v>4</v>
      </c>
      <c r="H6" s="5"/>
    </row>
    <row r="7" spans="1:8" ht="18" customHeight="1">
      <c r="A7" s="23" t="s">
        <v>4</v>
      </c>
      <c r="B7" s="168">
        <f aca="true" t="shared" si="0" ref="B7:B14">SUM(C7:G7)</f>
        <v>222</v>
      </c>
      <c r="C7" s="70">
        <v>136</v>
      </c>
      <c r="D7" s="71">
        <v>14</v>
      </c>
      <c r="E7" s="71">
        <v>61</v>
      </c>
      <c r="F7" s="150"/>
      <c r="G7" s="135">
        <v>11</v>
      </c>
      <c r="H7" s="5"/>
    </row>
    <row r="8" spans="1:8" ht="18" customHeight="1">
      <c r="A8" s="23" t="s">
        <v>5</v>
      </c>
      <c r="B8" s="168">
        <f t="shared" si="0"/>
        <v>147</v>
      </c>
      <c r="C8" s="70">
        <v>98</v>
      </c>
      <c r="D8" s="71">
        <v>26</v>
      </c>
      <c r="E8" s="71">
        <v>23</v>
      </c>
      <c r="F8" s="150"/>
      <c r="G8" s="135">
        <v>0</v>
      </c>
      <c r="H8" s="5"/>
    </row>
    <row r="9" spans="1:8" ht="18" customHeight="1">
      <c r="A9" s="23" t="s">
        <v>6</v>
      </c>
      <c r="B9" s="168">
        <f t="shared" si="0"/>
        <v>162</v>
      </c>
      <c r="C9" s="70">
        <v>65</v>
      </c>
      <c r="D9" s="71">
        <v>52</v>
      </c>
      <c r="E9" s="129">
        <v>45</v>
      </c>
      <c r="F9" s="150"/>
      <c r="G9" s="135">
        <v>0</v>
      </c>
      <c r="H9" s="5"/>
    </row>
    <row r="10" spans="1:8" ht="18" customHeight="1">
      <c r="A10" s="23" t="s">
        <v>7</v>
      </c>
      <c r="B10" s="168">
        <f>SUM(C10:G10)</f>
        <v>44</v>
      </c>
      <c r="C10" s="70">
        <v>26</v>
      </c>
      <c r="D10" s="71">
        <v>9</v>
      </c>
      <c r="E10" s="71">
        <v>8</v>
      </c>
      <c r="F10" s="151"/>
      <c r="G10" s="113">
        <v>1</v>
      </c>
      <c r="H10" s="5"/>
    </row>
    <row r="11" spans="1:8" ht="18" customHeight="1">
      <c r="A11" s="23" t="s">
        <v>8</v>
      </c>
      <c r="B11" s="168">
        <f t="shared" si="0"/>
        <v>214</v>
      </c>
      <c r="C11" s="70">
        <v>89</v>
      </c>
      <c r="D11" s="71">
        <v>59</v>
      </c>
      <c r="E11" s="71">
        <v>66</v>
      </c>
      <c r="F11" s="150"/>
      <c r="G11" s="135">
        <v>0</v>
      </c>
      <c r="H11" s="5"/>
    </row>
    <row r="12" spans="1:8" ht="18" customHeight="1">
      <c r="A12" s="23" t="s">
        <v>9</v>
      </c>
      <c r="B12" s="168">
        <f t="shared" si="0"/>
        <v>35</v>
      </c>
      <c r="C12" s="70">
        <v>34</v>
      </c>
      <c r="D12" s="71">
        <v>0</v>
      </c>
      <c r="E12" s="129">
        <v>1</v>
      </c>
      <c r="F12" s="150"/>
      <c r="G12" s="135">
        <v>0</v>
      </c>
      <c r="H12" s="5"/>
    </row>
    <row r="13" spans="1:8" ht="18" customHeight="1">
      <c r="A13" s="23" t="s">
        <v>10</v>
      </c>
      <c r="B13" s="168">
        <f t="shared" si="0"/>
        <v>131</v>
      </c>
      <c r="C13" s="70">
        <v>80</v>
      </c>
      <c r="D13" s="71">
        <v>29</v>
      </c>
      <c r="E13" s="71">
        <v>22</v>
      </c>
      <c r="F13" s="150"/>
      <c r="G13" s="113">
        <v>0</v>
      </c>
      <c r="H13" s="5"/>
    </row>
    <row r="14" spans="1:8" ht="18" customHeight="1">
      <c r="A14" s="23" t="s">
        <v>11</v>
      </c>
      <c r="B14" s="168">
        <f t="shared" si="0"/>
        <v>186</v>
      </c>
      <c r="C14" s="70">
        <v>107</v>
      </c>
      <c r="D14" s="71">
        <v>44</v>
      </c>
      <c r="E14" s="71">
        <v>35</v>
      </c>
      <c r="F14" s="150"/>
      <c r="G14" s="135">
        <v>0</v>
      </c>
      <c r="H14" s="5"/>
    </row>
    <row r="15" spans="1:8" ht="18" customHeight="1">
      <c r="A15" s="22" t="s">
        <v>12</v>
      </c>
      <c r="B15" s="169">
        <f>SUM(C15:G15)</f>
        <v>35</v>
      </c>
      <c r="C15" s="72">
        <v>34</v>
      </c>
      <c r="D15" s="73">
        <v>0</v>
      </c>
      <c r="E15" s="73">
        <v>1</v>
      </c>
      <c r="F15" s="152"/>
      <c r="G15" s="136">
        <v>0</v>
      </c>
      <c r="H15" s="5"/>
    </row>
    <row r="16" spans="1:12" ht="28.5" customHeight="1">
      <c r="A16" s="229" t="s">
        <v>142</v>
      </c>
      <c r="B16" s="229"/>
      <c r="C16" s="229"/>
      <c r="D16" s="229"/>
      <c r="E16" s="229"/>
      <c r="F16" s="229"/>
      <c r="G16" s="229"/>
      <c r="H16" s="5"/>
      <c r="I16" s="138"/>
      <c r="J16" s="138"/>
      <c r="K16" s="138"/>
      <c r="L16" s="138"/>
    </row>
    <row r="17" spans="2:8" ht="16.5" customHeight="1">
      <c r="B17" s="5"/>
      <c r="F17" s="14"/>
      <c r="G17" s="139" t="s">
        <v>119</v>
      </c>
      <c r="H17" s="5"/>
    </row>
    <row r="18" spans="2:8" ht="6" customHeight="1">
      <c r="B18" s="5"/>
      <c r="F18" s="14"/>
      <c r="G18" s="139"/>
      <c r="H18" s="5"/>
    </row>
  </sheetData>
  <sheetProtection/>
  <mergeCells count="7">
    <mergeCell ref="A16:G16"/>
    <mergeCell ref="A3:A4"/>
    <mergeCell ref="B3:B4"/>
    <mergeCell ref="C3:C4"/>
    <mergeCell ref="D3:E3"/>
    <mergeCell ref="F3:F4"/>
    <mergeCell ref="G3:G4"/>
  </mergeCells>
  <dataValidations count="1">
    <dataValidation allowBlank="1" showInputMessage="1" showErrorMessage="1" imeMode="off" sqref="D14:U14"/>
  </dataValidations>
  <printOptions/>
  <pageMargins left="0.5905511811023623" right="0.7874015748031497" top="6.299212598425197" bottom="0.7874015748031497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130" zoomScaleSheetLayoutView="130" zoomScalePageLayoutView="0" workbookViewId="0" topLeftCell="A1">
      <selection activeCell="A3" sqref="A3:A4"/>
    </sheetView>
  </sheetViews>
  <sheetFormatPr defaultColWidth="9.00390625" defaultRowHeight="13.5"/>
  <cols>
    <col min="1" max="1" width="11.125" style="3" customWidth="1"/>
    <col min="2" max="7" width="10.75390625" style="3" customWidth="1"/>
    <col min="8" max="8" width="9.00390625" style="3" customWidth="1"/>
    <col min="9" max="9" width="11.125" style="3" bestFit="1" customWidth="1"/>
    <col min="10" max="14" width="11.00390625" style="3" customWidth="1"/>
    <col min="15" max="16384" width="9.00390625" style="3" customWidth="1"/>
  </cols>
  <sheetData>
    <row r="1" spans="1:8" ht="18.75" customHeight="1">
      <c r="A1" s="13" t="s">
        <v>76</v>
      </c>
      <c r="B1" s="11"/>
      <c r="C1" s="11"/>
      <c r="D1" s="11"/>
      <c r="E1" s="11"/>
      <c r="F1" s="11"/>
      <c r="G1" s="115"/>
      <c r="H1" s="5"/>
    </row>
    <row r="2" spans="1:8" ht="13.5" customHeight="1">
      <c r="A2" s="13"/>
      <c r="B2" s="11"/>
      <c r="C2" s="11"/>
      <c r="D2" s="11"/>
      <c r="E2" s="11"/>
      <c r="F2" s="11"/>
      <c r="G2" s="7" t="str">
        <f>'1 精神障害者把握数'!U4</f>
        <v>平成29年度</v>
      </c>
      <c r="H2" s="5"/>
    </row>
    <row r="3" spans="1:8" ht="18" customHeight="1">
      <c r="A3" s="214" t="s">
        <v>14</v>
      </c>
      <c r="B3" s="237" t="s">
        <v>49</v>
      </c>
      <c r="C3" s="237" t="s">
        <v>44</v>
      </c>
      <c r="D3" s="237"/>
      <c r="E3" s="237" t="s">
        <v>52</v>
      </c>
      <c r="F3" s="240" t="s">
        <v>139</v>
      </c>
      <c r="G3" s="212" t="s">
        <v>53</v>
      </c>
      <c r="H3" s="5"/>
    </row>
    <row r="4" spans="1:8" ht="18" customHeight="1">
      <c r="A4" s="239"/>
      <c r="B4" s="238"/>
      <c r="C4" s="19" t="s">
        <v>50</v>
      </c>
      <c r="D4" s="19" t="s">
        <v>51</v>
      </c>
      <c r="E4" s="238"/>
      <c r="F4" s="238"/>
      <c r="G4" s="236"/>
      <c r="H4" s="5"/>
    </row>
    <row r="5" spans="1:8" ht="18" customHeight="1">
      <c r="A5" s="18" t="s">
        <v>1</v>
      </c>
      <c r="B5" s="57">
        <f aca="true" t="shared" si="0" ref="B5:G5">SUM(B6:B15)</f>
        <v>43675</v>
      </c>
      <c r="C5" s="57">
        <f t="shared" si="0"/>
        <v>6729</v>
      </c>
      <c r="D5" s="57">
        <f t="shared" si="0"/>
        <v>7697</v>
      </c>
      <c r="E5" s="57">
        <f t="shared" si="0"/>
        <v>12414</v>
      </c>
      <c r="F5" s="57">
        <f t="shared" si="0"/>
        <v>947</v>
      </c>
      <c r="G5" s="63">
        <f t="shared" si="0"/>
        <v>15888</v>
      </c>
      <c r="H5" s="116"/>
    </row>
    <row r="6" spans="1:13" ht="18" customHeight="1">
      <c r="A6" s="21" t="s">
        <v>3</v>
      </c>
      <c r="B6" s="120">
        <f>SUM(C6:G6)</f>
        <v>4742</v>
      </c>
      <c r="C6" s="74">
        <v>746</v>
      </c>
      <c r="D6" s="74">
        <v>684</v>
      </c>
      <c r="E6" s="74">
        <v>1310</v>
      </c>
      <c r="F6" s="74">
        <v>62</v>
      </c>
      <c r="G6" s="75">
        <v>1940</v>
      </c>
      <c r="H6" s="117"/>
      <c r="I6" s="65"/>
      <c r="J6" s="65"/>
      <c r="K6" s="65"/>
      <c r="L6" s="65"/>
      <c r="M6" s="65"/>
    </row>
    <row r="7" spans="1:13" ht="18" customHeight="1">
      <c r="A7" s="23" t="s">
        <v>4</v>
      </c>
      <c r="B7" s="120">
        <f aca="true" t="shared" si="1" ref="B7:B15">SUM(C7:G7)</f>
        <v>6246</v>
      </c>
      <c r="C7" s="70">
        <v>939</v>
      </c>
      <c r="D7" s="70">
        <v>1109</v>
      </c>
      <c r="E7" s="70">
        <v>1831</v>
      </c>
      <c r="F7" s="70">
        <v>172</v>
      </c>
      <c r="G7" s="76">
        <v>2195</v>
      </c>
      <c r="H7" s="117"/>
      <c r="I7" s="65"/>
      <c r="J7" s="65"/>
      <c r="K7" s="65"/>
      <c r="L7" s="65"/>
      <c r="M7" s="65"/>
    </row>
    <row r="8" spans="1:13" ht="18" customHeight="1">
      <c r="A8" s="23" t="s">
        <v>5</v>
      </c>
      <c r="B8" s="120">
        <f t="shared" si="1"/>
        <v>6291</v>
      </c>
      <c r="C8" s="70">
        <v>883</v>
      </c>
      <c r="D8" s="70">
        <v>958</v>
      </c>
      <c r="E8" s="70">
        <v>1593</v>
      </c>
      <c r="F8" s="70">
        <v>182</v>
      </c>
      <c r="G8" s="76">
        <v>2675</v>
      </c>
      <c r="H8" s="117"/>
      <c r="I8" s="65"/>
      <c r="J8" s="65"/>
      <c r="K8" s="65"/>
      <c r="L8" s="65"/>
      <c r="M8" s="65"/>
    </row>
    <row r="9" spans="1:13" ht="18" customHeight="1">
      <c r="A9" s="23" t="s">
        <v>6</v>
      </c>
      <c r="B9" s="120">
        <f t="shared" si="1"/>
        <v>5558</v>
      </c>
      <c r="C9" s="70">
        <v>837</v>
      </c>
      <c r="D9" s="70">
        <v>859</v>
      </c>
      <c r="E9" s="70">
        <v>1326</v>
      </c>
      <c r="F9" s="70">
        <v>110</v>
      </c>
      <c r="G9" s="76">
        <v>2426</v>
      </c>
      <c r="H9" s="117"/>
      <c r="I9" s="65"/>
      <c r="J9" s="65"/>
      <c r="K9" s="65"/>
      <c r="L9" s="65"/>
      <c r="M9" s="65"/>
    </row>
    <row r="10" spans="1:13" ht="18" customHeight="1">
      <c r="A10" s="23" t="s">
        <v>7</v>
      </c>
      <c r="B10" s="120">
        <f t="shared" si="1"/>
        <v>2839</v>
      </c>
      <c r="C10" s="70">
        <v>478</v>
      </c>
      <c r="D10" s="70">
        <v>601</v>
      </c>
      <c r="E10" s="70">
        <v>835</v>
      </c>
      <c r="F10" s="70">
        <v>55</v>
      </c>
      <c r="G10" s="76">
        <v>870</v>
      </c>
      <c r="H10" s="117"/>
      <c r="I10" s="65"/>
      <c r="J10" s="65"/>
      <c r="K10" s="65"/>
      <c r="L10" s="65"/>
      <c r="M10" s="65"/>
    </row>
    <row r="11" spans="1:13" ht="18" customHeight="1">
      <c r="A11" s="23" t="s">
        <v>8</v>
      </c>
      <c r="B11" s="120">
        <f t="shared" si="1"/>
        <v>5033</v>
      </c>
      <c r="C11" s="70">
        <v>769</v>
      </c>
      <c r="D11" s="70">
        <v>838</v>
      </c>
      <c r="E11" s="70">
        <v>1401</v>
      </c>
      <c r="F11" s="70">
        <v>97</v>
      </c>
      <c r="G11" s="76">
        <v>1928</v>
      </c>
      <c r="H11" s="117"/>
      <c r="I11" s="65"/>
      <c r="J11" s="65"/>
      <c r="K11" s="65"/>
      <c r="L11" s="65"/>
      <c r="M11" s="65"/>
    </row>
    <row r="12" spans="1:13" ht="18" customHeight="1">
      <c r="A12" s="23" t="s">
        <v>9</v>
      </c>
      <c r="B12" s="121">
        <f t="shared" si="1"/>
        <v>2009</v>
      </c>
      <c r="C12" s="70">
        <v>350</v>
      </c>
      <c r="D12" s="70">
        <v>520</v>
      </c>
      <c r="E12" s="70">
        <v>632</v>
      </c>
      <c r="F12" s="70">
        <v>65</v>
      </c>
      <c r="G12" s="76">
        <v>442</v>
      </c>
      <c r="H12" s="117"/>
      <c r="I12" s="65"/>
      <c r="J12" s="65"/>
      <c r="K12" s="65"/>
      <c r="L12" s="65"/>
      <c r="M12" s="65"/>
    </row>
    <row r="13" spans="1:13" ht="18" customHeight="1">
      <c r="A13" s="23" t="s">
        <v>10</v>
      </c>
      <c r="B13" s="120">
        <f t="shared" si="1"/>
        <v>2893</v>
      </c>
      <c r="C13" s="70">
        <v>383</v>
      </c>
      <c r="D13" s="70">
        <v>582</v>
      </c>
      <c r="E13" s="70">
        <v>987</v>
      </c>
      <c r="F13" s="70">
        <v>70</v>
      </c>
      <c r="G13" s="76">
        <v>871</v>
      </c>
      <c r="H13" s="117"/>
      <c r="I13" s="65"/>
      <c r="J13" s="65"/>
      <c r="K13" s="65"/>
      <c r="L13" s="65"/>
      <c r="M13" s="65"/>
    </row>
    <row r="14" spans="1:13" ht="18" customHeight="1">
      <c r="A14" s="23" t="s">
        <v>11</v>
      </c>
      <c r="B14" s="120">
        <f t="shared" si="1"/>
        <v>5185</v>
      </c>
      <c r="C14" s="70">
        <v>873</v>
      </c>
      <c r="D14" s="70">
        <v>923</v>
      </c>
      <c r="E14" s="70">
        <v>1501</v>
      </c>
      <c r="F14" s="70">
        <v>86</v>
      </c>
      <c r="G14" s="76">
        <v>1802</v>
      </c>
      <c r="H14" s="117"/>
      <c r="I14" s="65"/>
      <c r="J14" s="65"/>
      <c r="K14" s="65"/>
      <c r="L14" s="65"/>
      <c r="M14" s="65"/>
    </row>
    <row r="15" spans="1:13" ht="18" customHeight="1">
      <c r="A15" s="28" t="s">
        <v>12</v>
      </c>
      <c r="B15" s="120">
        <f t="shared" si="1"/>
        <v>2879</v>
      </c>
      <c r="C15" s="72">
        <v>471</v>
      </c>
      <c r="D15" s="72">
        <v>623</v>
      </c>
      <c r="E15" s="72">
        <v>998</v>
      </c>
      <c r="F15" s="72">
        <v>48</v>
      </c>
      <c r="G15" s="77">
        <v>739</v>
      </c>
      <c r="H15" s="117"/>
      <c r="I15" s="65"/>
      <c r="J15" s="65"/>
      <c r="K15" s="65"/>
      <c r="L15" s="65"/>
      <c r="M15" s="65"/>
    </row>
    <row r="16" spans="2:9" ht="16.5" customHeight="1">
      <c r="B16" s="55"/>
      <c r="F16" s="29"/>
      <c r="G16" s="139" t="s">
        <v>119</v>
      </c>
      <c r="H16" s="5"/>
      <c r="I16" s="64"/>
    </row>
    <row r="17" spans="5:8" ht="13.5">
      <c r="E17" s="130"/>
      <c r="G17" s="5"/>
      <c r="H17" s="5"/>
    </row>
  </sheetData>
  <sheetProtection/>
  <mergeCells count="6">
    <mergeCell ref="G3:G4"/>
    <mergeCell ref="B3:B4"/>
    <mergeCell ref="A3:A4"/>
    <mergeCell ref="F3:F4"/>
    <mergeCell ref="C3:D3"/>
    <mergeCell ref="E3:E4"/>
  </mergeCells>
  <dataValidations count="1">
    <dataValidation allowBlank="1" showInputMessage="1" showErrorMessage="1" imeMode="off" sqref="B12"/>
  </dataValidation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9" width="9.625" style="16" customWidth="1"/>
    <col min="10" max="16384" width="9.00390625" style="16" customWidth="1"/>
  </cols>
  <sheetData>
    <row r="1" spans="1:4" ht="18.75" customHeight="1">
      <c r="A1" s="13" t="s">
        <v>61</v>
      </c>
      <c r="B1" s="13"/>
      <c r="C1" s="13"/>
      <c r="D1" s="13"/>
    </row>
    <row r="2" spans="9:10" ht="13.5">
      <c r="I2" s="7" t="str">
        <f>'1 精神障害者把握数'!U4</f>
        <v>平成29年度</v>
      </c>
      <c r="J2" s="17"/>
    </row>
    <row r="3" spans="1:10" ht="39" customHeight="1">
      <c r="A3" s="27" t="s">
        <v>0</v>
      </c>
      <c r="B3" s="25" t="s">
        <v>29</v>
      </c>
      <c r="C3" s="32" t="s">
        <v>127</v>
      </c>
      <c r="D3" s="32" t="s">
        <v>128</v>
      </c>
      <c r="E3" s="32" t="s">
        <v>129</v>
      </c>
      <c r="F3" s="32" t="s">
        <v>130</v>
      </c>
      <c r="G3" s="32" t="s">
        <v>45</v>
      </c>
      <c r="H3" s="33" t="s">
        <v>46</v>
      </c>
      <c r="I3" s="34" t="s">
        <v>47</v>
      </c>
      <c r="J3" s="17"/>
    </row>
    <row r="4" spans="1:10" ht="18" customHeight="1">
      <c r="A4" s="18" t="s">
        <v>1</v>
      </c>
      <c r="B4" s="57">
        <f>SUM(B5:B15)</f>
        <v>784</v>
      </c>
      <c r="C4" s="57">
        <f>SUM(C5:C15)</f>
        <v>3</v>
      </c>
      <c r="D4" s="57">
        <f aca="true" t="shared" si="0" ref="D4:I4">SUM(D5:D15)</f>
        <v>493</v>
      </c>
      <c r="E4" s="57">
        <f t="shared" si="0"/>
        <v>136</v>
      </c>
      <c r="F4" s="57">
        <f t="shared" si="0"/>
        <v>0</v>
      </c>
      <c r="G4" s="57">
        <f t="shared" si="0"/>
        <v>152</v>
      </c>
      <c r="H4" s="63">
        <f t="shared" si="0"/>
        <v>0</v>
      </c>
      <c r="I4" s="137">
        <f t="shared" si="0"/>
        <v>9</v>
      </c>
      <c r="J4" s="17"/>
    </row>
    <row r="5" spans="1:10" ht="18" customHeight="1">
      <c r="A5" s="21" t="s">
        <v>3</v>
      </c>
      <c r="B5" s="58">
        <f>SUM(C5:H5)</f>
        <v>128</v>
      </c>
      <c r="C5" s="74">
        <v>0</v>
      </c>
      <c r="D5" s="74">
        <v>102</v>
      </c>
      <c r="E5" s="74">
        <v>13</v>
      </c>
      <c r="F5" s="74">
        <v>0</v>
      </c>
      <c r="G5" s="74">
        <v>13</v>
      </c>
      <c r="H5" s="75">
        <v>0</v>
      </c>
      <c r="I5" s="113">
        <v>1</v>
      </c>
      <c r="J5" s="17"/>
    </row>
    <row r="6" spans="1:10" ht="18" customHeight="1">
      <c r="A6" s="23" t="s">
        <v>4</v>
      </c>
      <c r="B6" s="92">
        <f aca="true" t="shared" si="1" ref="B6:B15">SUM(C6:H6)</f>
        <v>105</v>
      </c>
      <c r="C6" s="70">
        <v>0</v>
      </c>
      <c r="D6" s="70">
        <v>53</v>
      </c>
      <c r="E6" s="70">
        <v>37</v>
      </c>
      <c r="F6" s="70">
        <v>0</v>
      </c>
      <c r="G6" s="70">
        <v>15</v>
      </c>
      <c r="H6" s="76">
        <v>0</v>
      </c>
      <c r="I6" s="113">
        <v>1</v>
      </c>
      <c r="J6" s="17"/>
    </row>
    <row r="7" spans="1:10" ht="18" customHeight="1">
      <c r="A7" s="23" t="s">
        <v>5</v>
      </c>
      <c r="B7" s="92">
        <f t="shared" si="1"/>
        <v>99</v>
      </c>
      <c r="C7" s="70">
        <v>1</v>
      </c>
      <c r="D7" s="70">
        <v>33</v>
      </c>
      <c r="E7" s="70">
        <v>19</v>
      </c>
      <c r="F7" s="70">
        <v>0</v>
      </c>
      <c r="G7" s="70">
        <v>46</v>
      </c>
      <c r="H7" s="76">
        <v>0</v>
      </c>
      <c r="I7" s="113">
        <v>1</v>
      </c>
      <c r="J7" s="17"/>
    </row>
    <row r="8" spans="1:10" ht="18" customHeight="1">
      <c r="A8" s="23" t="s">
        <v>6</v>
      </c>
      <c r="B8" s="92">
        <f t="shared" si="1"/>
        <v>108</v>
      </c>
      <c r="C8" s="70">
        <v>1</v>
      </c>
      <c r="D8" s="70">
        <v>71</v>
      </c>
      <c r="E8" s="70">
        <v>17</v>
      </c>
      <c r="F8" s="70">
        <v>0</v>
      </c>
      <c r="G8" s="70">
        <v>19</v>
      </c>
      <c r="H8" s="76">
        <v>0</v>
      </c>
      <c r="I8" s="113">
        <v>4</v>
      </c>
      <c r="J8" s="17"/>
    </row>
    <row r="9" spans="1:10" ht="18" customHeight="1">
      <c r="A9" s="23" t="s">
        <v>7</v>
      </c>
      <c r="B9" s="92">
        <f t="shared" si="1"/>
        <v>37</v>
      </c>
      <c r="C9" s="70">
        <v>0</v>
      </c>
      <c r="D9" s="70">
        <v>30</v>
      </c>
      <c r="E9" s="70">
        <v>5</v>
      </c>
      <c r="F9" s="70">
        <v>0</v>
      </c>
      <c r="G9" s="70">
        <v>2</v>
      </c>
      <c r="H9" s="76">
        <v>0</v>
      </c>
      <c r="I9" s="113">
        <v>0</v>
      </c>
      <c r="J9" s="17"/>
    </row>
    <row r="10" spans="1:10" ht="18" customHeight="1">
      <c r="A10" s="23" t="s">
        <v>8</v>
      </c>
      <c r="B10" s="92">
        <f t="shared" si="1"/>
        <v>70</v>
      </c>
      <c r="C10" s="70">
        <v>0</v>
      </c>
      <c r="D10" s="70">
        <v>46</v>
      </c>
      <c r="E10" s="70">
        <v>11</v>
      </c>
      <c r="F10" s="70">
        <v>0</v>
      </c>
      <c r="G10" s="70">
        <v>13</v>
      </c>
      <c r="H10" s="76">
        <v>0</v>
      </c>
      <c r="I10" s="113">
        <v>0</v>
      </c>
      <c r="J10" s="17"/>
    </row>
    <row r="11" spans="1:10" ht="18" customHeight="1">
      <c r="A11" s="23" t="s">
        <v>9</v>
      </c>
      <c r="B11" s="92">
        <f t="shared" si="1"/>
        <v>16</v>
      </c>
      <c r="C11" s="70">
        <v>0</v>
      </c>
      <c r="D11" s="70">
        <v>8</v>
      </c>
      <c r="E11" s="70">
        <v>3</v>
      </c>
      <c r="F11" s="70">
        <v>0</v>
      </c>
      <c r="G11" s="70">
        <v>5</v>
      </c>
      <c r="H11" s="76">
        <v>0</v>
      </c>
      <c r="I11" s="113">
        <v>0</v>
      </c>
      <c r="J11" s="17"/>
    </row>
    <row r="12" spans="1:10" ht="18" customHeight="1">
      <c r="A12" s="23" t="s">
        <v>10</v>
      </c>
      <c r="B12" s="92">
        <f t="shared" si="1"/>
        <v>77</v>
      </c>
      <c r="C12" s="70">
        <v>0</v>
      </c>
      <c r="D12" s="70">
        <v>65</v>
      </c>
      <c r="E12" s="70">
        <v>8</v>
      </c>
      <c r="F12" s="70">
        <v>0</v>
      </c>
      <c r="G12" s="70">
        <v>4</v>
      </c>
      <c r="H12" s="76">
        <v>0</v>
      </c>
      <c r="I12" s="113">
        <v>1</v>
      </c>
      <c r="J12" s="17"/>
    </row>
    <row r="13" spans="1:10" ht="18" customHeight="1">
      <c r="A13" s="23" t="s">
        <v>11</v>
      </c>
      <c r="B13" s="92">
        <f t="shared" si="1"/>
        <v>60</v>
      </c>
      <c r="C13" s="70">
        <v>1</v>
      </c>
      <c r="D13" s="70">
        <v>37</v>
      </c>
      <c r="E13" s="70">
        <v>14</v>
      </c>
      <c r="F13" s="70">
        <v>0</v>
      </c>
      <c r="G13" s="70">
        <v>8</v>
      </c>
      <c r="H13" s="76">
        <v>0</v>
      </c>
      <c r="I13" s="113">
        <v>0</v>
      </c>
      <c r="J13" s="17"/>
    </row>
    <row r="14" spans="1:10" ht="18" customHeight="1">
      <c r="A14" s="23" t="s">
        <v>12</v>
      </c>
      <c r="B14" s="92">
        <f t="shared" si="1"/>
        <v>60</v>
      </c>
      <c r="C14" s="70">
        <v>0</v>
      </c>
      <c r="D14" s="70">
        <v>48</v>
      </c>
      <c r="E14" s="70">
        <v>7</v>
      </c>
      <c r="F14" s="70">
        <v>0</v>
      </c>
      <c r="G14" s="70">
        <v>5</v>
      </c>
      <c r="H14" s="76">
        <v>0</v>
      </c>
      <c r="I14" s="113">
        <v>1</v>
      </c>
      <c r="J14" s="17"/>
    </row>
    <row r="15" spans="1:10" ht="18" customHeight="1">
      <c r="A15" s="22" t="s">
        <v>131</v>
      </c>
      <c r="B15" s="59">
        <f t="shared" si="1"/>
        <v>24</v>
      </c>
      <c r="C15" s="72">
        <v>0</v>
      </c>
      <c r="D15" s="72">
        <v>0</v>
      </c>
      <c r="E15" s="72">
        <v>2</v>
      </c>
      <c r="F15" s="72">
        <v>0</v>
      </c>
      <c r="G15" s="72">
        <v>22</v>
      </c>
      <c r="H15" s="77">
        <v>0</v>
      </c>
      <c r="I15" s="114">
        <v>0</v>
      </c>
      <c r="J15" s="17"/>
    </row>
    <row r="16" spans="8:9" ht="16.5" customHeight="1">
      <c r="H16" s="9"/>
      <c r="I16" s="35" t="s">
        <v>119</v>
      </c>
    </row>
  </sheetData>
  <sheetProtection/>
  <dataValidations count="1">
    <dataValidation allowBlank="1" showInputMessage="1" showErrorMessage="1" imeMode="off" sqref="B12"/>
  </dataValidations>
  <printOptions/>
  <pageMargins left="0.7874015748031497" right="0.7874015748031497" top="4.921259842519685" bottom="0.7874015748031497" header="0.3937007874015748" footer="0.196850393700787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8"/>
  <sheetViews>
    <sheetView view="pageBreakPreview" zoomScale="115" zoomScaleSheetLayoutView="115" zoomScalePageLayoutView="0" workbookViewId="0" topLeftCell="A1">
      <selection activeCell="A4" sqref="A4:A7"/>
    </sheetView>
  </sheetViews>
  <sheetFormatPr defaultColWidth="9.00390625" defaultRowHeight="13.5"/>
  <cols>
    <col min="1" max="1" width="7.25390625" style="3" customWidth="1"/>
    <col min="2" max="4" width="5.625" style="3" customWidth="1"/>
    <col min="5" max="8" width="4.375" style="3" customWidth="1"/>
    <col min="9" max="9" width="5.625" style="3" customWidth="1"/>
    <col min="10" max="10" width="5.00390625" style="3" customWidth="1"/>
    <col min="11" max="12" width="4.375" style="3" customWidth="1"/>
    <col min="13" max="13" width="4.875" style="3" customWidth="1"/>
    <col min="14" max="15" width="4.375" style="3" customWidth="1"/>
    <col min="16" max="16" width="5.625" style="3" customWidth="1"/>
    <col min="17" max="19" width="4.375" style="3" customWidth="1"/>
    <col min="20" max="35" width="9.00390625" style="5" customWidth="1"/>
    <col min="36" max="16384" width="9.00390625" style="3" customWidth="1"/>
  </cols>
  <sheetData>
    <row r="1" spans="1:4" ht="18.75" customHeight="1">
      <c r="A1" s="13" t="s">
        <v>140</v>
      </c>
      <c r="B1" s="11"/>
      <c r="C1" s="11"/>
      <c r="D1" s="11"/>
    </row>
    <row r="2" spans="1:4" ht="18.75" customHeight="1">
      <c r="A2" s="10" t="s">
        <v>55</v>
      </c>
      <c r="B2" s="11"/>
      <c r="C2" s="11"/>
      <c r="D2" s="11"/>
    </row>
    <row r="3" spans="12:19" ht="13.5" customHeight="1">
      <c r="L3" s="7"/>
      <c r="M3" s="7"/>
      <c r="N3" s="7"/>
      <c r="P3" s="54"/>
      <c r="Q3" s="54"/>
      <c r="R3" s="54"/>
      <c r="S3" s="7" t="str">
        <f>'1 精神障害者把握数'!U4</f>
        <v>平成29年度</v>
      </c>
    </row>
    <row r="4" spans="1:35" s="8" customFormat="1" ht="13.5" customHeight="1">
      <c r="A4" s="214" t="s">
        <v>14</v>
      </c>
      <c r="B4" s="241" t="s">
        <v>15</v>
      </c>
      <c r="C4" s="241"/>
      <c r="D4" s="242" t="s">
        <v>16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8" customFormat="1" ht="13.5" customHeight="1">
      <c r="A5" s="239"/>
      <c r="B5" s="226" t="s">
        <v>17</v>
      </c>
      <c r="C5" s="226" t="s">
        <v>18</v>
      </c>
      <c r="D5" s="226" t="s">
        <v>19</v>
      </c>
      <c r="E5" s="226" t="s">
        <v>20</v>
      </c>
      <c r="F5" s="226" t="s">
        <v>21</v>
      </c>
      <c r="G5" s="226" t="s">
        <v>22</v>
      </c>
      <c r="H5" s="226" t="s">
        <v>23</v>
      </c>
      <c r="I5" s="226" t="s">
        <v>24</v>
      </c>
      <c r="J5" s="250" t="s">
        <v>54</v>
      </c>
      <c r="K5" s="251"/>
      <c r="L5" s="251"/>
      <c r="M5" s="251"/>
      <c r="N5" s="251"/>
      <c r="O5" s="251"/>
      <c r="P5" s="251"/>
      <c r="Q5" s="251"/>
      <c r="R5" s="251"/>
      <c r="S5" s="251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8" customFormat="1" ht="13.5" customHeight="1">
      <c r="A6" s="239"/>
      <c r="B6" s="226"/>
      <c r="C6" s="226"/>
      <c r="D6" s="226"/>
      <c r="E6" s="226"/>
      <c r="F6" s="226"/>
      <c r="G6" s="226"/>
      <c r="H6" s="226"/>
      <c r="I6" s="226"/>
      <c r="J6" s="199" t="s">
        <v>25</v>
      </c>
      <c r="K6" s="246" t="s">
        <v>120</v>
      </c>
      <c r="L6" s="222" t="s">
        <v>26</v>
      </c>
      <c r="M6" s="222" t="s">
        <v>27</v>
      </c>
      <c r="N6" s="257" t="s">
        <v>123</v>
      </c>
      <c r="O6" s="222" t="s">
        <v>28</v>
      </c>
      <c r="P6" s="199" t="s">
        <v>24</v>
      </c>
      <c r="Q6" s="254" t="s">
        <v>78</v>
      </c>
      <c r="R6" s="255"/>
      <c r="S6" s="255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8" customFormat="1" ht="57" customHeight="1">
      <c r="A7" s="239"/>
      <c r="B7" s="226"/>
      <c r="C7" s="226"/>
      <c r="D7" s="226"/>
      <c r="E7" s="226"/>
      <c r="F7" s="226"/>
      <c r="G7" s="226"/>
      <c r="H7" s="226"/>
      <c r="I7" s="226"/>
      <c r="J7" s="181"/>
      <c r="K7" s="247"/>
      <c r="L7" s="198"/>
      <c r="M7" s="198"/>
      <c r="N7" s="198"/>
      <c r="O7" s="198"/>
      <c r="P7" s="181"/>
      <c r="Q7" s="53" t="s">
        <v>121</v>
      </c>
      <c r="R7" s="26" t="s">
        <v>79</v>
      </c>
      <c r="S7" s="26" t="s">
        <v>80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19" ht="15.75" customHeight="1">
      <c r="A8" s="18" t="s">
        <v>1</v>
      </c>
      <c r="B8" s="123">
        <f>SUM(B9:B18)</f>
        <v>1746</v>
      </c>
      <c r="C8" s="124">
        <f>SUM(D8:I8)</f>
        <v>3184</v>
      </c>
      <c r="D8" s="124">
        <f>SUM(D9:D18)</f>
        <v>748</v>
      </c>
      <c r="E8" s="124">
        <f aca="true" t="shared" si="0" ref="E8:S8">SUM(E9:E18)</f>
        <v>199</v>
      </c>
      <c r="F8" s="124">
        <f t="shared" si="0"/>
        <v>183</v>
      </c>
      <c r="G8" s="124">
        <f t="shared" si="0"/>
        <v>143</v>
      </c>
      <c r="H8" s="124">
        <f t="shared" si="0"/>
        <v>3</v>
      </c>
      <c r="I8" s="124">
        <f t="shared" si="0"/>
        <v>1908</v>
      </c>
      <c r="J8" s="124">
        <f t="shared" si="0"/>
        <v>927</v>
      </c>
      <c r="K8" s="124">
        <f t="shared" si="0"/>
        <v>59</v>
      </c>
      <c r="L8" s="124">
        <f t="shared" si="0"/>
        <v>4</v>
      </c>
      <c r="M8" s="124">
        <f t="shared" si="0"/>
        <v>9</v>
      </c>
      <c r="N8" s="124">
        <f t="shared" si="0"/>
        <v>30</v>
      </c>
      <c r="O8" s="124">
        <f t="shared" si="0"/>
        <v>72</v>
      </c>
      <c r="P8" s="124">
        <f t="shared" si="0"/>
        <v>2083</v>
      </c>
      <c r="Q8" s="124">
        <f t="shared" si="0"/>
        <v>9</v>
      </c>
      <c r="R8" s="124">
        <f t="shared" si="0"/>
        <v>60</v>
      </c>
      <c r="S8" s="125">
        <f t="shared" si="0"/>
        <v>0</v>
      </c>
    </row>
    <row r="9" spans="1:35" ht="15.75" customHeight="1">
      <c r="A9" s="21" t="s">
        <v>3</v>
      </c>
      <c r="B9" s="61">
        <v>34</v>
      </c>
      <c r="C9" s="61">
        <f>SUM(D9:I9)</f>
        <v>62</v>
      </c>
      <c r="D9" s="104">
        <v>44</v>
      </c>
      <c r="E9" s="104">
        <v>1</v>
      </c>
      <c r="F9" s="104">
        <v>5</v>
      </c>
      <c r="G9" s="104">
        <v>1</v>
      </c>
      <c r="H9" s="104">
        <v>0</v>
      </c>
      <c r="I9" s="104">
        <v>11</v>
      </c>
      <c r="J9" s="104">
        <v>1</v>
      </c>
      <c r="K9" s="104">
        <v>3</v>
      </c>
      <c r="L9" s="104">
        <v>0</v>
      </c>
      <c r="M9" s="104">
        <v>0</v>
      </c>
      <c r="N9" s="104">
        <v>0</v>
      </c>
      <c r="O9" s="104">
        <v>7</v>
      </c>
      <c r="P9" s="104">
        <v>51</v>
      </c>
      <c r="Q9" s="104">
        <v>1</v>
      </c>
      <c r="R9" s="104">
        <v>3</v>
      </c>
      <c r="S9" s="118">
        <v>0</v>
      </c>
      <c r="AA9" s="3"/>
      <c r="AB9" s="3"/>
      <c r="AC9" s="3"/>
      <c r="AD9" s="3"/>
      <c r="AE9" s="3"/>
      <c r="AF9" s="3"/>
      <c r="AG9" s="3"/>
      <c r="AH9" s="3"/>
      <c r="AI9" s="3"/>
    </row>
    <row r="10" spans="1:28" ht="15.75" customHeight="1">
      <c r="A10" s="23" t="s">
        <v>4</v>
      </c>
      <c r="B10" s="60">
        <v>385</v>
      </c>
      <c r="C10" s="60">
        <f>SUM(D10:I10)</f>
        <v>661</v>
      </c>
      <c r="D10" s="105">
        <v>84</v>
      </c>
      <c r="E10" s="105">
        <v>22</v>
      </c>
      <c r="F10" s="105">
        <v>24</v>
      </c>
      <c r="G10" s="105">
        <v>3</v>
      </c>
      <c r="H10" s="105">
        <v>0</v>
      </c>
      <c r="I10" s="105">
        <v>528</v>
      </c>
      <c r="J10" s="105">
        <v>167</v>
      </c>
      <c r="K10" s="105">
        <v>6</v>
      </c>
      <c r="L10" s="105">
        <v>0</v>
      </c>
      <c r="M10" s="105">
        <v>0</v>
      </c>
      <c r="N10" s="105">
        <v>6</v>
      </c>
      <c r="O10" s="105">
        <v>4</v>
      </c>
      <c r="P10" s="105">
        <v>478</v>
      </c>
      <c r="Q10" s="105">
        <v>0</v>
      </c>
      <c r="R10" s="105">
        <v>0</v>
      </c>
      <c r="S10" s="106">
        <v>0</v>
      </c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5.75" customHeight="1">
      <c r="A11" s="23" t="s">
        <v>5</v>
      </c>
      <c r="B11" s="60">
        <v>167</v>
      </c>
      <c r="C11" s="60">
        <f>SUM(D11:I11)</f>
        <v>217</v>
      </c>
      <c r="D11" s="105">
        <v>5</v>
      </c>
      <c r="E11" s="105">
        <v>2</v>
      </c>
      <c r="F11" s="105">
        <v>1</v>
      </c>
      <c r="G11" s="105">
        <v>36</v>
      </c>
      <c r="H11" s="105">
        <v>0</v>
      </c>
      <c r="I11" s="105">
        <v>173</v>
      </c>
      <c r="J11" s="105">
        <v>212</v>
      </c>
      <c r="K11" s="105">
        <v>0</v>
      </c>
      <c r="L11" s="105">
        <v>0</v>
      </c>
      <c r="M11" s="105">
        <v>1</v>
      </c>
      <c r="N11" s="105">
        <v>1</v>
      </c>
      <c r="O11" s="105">
        <v>1</v>
      </c>
      <c r="P11" s="105">
        <v>2</v>
      </c>
      <c r="Q11" s="105">
        <v>0</v>
      </c>
      <c r="R11" s="105">
        <v>0</v>
      </c>
      <c r="S11" s="106">
        <v>0</v>
      </c>
      <c r="T11" s="66"/>
      <c r="U11" s="66"/>
      <c r="V11" s="66"/>
      <c r="W11" s="66"/>
      <c r="X11" s="66"/>
      <c r="Y11" s="66"/>
      <c r="Z11" s="66"/>
      <c r="AA11" s="66"/>
      <c r="AB11" s="66"/>
    </row>
    <row r="12" spans="1:28" ht="15.75" customHeight="1">
      <c r="A12" s="23" t="s">
        <v>6</v>
      </c>
      <c r="B12" s="60">
        <v>171</v>
      </c>
      <c r="C12" s="60">
        <f>SUM(D12:I12)</f>
        <v>277</v>
      </c>
      <c r="D12" s="105">
        <v>53</v>
      </c>
      <c r="E12" s="105">
        <v>133</v>
      </c>
      <c r="F12" s="105">
        <v>29</v>
      </c>
      <c r="G12" s="105">
        <v>13</v>
      </c>
      <c r="H12" s="105">
        <v>0</v>
      </c>
      <c r="I12" s="105">
        <v>49</v>
      </c>
      <c r="J12" s="105">
        <v>107</v>
      </c>
      <c r="K12" s="105">
        <v>7</v>
      </c>
      <c r="L12" s="105">
        <v>2</v>
      </c>
      <c r="M12" s="105">
        <v>1</v>
      </c>
      <c r="N12" s="105">
        <v>1</v>
      </c>
      <c r="O12" s="105">
        <v>4</v>
      </c>
      <c r="P12" s="105">
        <v>155</v>
      </c>
      <c r="Q12" s="105">
        <v>0</v>
      </c>
      <c r="R12" s="105">
        <v>1</v>
      </c>
      <c r="S12" s="106">
        <v>0</v>
      </c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15.75" customHeight="1">
      <c r="A13" s="23" t="s">
        <v>7</v>
      </c>
      <c r="B13" s="60">
        <v>274</v>
      </c>
      <c r="C13" s="60">
        <f aca="true" t="shared" si="1" ref="C13:C18">SUM(D13:I13)</f>
        <v>389</v>
      </c>
      <c r="D13" s="105">
        <v>79</v>
      </c>
      <c r="E13" s="105">
        <v>1</v>
      </c>
      <c r="F13" s="105">
        <v>35</v>
      </c>
      <c r="G13" s="105">
        <v>11</v>
      </c>
      <c r="H13" s="105">
        <v>1</v>
      </c>
      <c r="I13" s="105">
        <v>262</v>
      </c>
      <c r="J13" s="105">
        <v>272</v>
      </c>
      <c r="K13" s="105">
        <v>1</v>
      </c>
      <c r="L13" s="105">
        <v>0</v>
      </c>
      <c r="M13" s="105">
        <v>0</v>
      </c>
      <c r="N13" s="105">
        <v>1</v>
      </c>
      <c r="O13" s="105">
        <v>11</v>
      </c>
      <c r="P13" s="105">
        <v>104</v>
      </c>
      <c r="Q13" s="105">
        <v>2</v>
      </c>
      <c r="R13" s="105">
        <v>3</v>
      </c>
      <c r="S13" s="106">
        <v>0</v>
      </c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5.75" customHeight="1">
      <c r="A14" s="23" t="s">
        <v>8</v>
      </c>
      <c r="B14" s="60">
        <v>233</v>
      </c>
      <c r="C14" s="60">
        <f t="shared" si="1"/>
        <v>403</v>
      </c>
      <c r="D14" s="105">
        <v>40</v>
      </c>
      <c r="E14" s="105">
        <v>3</v>
      </c>
      <c r="F14" s="105">
        <v>32</v>
      </c>
      <c r="G14" s="105">
        <v>28</v>
      </c>
      <c r="H14" s="105">
        <v>0</v>
      </c>
      <c r="I14" s="105">
        <v>300</v>
      </c>
      <c r="J14" s="105">
        <v>4</v>
      </c>
      <c r="K14" s="105">
        <v>6</v>
      </c>
      <c r="L14" s="105">
        <v>2</v>
      </c>
      <c r="M14" s="105">
        <v>2</v>
      </c>
      <c r="N14" s="105">
        <v>7</v>
      </c>
      <c r="O14" s="105">
        <v>15</v>
      </c>
      <c r="P14" s="105">
        <v>367</v>
      </c>
      <c r="Q14" s="105">
        <v>0</v>
      </c>
      <c r="R14" s="105">
        <v>3</v>
      </c>
      <c r="S14" s="106">
        <v>0</v>
      </c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5.75" customHeight="1">
      <c r="A15" s="23" t="s">
        <v>9</v>
      </c>
      <c r="B15" s="60">
        <v>88</v>
      </c>
      <c r="C15" s="60">
        <f t="shared" si="1"/>
        <v>444</v>
      </c>
      <c r="D15" s="105">
        <v>143</v>
      </c>
      <c r="E15" s="105">
        <v>12</v>
      </c>
      <c r="F15" s="105">
        <v>30</v>
      </c>
      <c r="G15" s="105">
        <v>42</v>
      </c>
      <c r="H15" s="105">
        <v>0</v>
      </c>
      <c r="I15" s="105">
        <v>217</v>
      </c>
      <c r="J15" s="105">
        <v>17</v>
      </c>
      <c r="K15" s="105">
        <v>16</v>
      </c>
      <c r="L15" s="105">
        <v>0</v>
      </c>
      <c r="M15" s="105">
        <v>1</v>
      </c>
      <c r="N15" s="105">
        <v>8</v>
      </c>
      <c r="O15" s="105">
        <v>17</v>
      </c>
      <c r="P15" s="105">
        <v>385</v>
      </c>
      <c r="Q15" s="105">
        <v>0</v>
      </c>
      <c r="R15" s="105">
        <v>49</v>
      </c>
      <c r="S15" s="106">
        <v>0</v>
      </c>
      <c r="T15" s="66"/>
      <c r="U15" s="66"/>
      <c r="V15" s="66"/>
      <c r="W15" s="66"/>
      <c r="X15" s="66"/>
      <c r="Y15" s="66"/>
      <c r="Z15" s="66"/>
      <c r="AA15" s="66"/>
      <c r="AB15" s="66"/>
    </row>
    <row r="16" spans="1:28" ht="15.75" customHeight="1">
      <c r="A16" s="23" t="s">
        <v>10</v>
      </c>
      <c r="B16" s="60">
        <v>151</v>
      </c>
      <c r="C16" s="60">
        <f t="shared" si="1"/>
        <v>286</v>
      </c>
      <c r="D16" s="105">
        <v>38</v>
      </c>
      <c r="E16" s="105">
        <v>1</v>
      </c>
      <c r="F16" s="105">
        <v>2</v>
      </c>
      <c r="G16" s="105">
        <v>0</v>
      </c>
      <c r="H16" s="105">
        <v>1</v>
      </c>
      <c r="I16" s="105">
        <v>244</v>
      </c>
      <c r="J16" s="105">
        <v>1</v>
      </c>
      <c r="K16" s="105">
        <v>4</v>
      </c>
      <c r="L16" s="105">
        <v>0</v>
      </c>
      <c r="M16" s="105">
        <v>0</v>
      </c>
      <c r="N16" s="105">
        <v>1</v>
      </c>
      <c r="O16" s="105">
        <v>3</v>
      </c>
      <c r="P16" s="105">
        <v>277</v>
      </c>
      <c r="Q16" s="105">
        <v>0</v>
      </c>
      <c r="R16" s="105">
        <v>0</v>
      </c>
      <c r="S16" s="106">
        <v>0</v>
      </c>
      <c r="T16" s="66"/>
      <c r="U16" s="66"/>
      <c r="V16" s="66"/>
      <c r="W16" s="66"/>
      <c r="X16" s="66"/>
      <c r="Y16" s="66"/>
      <c r="Z16" s="66"/>
      <c r="AA16" s="66"/>
      <c r="AB16" s="66"/>
    </row>
    <row r="17" spans="1:28" ht="15.75" customHeight="1">
      <c r="A17" s="23" t="s">
        <v>11</v>
      </c>
      <c r="B17" s="60">
        <v>109</v>
      </c>
      <c r="C17" s="60">
        <f t="shared" si="1"/>
        <v>239</v>
      </c>
      <c r="D17" s="105">
        <v>189</v>
      </c>
      <c r="E17" s="105">
        <v>2</v>
      </c>
      <c r="F17" s="105">
        <v>7</v>
      </c>
      <c r="G17" s="105">
        <v>3</v>
      </c>
      <c r="H17" s="105">
        <v>0</v>
      </c>
      <c r="I17" s="105">
        <v>38</v>
      </c>
      <c r="J17" s="105">
        <v>144</v>
      </c>
      <c r="K17" s="105">
        <v>5</v>
      </c>
      <c r="L17" s="105">
        <v>0</v>
      </c>
      <c r="M17" s="105">
        <v>0</v>
      </c>
      <c r="N17" s="105">
        <v>4</v>
      </c>
      <c r="O17" s="105">
        <v>1</v>
      </c>
      <c r="P17" s="105">
        <v>85</v>
      </c>
      <c r="Q17" s="105">
        <v>3</v>
      </c>
      <c r="R17" s="105">
        <v>1</v>
      </c>
      <c r="S17" s="106">
        <v>0</v>
      </c>
      <c r="T17" s="66"/>
      <c r="U17" s="66"/>
      <c r="V17" s="66"/>
      <c r="W17" s="66"/>
      <c r="X17" s="66"/>
      <c r="Y17" s="66"/>
      <c r="Z17" s="66"/>
      <c r="AA17" s="66"/>
      <c r="AB17" s="66"/>
    </row>
    <row r="18" spans="1:28" ht="15.75" customHeight="1">
      <c r="A18" s="22" t="s">
        <v>12</v>
      </c>
      <c r="B18" s="62">
        <v>134</v>
      </c>
      <c r="C18" s="62">
        <f t="shared" si="1"/>
        <v>206</v>
      </c>
      <c r="D18" s="109">
        <v>73</v>
      </c>
      <c r="E18" s="109">
        <v>22</v>
      </c>
      <c r="F18" s="109">
        <v>18</v>
      </c>
      <c r="G18" s="109">
        <v>6</v>
      </c>
      <c r="H18" s="109">
        <v>1</v>
      </c>
      <c r="I18" s="109">
        <v>86</v>
      </c>
      <c r="J18" s="109">
        <v>2</v>
      </c>
      <c r="K18" s="109">
        <v>11</v>
      </c>
      <c r="L18" s="109">
        <v>0</v>
      </c>
      <c r="M18" s="109">
        <v>4</v>
      </c>
      <c r="N18" s="109">
        <v>1</v>
      </c>
      <c r="O18" s="109">
        <v>9</v>
      </c>
      <c r="P18" s="109">
        <v>179</v>
      </c>
      <c r="Q18" s="109">
        <v>3</v>
      </c>
      <c r="R18" s="109">
        <v>0</v>
      </c>
      <c r="S18" s="110">
        <v>0</v>
      </c>
      <c r="T18" s="66"/>
      <c r="U18" s="66"/>
      <c r="V18" s="66"/>
      <c r="W18" s="66"/>
      <c r="X18" s="66"/>
      <c r="Y18" s="66"/>
      <c r="Z18" s="66"/>
      <c r="AA18" s="66"/>
      <c r="AB18" s="66"/>
    </row>
    <row r="19" spans="16:19" ht="13.5" customHeight="1">
      <c r="P19" s="35"/>
      <c r="Q19" s="35"/>
      <c r="R19" s="35"/>
      <c r="S19" s="35" t="s">
        <v>119</v>
      </c>
    </row>
    <row r="20" ht="6.75" customHeight="1"/>
    <row r="21" ht="6.75" customHeight="1"/>
    <row r="22" spans="14:19" ht="13.5" customHeight="1">
      <c r="N22" s="7"/>
      <c r="P22" s="154"/>
      <c r="Q22" s="154"/>
      <c r="R22" s="154"/>
      <c r="S22" s="54" t="str">
        <f>S3</f>
        <v>平成29年度</v>
      </c>
    </row>
    <row r="23" spans="1:17" ht="13.5" customHeight="1">
      <c r="A23" s="260" t="s">
        <v>85</v>
      </c>
      <c r="B23" s="261" t="s">
        <v>86</v>
      </c>
      <c r="C23" s="261"/>
      <c r="D23" s="261" t="s">
        <v>16</v>
      </c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3"/>
      <c r="Q23" s="5"/>
    </row>
    <row r="24" spans="1:36" ht="13.5" customHeight="1">
      <c r="A24" s="193"/>
      <c r="B24" s="226" t="s">
        <v>91</v>
      </c>
      <c r="C24" s="226" t="s">
        <v>92</v>
      </c>
      <c r="D24" s="244" t="s">
        <v>87</v>
      </c>
      <c r="E24" s="244" t="s">
        <v>25</v>
      </c>
      <c r="F24" s="244" t="s">
        <v>132</v>
      </c>
      <c r="G24" s="244" t="s">
        <v>26</v>
      </c>
      <c r="H24" s="256" t="s">
        <v>133</v>
      </c>
      <c r="I24" s="244" t="s">
        <v>27</v>
      </c>
      <c r="J24" s="244" t="s">
        <v>88</v>
      </c>
      <c r="K24" s="244" t="s">
        <v>89</v>
      </c>
      <c r="L24" s="256" t="s">
        <v>134</v>
      </c>
      <c r="M24" s="244" t="s">
        <v>24</v>
      </c>
      <c r="N24" s="191" t="s">
        <v>135</v>
      </c>
      <c r="O24" s="252"/>
      <c r="P24" s="252"/>
      <c r="Q24" s="252"/>
      <c r="R24" s="252"/>
      <c r="S24" s="253"/>
      <c r="T24" s="3"/>
      <c r="AJ24" s="5"/>
    </row>
    <row r="25" spans="1:37" ht="13.5" customHeight="1">
      <c r="A25" s="193"/>
      <c r="B25" s="226"/>
      <c r="C25" s="226"/>
      <c r="D25" s="245"/>
      <c r="E25" s="245"/>
      <c r="F25" s="244"/>
      <c r="G25" s="244"/>
      <c r="H25" s="183"/>
      <c r="I25" s="244"/>
      <c r="J25" s="244"/>
      <c r="K25" s="244"/>
      <c r="L25" s="183"/>
      <c r="M25" s="244"/>
      <c r="N25" s="244" t="s">
        <v>136</v>
      </c>
      <c r="O25" s="244" t="s">
        <v>90</v>
      </c>
      <c r="P25" s="244" t="s">
        <v>79</v>
      </c>
      <c r="Q25" s="132"/>
      <c r="R25" s="248" t="s">
        <v>80</v>
      </c>
      <c r="S25" s="248" t="s">
        <v>125</v>
      </c>
      <c r="T25" s="3"/>
      <c r="U25" s="3"/>
      <c r="AJ25" s="5"/>
      <c r="AK25" s="5"/>
    </row>
    <row r="26" spans="1:37" ht="57" customHeight="1">
      <c r="A26" s="193"/>
      <c r="B26" s="226"/>
      <c r="C26" s="226"/>
      <c r="D26" s="245"/>
      <c r="E26" s="245" t="s">
        <v>25</v>
      </c>
      <c r="F26" s="244"/>
      <c r="G26" s="244"/>
      <c r="H26" s="184"/>
      <c r="I26" s="244"/>
      <c r="J26" s="244"/>
      <c r="K26" s="244"/>
      <c r="L26" s="184"/>
      <c r="M26" s="244"/>
      <c r="N26" s="245"/>
      <c r="O26" s="245"/>
      <c r="P26" s="245"/>
      <c r="Q26" s="131" t="s">
        <v>141</v>
      </c>
      <c r="R26" s="249"/>
      <c r="S26" s="249"/>
      <c r="T26" s="3"/>
      <c r="U26" s="3"/>
      <c r="AJ26" s="5"/>
      <c r="AK26" s="5"/>
    </row>
    <row r="27" spans="1:19" ht="34.5" customHeight="1">
      <c r="A27" s="134" t="s">
        <v>93</v>
      </c>
      <c r="B27" s="159">
        <v>65</v>
      </c>
      <c r="C27" s="159">
        <f>SUM(D27:M27)</f>
        <v>140</v>
      </c>
      <c r="D27" s="160">
        <v>0</v>
      </c>
      <c r="E27" s="160">
        <v>11</v>
      </c>
      <c r="F27" s="160">
        <v>10</v>
      </c>
      <c r="G27" s="160">
        <v>13</v>
      </c>
      <c r="H27" s="160">
        <v>11</v>
      </c>
      <c r="I27" s="160">
        <v>44</v>
      </c>
      <c r="J27" s="160">
        <v>17</v>
      </c>
      <c r="K27" s="160">
        <v>1</v>
      </c>
      <c r="L27" s="160">
        <v>0</v>
      </c>
      <c r="M27" s="160">
        <v>33</v>
      </c>
      <c r="N27" s="160">
        <v>35</v>
      </c>
      <c r="O27" s="160">
        <v>15</v>
      </c>
      <c r="P27" s="160">
        <v>10</v>
      </c>
      <c r="Q27" s="161">
        <v>0</v>
      </c>
      <c r="R27" s="161">
        <v>0</v>
      </c>
      <c r="S27" s="161">
        <v>0</v>
      </c>
    </row>
    <row r="28" spans="10:19" ht="13.5" customHeight="1">
      <c r="J28" s="258" t="s">
        <v>124</v>
      </c>
      <c r="K28" s="259"/>
      <c r="L28" s="259"/>
      <c r="M28" s="259"/>
      <c r="N28" s="259"/>
      <c r="O28" s="259"/>
      <c r="P28" s="259"/>
      <c r="Q28" s="259"/>
      <c r="R28" s="259"/>
      <c r="S28" s="259"/>
    </row>
  </sheetData>
  <sheetProtection/>
  <mergeCells count="42">
    <mergeCell ref="J28:S28"/>
    <mergeCell ref="R25:R26"/>
    <mergeCell ref="O25:O26"/>
    <mergeCell ref="J24:J26"/>
    <mergeCell ref="K24:K26"/>
    <mergeCell ref="A23:A26"/>
    <mergeCell ref="B23:C23"/>
    <mergeCell ref="D23:P23"/>
    <mergeCell ref="B24:B26"/>
    <mergeCell ref="C24:C26"/>
    <mergeCell ref="N25:N26"/>
    <mergeCell ref="M24:M26"/>
    <mergeCell ref="F24:F26"/>
    <mergeCell ref="G24:G26"/>
    <mergeCell ref="H24:H26"/>
    <mergeCell ref="I5:I7"/>
    <mergeCell ref="N6:N7"/>
    <mergeCell ref="L24:L26"/>
    <mergeCell ref="S25:S26"/>
    <mergeCell ref="G5:G7"/>
    <mergeCell ref="H5:H7"/>
    <mergeCell ref="P6:P7"/>
    <mergeCell ref="J5:S5"/>
    <mergeCell ref="J6:J7"/>
    <mergeCell ref="N24:S24"/>
    <mergeCell ref="P25:P26"/>
    <mergeCell ref="Q6:S6"/>
    <mergeCell ref="L6:L7"/>
    <mergeCell ref="D24:D26"/>
    <mergeCell ref="E24:E26"/>
    <mergeCell ref="E5:E7"/>
    <mergeCell ref="F5:F7"/>
    <mergeCell ref="I24:I26"/>
    <mergeCell ref="K6:K7"/>
    <mergeCell ref="O6:O7"/>
    <mergeCell ref="M6:M7"/>
    <mergeCell ref="A4:A7"/>
    <mergeCell ref="B4:C4"/>
    <mergeCell ref="D4:S4"/>
    <mergeCell ref="B5:B7"/>
    <mergeCell ref="C5:C7"/>
    <mergeCell ref="D5:D7"/>
  </mergeCells>
  <printOptions horizontalCentered="1"/>
  <pageMargins left="0.5118110236220472" right="0.5118110236220472" top="0.7874015748031497" bottom="0.7874015748031497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8"/>
  <sheetViews>
    <sheetView view="pageBreakPreview" zoomScale="130" zoomScaleSheetLayoutView="130" zoomScalePageLayoutView="0" workbookViewId="0" topLeftCell="A1">
      <selection activeCell="A3" sqref="A3:A6"/>
    </sheetView>
  </sheetViews>
  <sheetFormatPr defaultColWidth="9.00390625" defaultRowHeight="13.5"/>
  <cols>
    <col min="1" max="1" width="6.625" style="3" customWidth="1"/>
    <col min="2" max="3" width="5.625" style="3" customWidth="1"/>
    <col min="4" max="19" width="4.625" style="3" customWidth="1"/>
    <col min="20" max="35" width="9.00390625" style="5" customWidth="1"/>
    <col min="36" max="16384" width="9.00390625" style="3" customWidth="1"/>
  </cols>
  <sheetData>
    <row r="1" spans="1:4" ht="18.75" customHeight="1">
      <c r="A1" s="10" t="s">
        <v>81</v>
      </c>
      <c r="B1" s="11"/>
      <c r="C1" s="11"/>
      <c r="D1" s="11"/>
    </row>
    <row r="2" spans="12:19" ht="13.5" customHeight="1">
      <c r="L2" s="7"/>
      <c r="M2" s="7"/>
      <c r="N2" s="7"/>
      <c r="P2" s="54"/>
      <c r="Q2" s="54"/>
      <c r="R2" s="54"/>
      <c r="S2" s="7" t="str">
        <f>'1 精神障害者把握数'!U4</f>
        <v>平成29年度</v>
      </c>
    </row>
    <row r="3" spans="1:35" s="8" customFormat="1" ht="13.5" customHeight="1">
      <c r="A3" s="214" t="s">
        <v>14</v>
      </c>
      <c r="B3" s="241" t="s">
        <v>15</v>
      </c>
      <c r="C3" s="241"/>
      <c r="D3" s="242" t="s">
        <v>16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8" customFormat="1" ht="13.5" customHeight="1">
      <c r="A4" s="239"/>
      <c r="B4" s="226" t="s">
        <v>17</v>
      </c>
      <c r="C4" s="226" t="s">
        <v>18</v>
      </c>
      <c r="D4" s="226" t="s">
        <v>19</v>
      </c>
      <c r="E4" s="226" t="s">
        <v>20</v>
      </c>
      <c r="F4" s="226" t="s">
        <v>21</v>
      </c>
      <c r="G4" s="226" t="s">
        <v>22</v>
      </c>
      <c r="H4" s="226" t="s">
        <v>23</v>
      </c>
      <c r="I4" s="226" t="s">
        <v>24</v>
      </c>
      <c r="J4" s="250" t="s">
        <v>54</v>
      </c>
      <c r="K4" s="251"/>
      <c r="L4" s="251"/>
      <c r="M4" s="251"/>
      <c r="N4" s="251"/>
      <c r="O4" s="251"/>
      <c r="P4" s="251"/>
      <c r="Q4" s="251"/>
      <c r="R4" s="251"/>
      <c r="S4" s="25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8" customFormat="1" ht="13.5" customHeight="1">
      <c r="A5" s="239"/>
      <c r="B5" s="226"/>
      <c r="C5" s="226"/>
      <c r="D5" s="226"/>
      <c r="E5" s="226"/>
      <c r="F5" s="226"/>
      <c r="G5" s="226"/>
      <c r="H5" s="226"/>
      <c r="I5" s="226"/>
      <c r="J5" s="199" t="s">
        <v>25</v>
      </c>
      <c r="K5" s="246" t="s">
        <v>120</v>
      </c>
      <c r="L5" s="222" t="s">
        <v>26</v>
      </c>
      <c r="M5" s="222" t="s">
        <v>27</v>
      </c>
      <c r="N5" s="257" t="s">
        <v>122</v>
      </c>
      <c r="O5" s="222" t="s">
        <v>28</v>
      </c>
      <c r="P5" s="199" t="s">
        <v>24</v>
      </c>
      <c r="Q5" s="254" t="s">
        <v>78</v>
      </c>
      <c r="R5" s="255"/>
      <c r="S5" s="255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8" customFormat="1" ht="57" customHeight="1">
      <c r="A6" s="239"/>
      <c r="B6" s="226"/>
      <c r="C6" s="226"/>
      <c r="D6" s="226"/>
      <c r="E6" s="226"/>
      <c r="F6" s="226"/>
      <c r="G6" s="226"/>
      <c r="H6" s="226"/>
      <c r="I6" s="226"/>
      <c r="J6" s="181"/>
      <c r="K6" s="247"/>
      <c r="L6" s="198"/>
      <c r="M6" s="198"/>
      <c r="N6" s="198"/>
      <c r="O6" s="198"/>
      <c r="P6" s="181"/>
      <c r="Q6" s="53" t="s">
        <v>121</v>
      </c>
      <c r="R6" s="26" t="s">
        <v>79</v>
      </c>
      <c r="S6" s="26" t="s">
        <v>80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19" ht="15.75" customHeight="1">
      <c r="A7" s="18" t="s">
        <v>1</v>
      </c>
      <c r="B7" s="124">
        <f>SUM(B8:B17)</f>
        <v>841</v>
      </c>
      <c r="C7" s="124">
        <f>SUM(C8:C17)</f>
        <v>1615</v>
      </c>
      <c r="D7" s="124">
        <f>SUM(D8:D17)</f>
        <v>405</v>
      </c>
      <c r="E7" s="124">
        <f>SUM(E8:E17)</f>
        <v>3</v>
      </c>
      <c r="F7" s="124">
        <f aca="true" t="shared" si="0" ref="F7:S7">SUM(F8:F17)</f>
        <v>205</v>
      </c>
      <c r="G7" s="124">
        <f t="shared" si="0"/>
        <v>108</v>
      </c>
      <c r="H7" s="124">
        <f t="shared" si="0"/>
        <v>1</v>
      </c>
      <c r="I7" s="124">
        <f t="shared" si="0"/>
        <v>893</v>
      </c>
      <c r="J7" s="124">
        <f>SUM(J8:J17)</f>
        <v>436</v>
      </c>
      <c r="K7" s="124">
        <f>SUM(K8:K17)</f>
        <v>28</v>
      </c>
      <c r="L7" s="124">
        <f t="shared" si="0"/>
        <v>6</v>
      </c>
      <c r="M7" s="124">
        <f t="shared" si="0"/>
        <v>1</v>
      </c>
      <c r="N7" s="124">
        <f t="shared" si="0"/>
        <v>1</v>
      </c>
      <c r="O7" s="124">
        <f t="shared" si="0"/>
        <v>39</v>
      </c>
      <c r="P7" s="124">
        <f t="shared" si="0"/>
        <v>1104</v>
      </c>
      <c r="Q7" s="124">
        <f t="shared" si="0"/>
        <v>12</v>
      </c>
      <c r="R7" s="124">
        <f t="shared" si="0"/>
        <v>5</v>
      </c>
      <c r="S7" s="125">
        <f t="shared" si="0"/>
        <v>0</v>
      </c>
    </row>
    <row r="8" spans="1:28" ht="15.75" customHeight="1">
      <c r="A8" s="21" t="s">
        <v>3</v>
      </c>
      <c r="B8" s="61">
        <v>9</v>
      </c>
      <c r="C8" s="61">
        <f>SUM(D8:I8)</f>
        <v>56</v>
      </c>
      <c r="D8" s="104">
        <v>43</v>
      </c>
      <c r="E8" s="104">
        <v>0</v>
      </c>
      <c r="F8" s="104">
        <v>3</v>
      </c>
      <c r="G8" s="104">
        <v>0</v>
      </c>
      <c r="H8" s="104">
        <v>0</v>
      </c>
      <c r="I8" s="104">
        <v>10</v>
      </c>
      <c r="J8" s="104">
        <v>0</v>
      </c>
      <c r="K8" s="104">
        <v>2</v>
      </c>
      <c r="L8" s="104">
        <v>1</v>
      </c>
      <c r="M8" s="104">
        <v>0</v>
      </c>
      <c r="N8" s="104">
        <v>0</v>
      </c>
      <c r="O8" s="104">
        <v>12</v>
      </c>
      <c r="P8" s="104">
        <v>41</v>
      </c>
      <c r="Q8" s="104">
        <v>2</v>
      </c>
      <c r="R8" s="104">
        <v>2</v>
      </c>
      <c r="S8" s="119">
        <v>0</v>
      </c>
      <c r="T8" s="66"/>
      <c r="U8" s="66"/>
      <c r="V8" s="66"/>
      <c r="W8" s="66"/>
      <c r="X8" s="66"/>
      <c r="Y8" s="66"/>
      <c r="Z8" s="66"/>
      <c r="AA8" s="66"/>
      <c r="AB8" s="66"/>
    </row>
    <row r="9" spans="1:28" ht="15.75" customHeight="1">
      <c r="A9" s="23" t="s">
        <v>4</v>
      </c>
      <c r="B9" s="60">
        <v>233</v>
      </c>
      <c r="C9" s="60">
        <f>SUM(D9:I9)</f>
        <v>384</v>
      </c>
      <c r="D9" s="105">
        <v>63</v>
      </c>
      <c r="E9" s="105">
        <v>1</v>
      </c>
      <c r="F9" s="105">
        <v>4</v>
      </c>
      <c r="G9" s="105">
        <v>0</v>
      </c>
      <c r="H9" s="105">
        <v>0</v>
      </c>
      <c r="I9" s="105">
        <v>316</v>
      </c>
      <c r="J9" s="105">
        <v>98</v>
      </c>
      <c r="K9" s="105">
        <v>2</v>
      </c>
      <c r="L9" s="105">
        <v>0</v>
      </c>
      <c r="M9" s="105">
        <v>0</v>
      </c>
      <c r="N9" s="105">
        <v>0</v>
      </c>
      <c r="O9" s="105">
        <v>3</v>
      </c>
      <c r="P9" s="105">
        <v>281</v>
      </c>
      <c r="Q9" s="105">
        <v>0</v>
      </c>
      <c r="R9" s="105">
        <v>0</v>
      </c>
      <c r="S9" s="106">
        <v>0</v>
      </c>
      <c r="T9" s="66"/>
      <c r="U9" s="66"/>
      <c r="V9" s="66"/>
      <c r="W9" s="66"/>
      <c r="X9" s="66"/>
      <c r="Y9" s="66"/>
      <c r="Z9" s="66"/>
      <c r="AA9" s="66"/>
      <c r="AB9" s="66"/>
    </row>
    <row r="10" spans="1:28" ht="15.75" customHeight="1">
      <c r="A10" s="23" t="s">
        <v>5</v>
      </c>
      <c r="B10" s="60">
        <v>56</v>
      </c>
      <c r="C10" s="60">
        <f aca="true" t="shared" si="1" ref="C10:C17">SUM(D10:I10)</f>
        <v>87</v>
      </c>
      <c r="D10" s="105">
        <v>2</v>
      </c>
      <c r="E10" s="105">
        <v>0</v>
      </c>
      <c r="F10" s="105">
        <v>1</v>
      </c>
      <c r="G10" s="105">
        <v>22</v>
      </c>
      <c r="H10" s="105">
        <v>0</v>
      </c>
      <c r="I10" s="105">
        <v>62</v>
      </c>
      <c r="J10" s="105">
        <v>80</v>
      </c>
      <c r="K10" s="105">
        <v>1</v>
      </c>
      <c r="L10" s="105">
        <v>0</v>
      </c>
      <c r="M10" s="105">
        <v>0</v>
      </c>
      <c r="N10" s="105">
        <v>0</v>
      </c>
      <c r="O10" s="105">
        <v>1</v>
      </c>
      <c r="P10" s="105">
        <v>5</v>
      </c>
      <c r="Q10" s="105">
        <v>0</v>
      </c>
      <c r="R10" s="105">
        <v>0</v>
      </c>
      <c r="S10" s="106">
        <v>0</v>
      </c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5.75" customHeight="1">
      <c r="A11" s="23" t="s">
        <v>6</v>
      </c>
      <c r="B11" s="60">
        <v>103</v>
      </c>
      <c r="C11" s="60">
        <f t="shared" si="1"/>
        <v>217</v>
      </c>
      <c r="D11" s="105">
        <v>31</v>
      </c>
      <c r="E11" s="105">
        <v>2</v>
      </c>
      <c r="F11" s="105">
        <v>160</v>
      </c>
      <c r="G11" s="105">
        <v>18</v>
      </c>
      <c r="H11" s="105">
        <v>0</v>
      </c>
      <c r="I11" s="105">
        <v>6</v>
      </c>
      <c r="J11" s="105">
        <v>17</v>
      </c>
      <c r="K11" s="105">
        <v>8</v>
      </c>
      <c r="L11" s="105">
        <v>1</v>
      </c>
      <c r="M11" s="105">
        <v>0</v>
      </c>
      <c r="N11" s="105">
        <v>0</v>
      </c>
      <c r="O11" s="105">
        <v>0</v>
      </c>
      <c r="P11" s="105">
        <v>191</v>
      </c>
      <c r="Q11" s="105">
        <v>0</v>
      </c>
      <c r="R11" s="105">
        <v>1</v>
      </c>
      <c r="S11" s="106">
        <v>0</v>
      </c>
      <c r="T11" s="66"/>
      <c r="U11" s="66"/>
      <c r="V11" s="66"/>
      <c r="W11" s="66"/>
      <c r="X11" s="66"/>
      <c r="Y11" s="66"/>
      <c r="Z11" s="66"/>
      <c r="AA11" s="66"/>
      <c r="AB11" s="66"/>
    </row>
    <row r="12" spans="1:28" ht="15.75" customHeight="1">
      <c r="A12" s="23" t="s">
        <v>7</v>
      </c>
      <c r="B12" s="60">
        <v>122</v>
      </c>
      <c r="C12" s="60">
        <f t="shared" si="1"/>
        <v>169</v>
      </c>
      <c r="D12" s="105">
        <v>55</v>
      </c>
      <c r="E12" s="105">
        <v>0</v>
      </c>
      <c r="F12" s="105">
        <v>4</v>
      </c>
      <c r="G12" s="105">
        <v>9</v>
      </c>
      <c r="H12" s="105">
        <v>1</v>
      </c>
      <c r="I12" s="105">
        <v>100</v>
      </c>
      <c r="J12" s="105">
        <v>132</v>
      </c>
      <c r="K12" s="105">
        <v>1</v>
      </c>
      <c r="L12" s="105">
        <v>0</v>
      </c>
      <c r="M12" s="105">
        <v>0</v>
      </c>
      <c r="N12" s="105">
        <v>0</v>
      </c>
      <c r="O12" s="105">
        <v>4</v>
      </c>
      <c r="P12" s="105">
        <v>32</v>
      </c>
      <c r="Q12" s="105">
        <v>1</v>
      </c>
      <c r="R12" s="105">
        <v>0</v>
      </c>
      <c r="S12" s="106">
        <v>0</v>
      </c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15.75" customHeight="1">
      <c r="A13" s="23" t="s">
        <v>8</v>
      </c>
      <c r="B13" s="60">
        <v>32</v>
      </c>
      <c r="C13" s="60">
        <f t="shared" si="1"/>
        <v>117</v>
      </c>
      <c r="D13" s="105">
        <v>30</v>
      </c>
      <c r="E13" s="105">
        <v>0</v>
      </c>
      <c r="F13" s="105">
        <v>16</v>
      </c>
      <c r="G13" s="105">
        <v>21</v>
      </c>
      <c r="H13" s="105">
        <v>0</v>
      </c>
      <c r="I13" s="105">
        <v>50</v>
      </c>
      <c r="J13" s="105">
        <v>0</v>
      </c>
      <c r="K13" s="105">
        <v>5</v>
      </c>
      <c r="L13" s="105">
        <v>3</v>
      </c>
      <c r="M13" s="105">
        <v>0</v>
      </c>
      <c r="N13" s="105">
        <v>1</v>
      </c>
      <c r="O13" s="105">
        <v>2</v>
      </c>
      <c r="P13" s="105">
        <v>106</v>
      </c>
      <c r="Q13" s="105">
        <v>0</v>
      </c>
      <c r="R13" s="105">
        <v>0</v>
      </c>
      <c r="S13" s="106">
        <v>0</v>
      </c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5.75" customHeight="1">
      <c r="A14" s="23" t="s">
        <v>9</v>
      </c>
      <c r="B14" s="60">
        <v>6</v>
      </c>
      <c r="C14" s="60">
        <f t="shared" si="1"/>
        <v>66</v>
      </c>
      <c r="D14" s="105">
        <v>12</v>
      </c>
      <c r="E14" s="105">
        <v>0</v>
      </c>
      <c r="F14" s="105">
        <v>2</v>
      </c>
      <c r="G14" s="105">
        <v>33</v>
      </c>
      <c r="H14" s="105">
        <v>0</v>
      </c>
      <c r="I14" s="105">
        <v>19</v>
      </c>
      <c r="J14" s="105">
        <v>2</v>
      </c>
      <c r="K14" s="105">
        <v>6</v>
      </c>
      <c r="L14" s="105">
        <v>0</v>
      </c>
      <c r="M14" s="105">
        <v>0</v>
      </c>
      <c r="N14" s="105">
        <v>0</v>
      </c>
      <c r="O14" s="105">
        <v>1</v>
      </c>
      <c r="P14" s="105">
        <v>57</v>
      </c>
      <c r="Q14" s="105">
        <v>0</v>
      </c>
      <c r="R14" s="105">
        <v>2</v>
      </c>
      <c r="S14" s="106">
        <v>0</v>
      </c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5.75" customHeight="1">
      <c r="A15" s="23" t="s">
        <v>10</v>
      </c>
      <c r="B15" s="60">
        <v>59</v>
      </c>
      <c r="C15" s="60">
        <f t="shared" si="1"/>
        <v>167</v>
      </c>
      <c r="D15" s="105">
        <v>24</v>
      </c>
      <c r="E15" s="105">
        <v>0</v>
      </c>
      <c r="F15" s="105">
        <v>1</v>
      </c>
      <c r="G15" s="105">
        <v>0</v>
      </c>
      <c r="H15" s="105">
        <v>0</v>
      </c>
      <c r="I15" s="105">
        <v>142</v>
      </c>
      <c r="J15" s="105">
        <v>5</v>
      </c>
      <c r="K15" s="105">
        <v>0</v>
      </c>
      <c r="L15" s="105">
        <v>0</v>
      </c>
      <c r="M15" s="105">
        <v>0</v>
      </c>
      <c r="N15" s="105">
        <v>0</v>
      </c>
      <c r="O15" s="105">
        <v>11</v>
      </c>
      <c r="P15" s="105">
        <v>151</v>
      </c>
      <c r="Q15" s="105">
        <v>0</v>
      </c>
      <c r="R15" s="105">
        <v>0</v>
      </c>
      <c r="S15" s="106">
        <v>0</v>
      </c>
      <c r="T15" s="66"/>
      <c r="U15" s="66"/>
      <c r="V15" s="66"/>
      <c r="W15" s="66"/>
      <c r="X15" s="66"/>
      <c r="Y15" s="66"/>
      <c r="Z15" s="66"/>
      <c r="AA15" s="66"/>
      <c r="AB15" s="66"/>
    </row>
    <row r="16" spans="1:28" ht="15.75" customHeight="1">
      <c r="A16" s="23" t="s">
        <v>11</v>
      </c>
      <c r="B16" s="60">
        <v>36</v>
      </c>
      <c r="C16" s="60">
        <f t="shared" si="1"/>
        <v>141</v>
      </c>
      <c r="D16" s="105">
        <v>127</v>
      </c>
      <c r="E16" s="105">
        <v>0</v>
      </c>
      <c r="F16" s="105">
        <v>0</v>
      </c>
      <c r="G16" s="105">
        <v>0</v>
      </c>
      <c r="H16" s="105">
        <v>0</v>
      </c>
      <c r="I16" s="105">
        <v>14</v>
      </c>
      <c r="J16" s="105">
        <v>102</v>
      </c>
      <c r="K16" s="105">
        <v>3</v>
      </c>
      <c r="L16" s="105">
        <v>0</v>
      </c>
      <c r="M16" s="105">
        <v>0</v>
      </c>
      <c r="N16" s="105">
        <v>0</v>
      </c>
      <c r="O16" s="105">
        <v>3</v>
      </c>
      <c r="P16" s="105">
        <v>33</v>
      </c>
      <c r="Q16" s="105">
        <v>5</v>
      </c>
      <c r="R16" s="105">
        <v>0</v>
      </c>
      <c r="S16" s="106">
        <v>0</v>
      </c>
      <c r="T16" s="66"/>
      <c r="U16" s="66"/>
      <c r="V16" s="66"/>
      <c r="W16" s="66"/>
      <c r="X16" s="66"/>
      <c r="Y16" s="66"/>
      <c r="Z16" s="66"/>
      <c r="AA16" s="66"/>
      <c r="AB16" s="66"/>
    </row>
    <row r="17" spans="1:28" ht="15.75" customHeight="1">
      <c r="A17" s="22" t="s">
        <v>12</v>
      </c>
      <c r="B17" s="62">
        <v>185</v>
      </c>
      <c r="C17" s="62">
        <f t="shared" si="1"/>
        <v>211</v>
      </c>
      <c r="D17" s="109">
        <v>18</v>
      </c>
      <c r="E17" s="109">
        <v>0</v>
      </c>
      <c r="F17" s="109">
        <v>14</v>
      </c>
      <c r="G17" s="109">
        <v>5</v>
      </c>
      <c r="H17" s="109">
        <v>0</v>
      </c>
      <c r="I17" s="109">
        <v>174</v>
      </c>
      <c r="J17" s="109">
        <v>0</v>
      </c>
      <c r="K17" s="109">
        <v>0</v>
      </c>
      <c r="L17" s="109">
        <v>1</v>
      </c>
      <c r="M17" s="109">
        <v>1</v>
      </c>
      <c r="N17" s="109">
        <v>0</v>
      </c>
      <c r="O17" s="109">
        <v>2</v>
      </c>
      <c r="P17" s="109">
        <v>207</v>
      </c>
      <c r="Q17" s="109">
        <v>4</v>
      </c>
      <c r="R17" s="109">
        <v>0</v>
      </c>
      <c r="S17" s="110">
        <v>0</v>
      </c>
      <c r="T17" s="66"/>
      <c r="U17" s="66"/>
      <c r="V17" s="66"/>
      <c r="W17" s="66"/>
      <c r="X17" s="66"/>
      <c r="Y17" s="66"/>
      <c r="Z17" s="66"/>
      <c r="AA17" s="66"/>
      <c r="AB17" s="66"/>
    </row>
    <row r="18" spans="16:19" ht="13.5" customHeight="1">
      <c r="P18" s="35"/>
      <c r="Q18" s="35"/>
      <c r="R18" s="35"/>
      <c r="S18" s="35" t="s">
        <v>119</v>
      </c>
    </row>
  </sheetData>
  <sheetProtection/>
  <mergeCells count="20">
    <mergeCell ref="I4:I6"/>
    <mergeCell ref="J4:S4"/>
    <mergeCell ref="J5:J6"/>
    <mergeCell ref="K5:K6"/>
    <mergeCell ref="L5:L6"/>
    <mergeCell ref="M5:M6"/>
    <mergeCell ref="N5:N6"/>
    <mergeCell ref="O5:O6"/>
    <mergeCell ref="P5:P6"/>
    <mergeCell ref="Q5:S5"/>
    <mergeCell ref="A3:A6"/>
    <mergeCell ref="B3:C3"/>
    <mergeCell ref="D3:S3"/>
    <mergeCell ref="B4:B6"/>
    <mergeCell ref="C4:C6"/>
    <mergeCell ref="D4:D6"/>
    <mergeCell ref="E4:E6"/>
    <mergeCell ref="F4:F6"/>
    <mergeCell ref="G4:G6"/>
    <mergeCell ref="H4:H6"/>
  </mergeCells>
  <printOptions/>
  <pageMargins left="0.5118110236220472" right="0.3937007874015748" top="0.7874015748031497" bottom="0.7874015748031497" header="0.3937007874015748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27"/>
  <sheetViews>
    <sheetView view="pageBreakPreview" zoomScale="115" zoomScaleSheetLayoutView="115" zoomScalePageLayoutView="0" workbookViewId="0" topLeftCell="A1">
      <selection activeCell="P11" sqref="P11"/>
    </sheetView>
  </sheetViews>
  <sheetFormatPr defaultColWidth="9.00390625" defaultRowHeight="13.5"/>
  <cols>
    <col min="1" max="1" width="6.25390625" style="3" customWidth="1"/>
    <col min="2" max="2" width="5.625" style="3" customWidth="1"/>
    <col min="3" max="3" width="7.625" style="3" customWidth="1"/>
    <col min="4" max="4" width="5.625" style="3" customWidth="1"/>
    <col min="5" max="5" width="4.375" style="3" customWidth="1"/>
    <col min="6" max="6" width="6.25390625" style="3" customWidth="1"/>
    <col min="7" max="8" width="4.375" style="3" customWidth="1"/>
    <col min="9" max="10" width="5.625" style="3" customWidth="1"/>
    <col min="11" max="12" width="4.375" style="3" customWidth="1"/>
    <col min="13" max="13" width="5.625" style="3" customWidth="1"/>
    <col min="14" max="15" width="4.375" style="3" customWidth="1"/>
    <col min="16" max="16" width="5.625" style="3" customWidth="1"/>
    <col min="17" max="19" width="4.375" style="3" customWidth="1"/>
    <col min="20" max="35" width="9.00390625" style="5" customWidth="1"/>
    <col min="36" max="16384" width="9.00390625" style="3" customWidth="1"/>
  </cols>
  <sheetData>
    <row r="1" spans="1:20" ht="18.75" customHeight="1">
      <c r="A1" s="10" t="s">
        <v>82</v>
      </c>
      <c r="B1" s="162"/>
      <c r="C1" s="162"/>
      <c r="D1" s="162"/>
      <c r="T1" s="3"/>
    </row>
    <row r="2" spans="12:19" ht="13.5" customHeight="1">
      <c r="L2" s="7"/>
      <c r="M2" s="7"/>
      <c r="N2" s="7"/>
      <c r="P2" s="54"/>
      <c r="Q2" s="54"/>
      <c r="R2" s="54"/>
      <c r="S2" s="7" t="str">
        <f>'1 精神障害者把握数'!U4</f>
        <v>平成29年度</v>
      </c>
    </row>
    <row r="3" spans="1:35" s="8" customFormat="1" ht="13.5" customHeight="1">
      <c r="A3" s="214" t="s">
        <v>14</v>
      </c>
      <c r="B3" s="241" t="s">
        <v>15</v>
      </c>
      <c r="C3" s="241"/>
      <c r="D3" s="242" t="s">
        <v>16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8" customFormat="1" ht="13.5" customHeight="1">
      <c r="A4" s="239"/>
      <c r="B4" s="226" t="s">
        <v>17</v>
      </c>
      <c r="C4" s="226" t="s">
        <v>18</v>
      </c>
      <c r="D4" s="226" t="s">
        <v>19</v>
      </c>
      <c r="E4" s="226" t="s">
        <v>20</v>
      </c>
      <c r="F4" s="226" t="s">
        <v>21</v>
      </c>
      <c r="G4" s="226" t="s">
        <v>22</v>
      </c>
      <c r="H4" s="226" t="s">
        <v>23</v>
      </c>
      <c r="I4" s="226" t="s">
        <v>24</v>
      </c>
      <c r="J4" s="250" t="s">
        <v>54</v>
      </c>
      <c r="K4" s="251"/>
      <c r="L4" s="251"/>
      <c r="M4" s="251"/>
      <c r="N4" s="251"/>
      <c r="O4" s="251"/>
      <c r="P4" s="251"/>
      <c r="Q4" s="251"/>
      <c r="R4" s="251"/>
      <c r="S4" s="25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8" customFormat="1" ht="13.5" customHeight="1">
      <c r="A5" s="239"/>
      <c r="B5" s="226"/>
      <c r="C5" s="226"/>
      <c r="D5" s="226"/>
      <c r="E5" s="226"/>
      <c r="F5" s="226"/>
      <c r="G5" s="226"/>
      <c r="H5" s="226"/>
      <c r="I5" s="226"/>
      <c r="J5" s="199" t="s">
        <v>25</v>
      </c>
      <c r="K5" s="246" t="s">
        <v>120</v>
      </c>
      <c r="L5" s="222" t="s">
        <v>26</v>
      </c>
      <c r="M5" s="222" t="s">
        <v>27</v>
      </c>
      <c r="N5" s="257" t="s">
        <v>123</v>
      </c>
      <c r="O5" s="222" t="s">
        <v>28</v>
      </c>
      <c r="P5" s="199" t="s">
        <v>24</v>
      </c>
      <c r="Q5" s="254" t="s">
        <v>78</v>
      </c>
      <c r="R5" s="255"/>
      <c r="S5" s="255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8" customFormat="1" ht="57" customHeight="1">
      <c r="A6" s="239"/>
      <c r="B6" s="226"/>
      <c r="C6" s="226"/>
      <c r="D6" s="226"/>
      <c r="E6" s="226"/>
      <c r="F6" s="226"/>
      <c r="G6" s="226"/>
      <c r="H6" s="226"/>
      <c r="I6" s="226"/>
      <c r="J6" s="181"/>
      <c r="K6" s="247"/>
      <c r="L6" s="198"/>
      <c r="M6" s="198"/>
      <c r="N6" s="198"/>
      <c r="O6" s="198"/>
      <c r="P6" s="181"/>
      <c r="Q6" s="53" t="s">
        <v>121</v>
      </c>
      <c r="R6" s="26" t="s">
        <v>79</v>
      </c>
      <c r="S6" s="26" t="s">
        <v>80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19" ht="15.75" customHeight="1">
      <c r="A7" s="18" t="s">
        <v>1</v>
      </c>
      <c r="B7" s="124">
        <f>SUM(B8:B17)</f>
        <v>4246</v>
      </c>
      <c r="C7" s="124">
        <f>SUM(C8:C17)</f>
        <v>12300</v>
      </c>
      <c r="D7" s="124">
        <f aca="true" t="shared" si="0" ref="D7:R7">SUM(D8:D17)</f>
        <v>3778</v>
      </c>
      <c r="E7" s="124">
        <f t="shared" si="0"/>
        <v>274</v>
      </c>
      <c r="F7" s="124">
        <f t="shared" si="0"/>
        <v>777</v>
      </c>
      <c r="G7" s="124">
        <f t="shared" si="0"/>
        <v>873</v>
      </c>
      <c r="H7" s="124">
        <f t="shared" si="0"/>
        <v>104</v>
      </c>
      <c r="I7" s="124">
        <f t="shared" si="0"/>
        <v>6494</v>
      </c>
      <c r="J7" s="124">
        <f>SUM(J8:J17)</f>
        <v>2692</v>
      </c>
      <c r="K7" s="124">
        <f t="shared" si="0"/>
        <v>321</v>
      </c>
      <c r="L7" s="124">
        <f t="shared" si="0"/>
        <v>43</v>
      </c>
      <c r="M7" s="124">
        <f t="shared" si="0"/>
        <v>38</v>
      </c>
      <c r="N7" s="124">
        <f t="shared" si="0"/>
        <v>29</v>
      </c>
      <c r="O7" s="124">
        <f t="shared" si="0"/>
        <v>317</v>
      </c>
      <c r="P7" s="124">
        <f t="shared" si="0"/>
        <v>8860</v>
      </c>
      <c r="Q7" s="124">
        <f t="shared" si="0"/>
        <v>36</v>
      </c>
      <c r="R7" s="124">
        <f t="shared" si="0"/>
        <v>102</v>
      </c>
      <c r="S7" s="125">
        <f>SUM(S8:S17)</f>
        <v>4</v>
      </c>
    </row>
    <row r="8" spans="1:28" ht="15.75" customHeight="1">
      <c r="A8" s="21" t="s">
        <v>3</v>
      </c>
      <c r="B8" s="61">
        <v>242</v>
      </c>
      <c r="C8" s="61">
        <f>SUM(D8:I8)</f>
        <v>582</v>
      </c>
      <c r="D8" s="104">
        <v>392</v>
      </c>
      <c r="E8" s="104">
        <v>1</v>
      </c>
      <c r="F8" s="104">
        <v>10</v>
      </c>
      <c r="G8" s="104">
        <v>11</v>
      </c>
      <c r="H8" s="104">
        <v>4</v>
      </c>
      <c r="I8" s="140">
        <v>164</v>
      </c>
      <c r="J8" s="104">
        <v>0</v>
      </c>
      <c r="K8" s="104">
        <v>13</v>
      </c>
      <c r="L8" s="104">
        <v>6</v>
      </c>
      <c r="M8" s="104">
        <v>4</v>
      </c>
      <c r="N8" s="104">
        <v>0</v>
      </c>
      <c r="O8" s="104">
        <v>57</v>
      </c>
      <c r="P8" s="104">
        <v>502</v>
      </c>
      <c r="Q8" s="104">
        <v>5</v>
      </c>
      <c r="R8" s="104">
        <v>21</v>
      </c>
      <c r="S8" s="119">
        <v>0</v>
      </c>
      <c r="T8" s="66"/>
      <c r="U8" s="66"/>
      <c r="V8" s="66"/>
      <c r="W8" s="66"/>
      <c r="X8" s="66"/>
      <c r="Y8" s="66"/>
      <c r="Z8" s="66"/>
      <c r="AA8" s="66"/>
      <c r="AB8" s="66"/>
    </row>
    <row r="9" spans="1:28" ht="15.75" customHeight="1">
      <c r="A9" s="23" t="s">
        <v>4</v>
      </c>
      <c r="B9" s="60">
        <v>274</v>
      </c>
      <c r="C9" s="60">
        <f aca="true" t="shared" si="1" ref="C9:C17">SUM(D9:I9)</f>
        <v>999</v>
      </c>
      <c r="D9" s="105">
        <v>232</v>
      </c>
      <c r="E9" s="105">
        <v>22</v>
      </c>
      <c r="F9" s="105">
        <v>53</v>
      </c>
      <c r="G9" s="105">
        <v>56</v>
      </c>
      <c r="H9" s="105">
        <v>2</v>
      </c>
      <c r="I9" s="107">
        <v>634</v>
      </c>
      <c r="J9" s="105">
        <v>77</v>
      </c>
      <c r="K9" s="105">
        <v>13</v>
      </c>
      <c r="L9" s="105">
        <v>0</v>
      </c>
      <c r="M9" s="105">
        <v>2</v>
      </c>
      <c r="N9" s="105">
        <v>1</v>
      </c>
      <c r="O9" s="105">
        <v>25</v>
      </c>
      <c r="P9" s="105">
        <v>881</v>
      </c>
      <c r="Q9" s="105">
        <v>0</v>
      </c>
      <c r="R9" s="105">
        <v>1</v>
      </c>
      <c r="S9" s="106">
        <v>0</v>
      </c>
      <c r="T9" s="66"/>
      <c r="U9" s="66"/>
      <c r="V9" s="66"/>
      <c r="W9" s="66"/>
      <c r="X9" s="66"/>
      <c r="Y9" s="66"/>
      <c r="Z9" s="66"/>
      <c r="AA9" s="66"/>
      <c r="AB9" s="66"/>
    </row>
    <row r="10" spans="1:28" ht="15.75" customHeight="1">
      <c r="A10" s="23" t="s">
        <v>5</v>
      </c>
      <c r="B10" s="60">
        <v>457</v>
      </c>
      <c r="C10" s="60">
        <f t="shared" si="1"/>
        <v>737</v>
      </c>
      <c r="D10" s="105">
        <v>8</v>
      </c>
      <c r="E10" s="105">
        <v>11</v>
      </c>
      <c r="F10" s="105">
        <v>5</v>
      </c>
      <c r="G10" s="105">
        <v>76</v>
      </c>
      <c r="H10" s="105">
        <v>1</v>
      </c>
      <c r="I10" s="107">
        <v>636</v>
      </c>
      <c r="J10" s="105">
        <v>724</v>
      </c>
      <c r="K10" s="105">
        <v>4</v>
      </c>
      <c r="L10" s="105">
        <v>0</v>
      </c>
      <c r="M10" s="105">
        <v>1</v>
      </c>
      <c r="N10" s="105">
        <v>0</v>
      </c>
      <c r="O10" s="105">
        <v>1</v>
      </c>
      <c r="P10" s="105">
        <v>7</v>
      </c>
      <c r="Q10" s="105">
        <v>0</v>
      </c>
      <c r="R10" s="105">
        <v>0</v>
      </c>
      <c r="S10" s="106">
        <v>0</v>
      </c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5.75" customHeight="1">
      <c r="A11" s="23" t="s">
        <v>6</v>
      </c>
      <c r="B11" s="60">
        <v>647</v>
      </c>
      <c r="C11" s="145">
        <f t="shared" si="1"/>
        <v>1766</v>
      </c>
      <c r="D11" s="105">
        <v>387</v>
      </c>
      <c r="E11" s="105">
        <v>124</v>
      </c>
      <c r="F11" s="105">
        <v>364</v>
      </c>
      <c r="G11" s="105">
        <v>166</v>
      </c>
      <c r="H11" s="105">
        <v>6</v>
      </c>
      <c r="I11" s="107">
        <v>719</v>
      </c>
      <c r="J11" s="105">
        <v>97</v>
      </c>
      <c r="K11" s="105">
        <v>59</v>
      </c>
      <c r="L11" s="105">
        <v>29</v>
      </c>
      <c r="M11" s="105">
        <v>9</v>
      </c>
      <c r="N11" s="105">
        <v>2</v>
      </c>
      <c r="O11" s="105">
        <v>42</v>
      </c>
      <c r="P11" s="105">
        <v>1528</v>
      </c>
      <c r="Q11" s="105">
        <v>0</v>
      </c>
      <c r="R11" s="106">
        <v>10</v>
      </c>
      <c r="S11" s="106">
        <v>0</v>
      </c>
      <c r="T11" s="66"/>
      <c r="U11" s="66"/>
      <c r="V11" s="66"/>
      <c r="W11" s="66"/>
      <c r="X11" s="66"/>
      <c r="Y11" s="66"/>
      <c r="Z11" s="66"/>
      <c r="AA11" s="66"/>
      <c r="AB11" s="66"/>
    </row>
    <row r="12" spans="1:28" ht="15.75" customHeight="1">
      <c r="A12" s="23" t="s">
        <v>7</v>
      </c>
      <c r="B12" s="60">
        <v>249</v>
      </c>
      <c r="C12" s="60">
        <f t="shared" si="1"/>
        <v>508</v>
      </c>
      <c r="D12" s="105">
        <v>164</v>
      </c>
      <c r="E12" s="105">
        <v>9</v>
      </c>
      <c r="F12" s="105">
        <v>44</v>
      </c>
      <c r="G12" s="105">
        <v>75</v>
      </c>
      <c r="H12" s="105">
        <v>0</v>
      </c>
      <c r="I12" s="107">
        <v>216</v>
      </c>
      <c r="J12" s="105">
        <v>183</v>
      </c>
      <c r="K12" s="105">
        <v>5</v>
      </c>
      <c r="L12" s="105">
        <v>0</v>
      </c>
      <c r="M12" s="105">
        <v>0</v>
      </c>
      <c r="N12" s="105">
        <v>2</v>
      </c>
      <c r="O12" s="105">
        <v>21</v>
      </c>
      <c r="P12" s="105">
        <v>297</v>
      </c>
      <c r="Q12" s="105">
        <v>2</v>
      </c>
      <c r="R12" s="105">
        <v>17</v>
      </c>
      <c r="S12" s="106">
        <v>1</v>
      </c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15.75" customHeight="1">
      <c r="A13" s="23" t="s">
        <v>8</v>
      </c>
      <c r="B13" s="60">
        <v>585</v>
      </c>
      <c r="C13" s="60">
        <f t="shared" si="1"/>
        <v>1499</v>
      </c>
      <c r="D13" s="105">
        <v>156</v>
      </c>
      <c r="E13" s="105">
        <v>12</v>
      </c>
      <c r="F13" s="105">
        <v>131</v>
      </c>
      <c r="G13" s="105">
        <v>240</v>
      </c>
      <c r="H13" s="105">
        <v>4</v>
      </c>
      <c r="I13" s="107">
        <v>956</v>
      </c>
      <c r="J13" s="105">
        <v>7</v>
      </c>
      <c r="K13" s="105">
        <v>49</v>
      </c>
      <c r="L13" s="105">
        <v>3</v>
      </c>
      <c r="M13" s="105">
        <v>10</v>
      </c>
      <c r="N13" s="105">
        <v>3</v>
      </c>
      <c r="O13" s="105">
        <v>57</v>
      </c>
      <c r="P13" s="105">
        <v>1370</v>
      </c>
      <c r="Q13" s="105">
        <v>0</v>
      </c>
      <c r="R13" s="105">
        <v>8</v>
      </c>
      <c r="S13" s="106">
        <v>0</v>
      </c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5.75" customHeight="1">
      <c r="A14" s="23" t="s">
        <v>9</v>
      </c>
      <c r="B14" s="60">
        <v>113</v>
      </c>
      <c r="C14" s="60">
        <f t="shared" si="1"/>
        <v>593</v>
      </c>
      <c r="D14" s="105">
        <v>173</v>
      </c>
      <c r="E14" s="105">
        <v>8</v>
      </c>
      <c r="F14" s="105">
        <v>44</v>
      </c>
      <c r="G14" s="105">
        <v>84</v>
      </c>
      <c r="H14" s="105">
        <v>2</v>
      </c>
      <c r="I14" s="107">
        <v>282</v>
      </c>
      <c r="J14" s="105">
        <v>15</v>
      </c>
      <c r="K14" s="105">
        <v>54</v>
      </c>
      <c r="L14" s="105">
        <v>0</v>
      </c>
      <c r="M14" s="105">
        <v>3</v>
      </c>
      <c r="N14" s="105">
        <v>13</v>
      </c>
      <c r="O14" s="105">
        <v>31</v>
      </c>
      <c r="P14" s="105">
        <v>477</v>
      </c>
      <c r="Q14" s="105">
        <v>0</v>
      </c>
      <c r="R14" s="105">
        <v>44</v>
      </c>
      <c r="S14" s="106">
        <v>0</v>
      </c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5.75" customHeight="1">
      <c r="A15" s="23" t="s">
        <v>10</v>
      </c>
      <c r="B15" s="60">
        <v>353</v>
      </c>
      <c r="C15" s="60">
        <f t="shared" si="1"/>
        <v>1215</v>
      </c>
      <c r="D15" s="105">
        <v>234</v>
      </c>
      <c r="E15" s="105">
        <v>8</v>
      </c>
      <c r="F15" s="105">
        <v>8</v>
      </c>
      <c r="G15" s="105">
        <v>11</v>
      </c>
      <c r="H15" s="105">
        <v>0</v>
      </c>
      <c r="I15" s="107">
        <v>954</v>
      </c>
      <c r="J15" s="105">
        <v>10</v>
      </c>
      <c r="K15" s="105">
        <v>51</v>
      </c>
      <c r="L15" s="105">
        <v>1</v>
      </c>
      <c r="M15" s="105">
        <v>0</v>
      </c>
      <c r="N15" s="105">
        <v>0</v>
      </c>
      <c r="O15" s="105">
        <v>26</v>
      </c>
      <c r="P15" s="105">
        <v>1127</v>
      </c>
      <c r="Q15" s="105">
        <v>0</v>
      </c>
      <c r="R15" s="105">
        <v>0</v>
      </c>
      <c r="S15" s="106">
        <v>3</v>
      </c>
      <c r="T15" s="66"/>
      <c r="U15" s="66"/>
      <c r="V15" s="66"/>
      <c r="W15" s="66"/>
      <c r="X15" s="66"/>
      <c r="Y15" s="66"/>
      <c r="Z15" s="66"/>
      <c r="AA15" s="66"/>
      <c r="AB15" s="66"/>
    </row>
    <row r="16" spans="1:28" ht="15.75" customHeight="1">
      <c r="A16" s="23" t="s">
        <v>11</v>
      </c>
      <c r="B16" s="60">
        <v>831</v>
      </c>
      <c r="C16" s="60">
        <f t="shared" si="1"/>
        <v>2960</v>
      </c>
      <c r="D16" s="105">
        <v>1801</v>
      </c>
      <c r="E16" s="105">
        <v>8</v>
      </c>
      <c r="F16" s="105">
        <v>36</v>
      </c>
      <c r="G16" s="105">
        <v>9</v>
      </c>
      <c r="H16" s="105">
        <v>1</v>
      </c>
      <c r="I16" s="107">
        <v>1105</v>
      </c>
      <c r="J16" s="105">
        <v>1574</v>
      </c>
      <c r="K16" s="105">
        <v>44</v>
      </c>
      <c r="L16" s="105">
        <v>1</v>
      </c>
      <c r="M16" s="105">
        <v>3</v>
      </c>
      <c r="N16" s="105">
        <v>4</v>
      </c>
      <c r="O16" s="105">
        <v>2</v>
      </c>
      <c r="P16" s="105">
        <v>1332</v>
      </c>
      <c r="Q16" s="105">
        <v>19</v>
      </c>
      <c r="R16" s="105">
        <v>1</v>
      </c>
      <c r="S16" s="106">
        <v>0</v>
      </c>
      <c r="T16" s="66"/>
      <c r="U16" s="66"/>
      <c r="V16" s="66"/>
      <c r="W16" s="66"/>
      <c r="X16" s="66"/>
      <c r="Y16" s="66"/>
      <c r="Z16" s="66"/>
      <c r="AA16" s="66"/>
      <c r="AB16" s="66"/>
    </row>
    <row r="17" spans="1:28" ht="15.75" customHeight="1">
      <c r="A17" s="22" t="s">
        <v>12</v>
      </c>
      <c r="B17" s="62">
        <v>495</v>
      </c>
      <c r="C17" s="62">
        <f t="shared" si="1"/>
        <v>1441</v>
      </c>
      <c r="D17" s="109">
        <v>231</v>
      </c>
      <c r="E17" s="109">
        <v>71</v>
      </c>
      <c r="F17" s="109">
        <v>82</v>
      </c>
      <c r="G17" s="109">
        <v>145</v>
      </c>
      <c r="H17" s="109">
        <v>84</v>
      </c>
      <c r="I17" s="141">
        <v>828</v>
      </c>
      <c r="J17" s="109">
        <v>5</v>
      </c>
      <c r="K17" s="109">
        <v>29</v>
      </c>
      <c r="L17" s="109">
        <v>3</v>
      </c>
      <c r="M17" s="109">
        <v>6</v>
      </c>
      <c r="N17" s="109">
        <v>4</v>
      </c>
      <c r="O17" s="109">
        <v>55</v>
      </c>
      <c r="P17" s="109">
        <v>1339</v>
      </c>
      <c r="Q17" s="109">
        <v>10</v>
      </c>
      <c r="R17" s="109">
        <v>0</v>
      </c>
      <c r="S17" s="110">
        <v>0</v>
      </c>
      <c r="T17" s="66"/>
      <c r="U17" s="66"/>
      <c r="V17" s="66"/>
      <c r="W17" s="66"/>
      <c r="X17" s="66"/>
      <c r="Y17" s="66"/>
      <c r="Z17" s="66"/>
      <c r="AA17" s="66"/>
      <c r="AB17" s="66"/>
    </row>
    <row r="18" spans="16:19" ht="13.5" customHeight="1">
      <c r="P18" s="35"/>
      <c r="Q18" s="35"/>
      <c r="R18" s="35"/>
      <c r="S18" s="35" t="s">
        <v>119</v>
      </c>
    </row>
    <row r="19" spans="16:19" ht="6.75" customHeight="1">
      <c r="P19" s="35"/>
      <c r="Q19" s="35"/>
      <c r="R19" s="35"/>
      <c r="S19" s="35"/>
    </row>
    <row r="20" ht="6.75" customHeight="1"/>
    <row r="21" spans="14:19" ht="13.5" customHeight="1">
      <c r="N21" s="7"/>
      <c r="P21" s="7"/>
      <c r="R21" s="155"/>
      <c r="S21" s="9" t="str">
        <f>S2</f>
        <v>平成29年度</v>
      </c>
    </row>
    <row r="22" spans="1:19" ht="13.5" customHeight="1">
      <c r="A22" s="260" t="s">
        <v>85</v>
      </c>
      <c r="B22" s="261" t="s">
        <v>86</v>
      </c>
      <c r="C22" s="261"/>
      <c r="D22" s="261" t="s">
        <v>95</v>
      </c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5"/>
      <c r="Q22" s="146"/>
      <c r="R22" s="146"/>
      <c r="S22" s="146"/>
    </row>
    <row r="23" spans="1:37" ht="13.5" customHeight="1">
      <c r="A23" s="193"/>
      <c r="B23" s="226" t="s">
        <v>91</v>
      </c>
      <c r="C23" s="226" t="s">
        <v>92</v>
      </c>
      <c r="D23" s="244" t="s">
        <v>87</v>
      </c>
      <c r="E23" s="244" t="s">
        <v>25</v>
      </c>
      <c r="F23" s="244" t="s">
        <v>132</v>
      </c>
      <c r="G23" s="244" t="s">
        <v>26</v>
      </c>
      <c r="H23" s="244" t="s">
        <v>133</v>
      </c>
      <c r="I23" s="244" t="s">
        <v>27</v>
      </c>
      <c r="J23" s="244" t="s">
        <v>88</v>
      </c>
      <c r="K23" s="244" t="s">
        <v>89</v>
      </c>
      <c r="L23" s="244" t="s">
        <v>126</v>
      </c>
      <c r="M23" s="244" t="s">
        <v>24</v>
      </c>
      <c r="N23" s="191" t="s">
        <v>135</v>
      </c>
      <c r="O23" s="252"/>
      <c r="P23" s="252"/>
      <c r="Q23" s="252"/>
      <c r="R23" s="252"/>
      <c r="S23" s="253"/>
      <c r="T23" s="3"/>
      <c r="U23" s="3"/>
      <c r="AJ23" s="5"/>
      <c r="AK23" s="5"/>
    </row>
    <row r="24" spans="1:38" ht="13.5" customHeight="1">
      <c r="A24" s="193"/>
      <c r="B24" s="226"/>
      <c r="C24" s="226"/>
      <c r="D24" s="245"/>
      <c r="E24" s="245"/>
      <c r="F24" s="244"/>
      <c r="G24" s="244"/>
      <c r="H24" s="244"/>
      <c r="I24" s="244"/>
      <c r="J24" s="244"/>
      <c r="K24" s="244"/>
      <c r="L24" s="244"/>
      <c r="M24" s="244"/>
      <c r="N24" s="244" t="s">
        <v>136</v>
      </c>
      <c r="O24" s="244" t="s">
        <v>90</v>
      </c>
      <c r="P24" s="244" t="s">
        <v>79</v>
      </c>
      <c r="Q24" s="132"/>
      <c r="R24" s="248" t="s">
        <v>80</v>
      </c>
      <c r="S24" s="248" t="s">
        <v>125</v>
      </c>
      <c r="U24" s="3"/>
      <c r="V24" s="3"/>
      <c r="AJ24" s="5"/>
      <c r="AK24" s="5"/>
      <c r="AL24" s="5"/>
    </row>
    <row r="25" spans="1:38" ht="57" customHeight="1">
      <c r="A25" s="193"/>
      <c r="B25" s="226"/>
      <c r="C25" s="226"/>
      <c r="D25" s="245"/>
      <c r="E25" s="245" t="s">
        <v>25</v>
      </c>
      <c r="F25" s="244"/>
      <c r="G25" s="244"/>
      <c r="H25" s="244"/>
      <c r="I25" s="244"/>
      <c r="J25" s="244"/>
      <c r="K25" s="244"/>
      <c r="L25" s="244"/>
      <c r="M25" s="244"/>
      <c r="N25" s="245"/>
      <c r="O25" s="245"/>
      <c r="P25" s="245"/>
      <c r="Q25" s="131" t="s">
        <v>141</v>
      </c>
      <c r="R25" s="249"/>
      <c r="S25" s="249"/>
      <c r="U25" s="3"/>
      <c r="V25" s="3"/>
      <c r="AJ25" s="5"/>
      <c r="AK25" s="5"/>
      <c r="AL25" s="5"/>
    </row>
    <row r="26" spans="1:19" ht="34.5" customHeight="1">
      <c r="A26" s="134" t="s">
        <v>94</v>
      </c>
      <c r="B26" s="133" t="s">
        <v>146</v>
      </c>
      <c r="C26" s="163">
        <f>SUM(D26:M26)</f>
        <v>3896</v>
      </c>
      <c r="D26" s="142">
        <v>128</v>
      </c>
      <c r="E26" s="142">
        <v>15</v>
      </c>
      <c r="F26" s="142">
        <v>58</v>
      </c>
      <c r="G26" s="142">
        <v>13</v>
      </c>
      <c r="H26" s="142">
        <v>40</v>
      </c>
      <c r="I26" s="142">
        <v>201</v>
      </c>
      <c r="J26" s="142">
        <v>810</v>
      </c>
      <c r="K26" s="142">
        <v>567</v>
      </c>
      <c r="L26" s="142">
        <v>13</v>
      </c>
      <c r="M26" s="142">
        <v>2051</v>
      </c>
      <c r="N26" s="142">
        <v>49</v>
      </c>
      <c r="O26" s="142">
        <v>333</v>
      </c>
      <c r="P26" s="143">
        <v>109</v>
      </c>
      <c r="Q26" s="142">
        <v>12</v>
      </c>
      <c r="R26" s="144">
        <v>7</v>
      </c>
      <c r="S26" s="143">
        <v>3</v>
      </c>
    </row>
    <row r="27" ht="13.5" customHeight="1">
      <c r="S27" s="35" t="s">
        <v>124</v>
      </c>
    </row>
  </sheetData>
  <sheetProtection/>
  <mergeCells count="41">
    <mergeCell ref="D23:D25"/>
    <mergeCell ref="N5:N6"/>
    <mergeCell ref="E4:E6"/>
    <mergeCell ref="H23:H25"/>
    <mergeCell ref="G23:G25"/>
    <mergeCell ref="P5:P6"/>
    <mergeCell ref="R24:R25"/>
    <mergeCell ref="N23:S23"/>
    <mergeCell ref="M5:M6"/>
    <mergeCell ref="K23:K25"/>
    <mergeCell ref="M23:M25"/>
    <mergeCell ref="P24:P25"/>
    <mergeCell ref="J23:J25"/>
    <mergeCell ref="J4:S4"/>
    <mergeCell ref="B3:C3"/>
    <mergeCell ref="B22:C22"/>
    <mergeCell ref="D22:P22"/>
    <mergeCell ref="B23:B25"/>
    <mergeCell ref="C23:C25"/>
    <mergeCell ref="L23:L25"/>
    <mergeCell ref="O24:O25"/>
    <mergeCell ref="B4:B6"/>
    <mergeCell ref="I23:I25"/>
    <mergeCell ref="D3:S3"/>
    <mergeCell ref="O5:O6"/>
    <mergeCell ref="Q5:S5"/>
    <mergeCell ref="N24:N25"/>
    <mergeCell ref="H4:H6"/>
    <mergeCell ref="F23:F25"/>
    <mergeCell ref="F4:F6"/>
    <mergeCell ref="S24:S25"/>
    <mergeCell ref="G4:G6"/>
    <mergeCell ref="K5:K6"/>
    <mergeCell ref="D4:D6"/>
    <mergeCell ref="J5:J6"/>
    <mergeCell ref="L5:L6"/>
    <mergeCell ref="A22:A25"/>
    <mergeCell ref="I4:I6"/>
    <mergeCell ref="A3:A6"/>
    <mergeCell ref="E23:E25"/>
    <mergeCell ref="C4:C6"/>
  </mergeCells>
  <printOptions/>
  <pageMargins left="0.3937007874015748" right="0.35433070866141736" top="4.921259842519685" bottom="0.1968503937007874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2021-11-16T01:09:40Z</dcterms:created>
  <dcterms:modified xsi:type="dcterms:W3CDTF">2021-11-16T01:09:44Z</dcterms:modified>
  <cp:category/>
  <cp:version/>
  <cp:contentType/>
  <cp:contentStatus/>
</cp:coreProperties>
</file>