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gesui-sf01\05 事業推進部 内部文書\02 下水管理センター共通 内部文書\連絡箱\R05年度維持管理業務\①R05仕様書\改訂作業用フォルダ\第8章【様式】\"/>
    </mc:Choice>
  </mc:AlternateContent>
  <xr:revisionPtr revIDLastSave="0" documentId="13_ncr:1_{78F9FA0D-C45D-4352-9ACB-1612596B8F74}" xr6:coauthVersionLast="47" xr6:coauthVersionMax="47" xr10:uidLastSave="{00000000-0000-0000-0000-000000000000}"/>
  <bookViews>
    <workbookView xWindow="9030" yWindow="60" windowWidth="16680" windowHeight="15345" tabRatio="850" firstSheet="7" activeTab="7" xr2:uid="{00000000-000D-0000-FFFF-FFFF00000000}"/>
  </bookViews>
  <sheets>
    <sheet name="ます取付管調査総括表(C-1)" sheetId="43" r:id="rId1"/>
    <sheet name="公共ます調査結果表(C-2) " sheetId="44" r:id="rId2"/>
    <sheet name="公共ます調査記録表(C-3)" sheetId="40" r:id="rId3"/>
    <sheet name="事前取付管内調査記録表(C-4)" sheetId="41" r:id="rId4"/>
    <sheet name="作業 必要箇所・終了 報告書(C-5) " sheetId="27" r:id="rId5"/>
    <sheet name="作業 必要箇所・終了 調書(C-6)" sheetId="28" r:id="rId6"/>
    <sheet name="作業必要終了箇所内訳書（C-7）" sheetId="42" r:id="rId7"/>
    <sheet name="図面記入例(別添図C-1）" sheetId="45" r:id="rId8"/>
    <sheet name="ます取付管調査入力シート(別添図C-2)" sheetId="46" r:id="rId9"/>
  </sheets>
  <externalReferences>
    <externalReference r:id="rId10"/>
  </externalReferences>
  <definedNames>
    <definedName name="_xlnm._FilterDatabase" localSheetId="8" hidden="1">'ます取付管調査入力シート(別添図C-2)'!#REF!</definedName>
    <definedName name="_xlnm._FilterDatabase" localSheetId="6" hidden="1">'作業必要終了箇所内訳書（C-7）'!$A$3:$AI$53</definedName>
    <definedName name="_Key1" localSheetId="0" hidden="1">#REF!</definedName>
    <definedName name="_Key1" localSheetId="1" hidden="1">#REF!</definedName>
    <definedName name="_Key1" localSheetId="6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6" hidden="1">#REF!</definedName>
    <definedName name="_Sort" hidden="1">#REF!</definedName>
    <definedName name="_xlnm.Print_Area" localSheetId="0">'ます取付管調査総括表(C-1)'!$A$1:$T$64</definedName>
    <definedName name="_xlnm.Print_Area" localSheetId="8">'ます取付管調査入力シート(別添図C-2)'!$A$1:$AE$142</definedName>
    <definedName name="_xlnm.Print_Area" localSheetId="1">'公共ます調査結果表(C-2) '!$A$1:$R$53</definedName>
    <definedName name="_xlnm.Print_Area" localSheetId="5">'作業 必要箇所・終了 調書(C-6)'!$A$1:$V$43</definedName>
    <definedName name="_xlnm.Print_Area" localSheetId="4">'作業 必要箇所・終了 報告書(C-5) '!$A$1:$AB$56</definedName>
    <definedName name="_xlnm.Print_Area" localSheetId="6">'作業必要終了箇所内訳書（C-7）'!$A$1:$AI$95</definedName>
    <definedName name="_xlnm.Print_Area" localSheetId="3">'事前取付管内調査記録表(C-4)'!$A$1:$V$40</definedName>
    <definedName name="_xlnm.Print_Area" localSheetId="7">'図面記入例(別添図C-1）'!$B$1:$J$60</definedName>
    <definedName name="_xlnm.Print_Titles" localSheetId="6">'作業必要終了箇所内訳書（C-7）'!$1:$3</definedName>
    <definedName name="真栄MASU" localSheetId="8">'ます取付管調査入力シート(別添図C-2)'!$A$223:$AE$315</definedName>
    <definedName name="平岡８条１MASU" localSheetId="8">'ます取付管調査入力シート(別添図C-2)'!$A$3:$AE$222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43" l="1"/>
  <c r="N56" i="43"/>
  <c r="N55" i="43"/>
  <c r="N54" i="43"/>
  <c r="L47" i="43"/>
  <c r="E49" i="43" s="1"/>
  <c r="L44" i="43"/>
  <c r="C8" i="43"/>
  <c r="G28" i="43"/>
  <c r="N57" i="43" s="1"/>
  <c r="J25" i="43"/>
  <c r="E14" i="43" s="1"/>
  <c r="N53" i="43" s="1"/>
  <c r="N60" i="43" s="1"/>
  <c r="J22" i="43"/>
  <c r="L19" i="43"/>
  <c r="L16" i="43"/>
  <c r="L9" i="43"/>
  <c r="L6" i="43"/>
  <c r="E11" i="43" l="1"/>
  <c r="AH46" i="42" l="1"/>
  <c r="AH45" i="42"/>
  <c r="AG46" i="42"/>
  <c r="AG45" i="42"/>
  <c r="AF46" i="42"/>
  <c r="AF45" i="42"/>
  <c r="AE46" i="42"/>
  <c r="AE45" i="42"/>
  <c r="AD46" i="42"/>
  <c r="AD45" i="42"/>
  <c r="AC46" i="42"/>
  <c r="AC45" i="42"/>
  <c r="AB46" i="42"/>
  <c r="AB45" i="42"/>
  <c r="AA46" i="42"/>
  <c r="AA45" i="42"/>
  <c r="Z46" i="42"/>
  <c r="Z45" i="42"/>
  <c r="Y46" i="42"/>
  <c r="Y45" i="42"/>
  <c r="X46" i="42"/>
  <c r="X45" i="42"/>
  <c r="W46" i="42"/>
  <c r="W45" i="42"/>
  <c r="T46" i="42"/>
  <c r="T45" i="42"/>
  <c r="S46" i="42"/>
  <c r="S45" i="42"/>
  <c r="R45" i="42"/>
  <c r="Q46" i="42"/>
  <c r="Q45" i="42"/>
  <c r="P46" i="42"/>
  <c r="P45" i="42"/>
  <c r="O46" i="42"/>
  <c r="O45" i="42"/>
  <c r="N46" i="42"/>
  <c r="N45" i="42"/>
  <c r="M46" i="42"/>
  <c r="M45" i="42"/>
  <c r="L46" i="42"/>
  <c r="L45" i="42"/>
  <c r="K46" i="42"/>
  <c r="K45" i="42"/>
  <c r="J46" i="42"/>
  <c r="J45" i="42"/>
  <c r="I46" i="42"/>
  <c r="I45" i="42"/>
  <c r="H46" i="42"/>
  <c r="H45" i="42"/>
  <c r="F46" i="42"/>
  <c r="F45" i="42"/>
  <c r="E46" i="42"/>
  <c r="E45" i="42"/>
  <c r="D46" i="42"/>
  <c r="D45" i="42"/>
  <c r="B46" i="42"/>
  <c r="B45" i="42"/>
  <c r="G46" i="42"/>
  <c r="G45" i="42"/>
  <c r="G44" i="42"/>
  <c r="N49" i="44" l="1"/>
  <c r="N52" i="44" s="1"/>
  <c r="L49" i="44"/>
  <c r="L52" i="44" s="1"/>
  <c r="P48" i="44"/>
  <c r="P51" i="44" s="1"/>
  <c r="O48" i="44"/>
  <c r="O51" i="44" s="1"/>
  <c r="N48" i="44"/>
  <c r="N50" i="44" s="1"/>
  <c r="N53" i="44" s="1"/>
  <c r="L48" i="44"/>
  <c r="L50" i="44" s="1"/>
  <c r="L53" i="44" s="1"/>
  <c r="J48" i="44"/>
  <c r="J51" i="44" s="1"/>
  <c r="I48" i="44"/>
  <c r="I51" i="44" s="1"/>
  <c r="H48" i="44"/>
  <c r="H51" i="44" s="1"/>
  <c r="G48" i="44"/>
  <c r="G51" i="44" s="1"/>
  <c r="F48" i="44"/>
  <c r="F51" i="44" s="1"/>
  <c r="E48" i="44"/>
  <c r="E51" i="44" s="1"/>
  <c r="B48" i="44"/>
  <c r="B51" i="44" s="1"/>
  <c r="A48" i="44"/>
  <c r="A51" i="44" s="1"/>
  <c r="L51" i="44" l="1"/>
  <c r="N51" i="44"/>
  <c r="C46" i="43" l="1"/>
  <c r="C5" i="43" s="1"/>
  <c r="V5" i="42"/>
  <c r="V6" i="42" s="1"/>
  <c r="V7" i="42" s="1"/>
  <c r="V8" i="42" s="1"/>
  <c r="V9" i="42" s="1"/>
  <c r="V10" i="42" s="1"/>
  <c r="V11" i="42" s="1"/>
  <c r="V12" i="42" s="1"/>
  <c r="V13" i="42" s="1"/>
  <c r="V14" i="42" s="1"/>
  <c r="V15" i="42" s="1"/>
  <c r="V16" i="42" s="1"/>
  <c r="V17" i="42" s="1"/>
  <c r="V18" i="42" s="1"/>
  <c r="V19" i="42" s="1"/>
  <c r="V20" i="42" s="1"/>
  <c r="V21" i="42" s="1"/>
  <c r="V22" i="42" s="1"/>
  <c r="V23" i="42" s="1"/>
  <c r="V24" i="42" s="1"/>
  <c r="V25" i="42" s="1"/>
  <c r="V26" i="42" s="1"/>
  <c r="V27" i="42" s="1"/>
  <c r="V28" i="42" s="1"/>
  <c r="V29" i="42" s="1"/>
  <c r="V30" i="42" s="1"/>
  <c r="V31" i="42" s="1"/>
  <c r="V32" i="42" s="1"/>
  <c r="V33" i="42" s="1"/>
  <c r="O92" i="42"/>
  <c r="O101" i="42" s="1"/>
  <c r="O91" i="42"/>
  <c r="O100" i="42" s="1"/>
  <c r="O90" i="42"/>
  <c r="O99" i="42" s="1"/>
  <c r="O89" i="42"/>
  <c r="O98" i="42" s="1"/>
  <c r="O88" i="42"/>
  <c r="O97" i="42" s="1"/>
  <c r="O87" i="42"/>
  <c r="O96" i="42" s="1"/>
  <c r="P86" i="42"/>
  <c r="O86" i="42"/>
  <c r="P85" i="42"/>
  <c r="O85" i="42"/>
  <c r="O44" i="42"/>
  <c r="U101" i="42"/>
  <c r="U100" i="42"/>
  <c r="U99" i="42"/>
  <c r="U98" i="42"/>
  <c r="U97" i="42"/>
  <c r="U96" i="42"/>
  <c r="AI101" i="42"/>
  <c r="AI100" i="42"/>
  <c r="J100" i="42"/>
  <c r="AI99" i="42"/>
  <c r="J99" i="42"/>
  <c r="AI98" i="42"/>
  <c r="J98" i="42"/>
  <c r="AI97" i="42"/>
  <c r="J97" i="42"/>
  <c r="AI96" i="42"/>
  <c r="AG92" i="42"/>
  <c r="AG101" i="42" s="1"/>
  <c r="S92" i="42"/>
  <c r="S101" i="42" s="1"/>
  <c r="Q92" i="42"/>
  <c r="Q101" i="42" s="1"/>
  <c r="M92" i="42"/>
  <c r="M101" i="42" s="1"/>
  <c r="K92" i="42"/>
  <c r="K101" i="42" s="1"/>
  <c r="J92" i="42"/>
  <c r="J101" i="42" s="1"/>
  <c r="AE92" i="42"/>
  <c r="AE101" i="42" s="1"/>
  <c r="AC92" i="42"/>
  <c r="AC101" i="42" s="1"/>
  <c r="AA92" i="42"/>
  <c r="AA101" i="42" s="1"/>
  <c r="Y92" i="42"/>
  <c r="Y101" i="42" s="1"/>
  <c r="X92" i="42"/>
  <c r="X101" i="42" s="1"/>
  <c r="H92" i="42"/>
  <c r="H101" i="42" s="1"/>
  <c r="F92" i="42"/>
  <c r="F101" i="42" s="1"/>
  <c r="C92" i="42"/>
  <c r="C101" i="42" s="1"/>
  <c r="AG91" i="42"/>
  <c r="AG100" i="42" s="1"/>
  <c r="S91" i="42"/>
  <c r="S100" i="42" s="1"/>
  <c r="Q91" i="42"/>
  <c r="Q100" i="42" s="1"/>
  <c r="M91" i="42"/>
  <c r="M100" i="42" s="1"/>
  <c r="K91" i="42"/>
  <c r="K100" i="42" s="1"/>
  <c r="AE91" i="42"/>
  <c r="AE100" i="42" s="1"/>
  <c r="AC91" i="42"/>
  <c r="AC100" i="42" s="1"/>
  <c r="AA91" i="42"/>
  <c r="AA100" i="42" s="1"/>
  <c r="Y91" i="42"/>
  <c r="Y100" i="42" s="1"/>
  <c r="X91" i="42"/>
  <c r="X100" i="42" s="1"/>
  <c r="H91" i="42"/>
  <c r="H100" i="42" s="1"/>
  <c r="F91" i="42"/>
  <c r="F100" i="42" s="1"/>
  <c r="C91" i="42"/>
  <c r="C100" i="42" s="1"/>
  <c r="AG90" i="42"/>
  <c r="AG99" i="42" s="1"/>
  <c r="S90" i="42"/>
  <c r="S99" i="42" s="1"/>
  <c r="Q90" i="42"/>
  <c r="Q99" i="42" s="1"/>
  <c r="M90" i="42"/>
  <c r="M99" i="42" s="1"/>
  <c r="K90" i="42"/>
  <c r="K99" i="42" s="1"/>
  <c r="AE90" i="42"/>
  <c r="AE99" i="42" s="1"/>
  <c r="AC90" i="42"/>
  <c r="AC99" i="42" s="1"/>
  <c r="AA90" i="42"/>
  <c r="AA99" i="42" s="1"/>
  <c r="Y90" i="42"/>
  <c r="Y99" i="42" s="1"/>
  <c r="X90" i="42"/>
  <c r="X99" i="42" s="1"/>
  <c r="H90" i="42"/>
  <c r="H99" i="42" s="1"/>
  <c r="F90" i="42"/>
  <c r="F99" i="42" s="1"/>
  <c r="C90" i="42"/>
  <c r="C99" i="42" s="1"/>
  <c r="AG89" i="42"/>
  <c r="AG98" i="42" s="1"/>
  <c r="S89" i="42"/>
  <c r="S98" i="42" s="1"/>
  <c r="Q89" i="42"/>
  <c r="Q98" i="42" s="1"/>
  <c r="M89" i="42"/>
  <c r="M98" i="42" s="1"/>
  <c r="K89" i="42"/>
  <c r="K98" i="42" s="1"/>
  <c r="AE89" i="42"/>
  <c r="AE98" i="42" s="1"/>
  <c r="AC89" i="42"/>
  <c r="AC98" i="42" s="1"/>
  <c r="AA89" i="42"/>
  <c r="AA98" i="42" s="1"/>
  <c r="Y89" i="42"/>
  <c r="Y98" i="42" s="1"/>
  <c r="X89" i="42"/>
  <c r="X98" i="42" s="1"/>
  <c r="H89" i="42"/>
  <c r="H98" i="42" s="1"/>
  <c r="F89" i="42"/>
  <c r="F98" i="42" s="1"/>
  <c r="C89" i="42"/>
  <c r="C98" i="42" s="1"/>
  <c r="AG88" i="42"/>
  <c r="AG97" i="42" s="1"/>
  <c r="S88" i="42"/>
  <c r="S97" i="42" s="1"/>
  <c r="Q88" i="42"/>
  <c r="Q97" i="42" s="1"/>
  <c r="M88" i="42"/>
  <c r="M97" i="42" s="1"/>
  <c r="K88" i="42"/>
  <c r="K97" i="42" s="1"/>
  <c r="AE88" i="42"/>
  <c r="AE97" i="42" s="1"/>
  <c r="AC88" i="42"/>
  <c r="AC97" i="42" s="1"/>
  <c r="AA88" i="42"/>
  <c r="AA97" i="42" s="1"/>
  <c r="Y88" i="42"/>
  <c r="Y97" i="42" s="1"/>
  <c r="X88" i="42"/>
  <c r="X97" i="42" s="1"/>
  <c r="H88" i="42"/>
  <c r="H97" i="42" s="1"/>
  <c r="F88" i="42"/>
  <c r="F97" i="42" s="1"/>
  <c r="C88" i="42"/>
  <c r="C97" i="42" s="1"/>
  <c r="AG87" i="42"/>
  <c r="AG96" i="42" s="1"/>
  <c r="S87" i="42"/>
  <c r="S96" i="42" s="1"/>
  <c r="Q87" i="42"/>
  <c r="Q96" i="42" s="1"/>
  <c r="M87" i="42"/>
  <c r="M96" i="42" s="1"/>
  <c r="K87" i="42"/>
  <c r="K96" i="42" s="1"/>
  <c r="J87" i="42"/>
  <c r="J96" i="42" s="1"/>
  <c r="AE87" i="42"/>
  <c r="AE96" i="42" s="1"/>
  <c r="AC87" i="42"/>
  <c r="AC96" i="42" s="1"/>
  <c r="AA87" i="42"/>
  <c r="AA96" i="42" s="1"/>
  <c r="Y87" i="42"/>
  <c r="Y96" i="42" s="1"/>
  <c r="X87" i="42"/>
  <c r="X96" i="42" s="1"/>
  <c r="H87" i="42"/>
  <c r="H96" i="42" s="1"/>
  <c r="F87" i="42"/>
  <c r="F96" i="42" s="1"/>
  <c r="C87" i="42"/>
  <c r="C96" i="42" s="1"/>
  <c r="AH86" i="42"/>
  <c r="AG86" i="42"/>
  <c r="T86" i="42"/>
  <c r="S86" i="42"/>
  <c r="R86" i="42"/>
  <c r="Q86" i="42"/>
  <c r="N86" i="42"/>
  <c r="M86" i="42"/>
  <c r="L86" i="42"/>
  <c r="K86" i="42"/>
  <c r="J86" i="42"/>
  <c r="I86" i="42"/>
  <c r="AF86" i="42"/>
  <c r="AE86" i="42"/>
  <c r="AD86" i="42"/>
  <c r="AC86" i="42"/>
  <c r="AB86" i="42"/>
  <c r="AA86" i="42"/>
  <c r="Z86" i="42"/>
  <c r="Y86" i="42"/>
  <c r="E86" i="42"/>
  <c r="X86" i="42"/>
  <c r="W86" i="42"/>
  <c r="H86" i="42"/>
  <c r="G86" i="42"/>
  <c r="F86" i="42"/>
  <c r="D86" i="42"/>
  <c r="B86" i="42"/>
  <c r="AH85" i="42"/>
  <c r="AG85" i="42"/>
  <c r="T85" i="42"/>
  <c r="S85" i="42"/>
  <c r="R85" i="42"/>
  <c r="R84" i="42" s="1"/>
  <c r="Q85" i="42"/>
  <c r="N85" i="42"/>
  <c r="N84" i="42" s="1"/>
  <c r="M85" i="42"/>
  <c r="L85" i="42"/>
  <c r="K85" i="42"/>
  <c r="J85" i="42"/>
  <c r="I85" i="42"/>
  <c r="AF85" i="42"/>
  <c r="AF84" i="42" s="1"/>
  <c r="AE85" i="42"/>
  <c r="AD85" i="42"/>
  <c r="AD84" i="42" s="1"/>
  <c r="AC85" i="42"/>
  <c r="AB85" i="42"/>
  <c r="AA85" i="42"/>
  <c r="Z85" i="42"/>
  <c r="Y85" i="42"/>
  <c r="E85" i="42"/>
  <c r="E84" i="42" s="1"/>
  <c r="X85" i="42"/>
  <c r="W85" i="42"/>
  <c r="W84" i="42" s="1"/>
  <c r="H85" i="42"/>
  <c r="G85" i="42"/>
  <c r="F85" i="42"/>
  <c r="D85" i="42"/>
  <c r="B85" i="42"/>
  <c r="B84" i="42" s="1"/>
  <c r="AH84" i="42"/>
  <c r="AG84" i="42"/>
  <c r="T84" i="42"/>
  <c r="S84" i="42"/>
  <c r="Q84" i="42"/>
  <c r="M84" i="42"/>
  <c r="L84" i="42"/>
  <c r="K84" i="42"/>
  <c r="J84" i="42"/>
  <c r="I84" i="42"/>
  <c r="AE84" i="42"/>
  <c r="AC84" i="42"/>
  <c r="AB84" i="42"/>
  <c r="AA84" i="42"/>
  <c r="Z84" i="42"/>
  <c r="Y84" i="42"/>
  <c r="X84" i="42"/>
  <c r="H84" i="42"/>
  <c r="G84" i="42"/>
  <c r="F84" i="42"/>
  <c r="R46" i="42"/>
  <c r="R44" i="42" s="1"/>
  <c r="H44" i="42"/>
  <c r="F44" i="42"/>
  <c r="D44" i="42"/>
  <c r="B44" i="42"/>
  <c r="AH44" i="42"/>
  <c r="AG44" i="42"/>
  <c r="T44" i="42"/>
  <c r="S44" i="42"/>
  <c r="Q44" i="42"/>
  <c r="N44" i="42"/>
  <c r="M44" i="42"/>
  <c r="L44" i="42"/>
  <c r="K44" i="42"/>
  <c r="J44" i="42"/>
  <c r="I44" i="42"/>
  <c r="AF44" i="42"/>
  <c r="AE44" i="42"/>
  <c r="AD44" i="42"/>
  <c r="AC44" i="42"/>
  <c r="AB44" i="42"/>
  <c r="AA44" i="42"/>
  <c r="Z44" i="42"/>
  <c r="Y44" i="42"/>
  <c r="E44" i="42"/>
  <c r="X44" i="42"/>
  <c r="W44" i="42"/>
  <c r="A5" i="42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D84" i="42" l="1"/>
  <c r="P84" i="42"/>
  <c r="N52" i="43"/>
  <c r="N61" i="43" s="1"/>
  <c r="P44" i="42"/>
  <c r="O84" i="42"/>
  <c r="V54" i="42"/>
  <c r="V55" i="42" s="1"/>
  <c r="V56" i="42" s="1"/>
  <c r="V57" i="42" s="1"/>
  <c r="V58" i="42" s="1"/>
  <c r="V59" i="42" s="1"/>
  <c r="V60" i="42" s="1"/>
  <c r="V61" i="42" s="1"/>
  <c r="V62" i="42" s="1"/>
  <c r="V63" i="42" s="1"/>
  <c r="V64" i="42" s="1"/>
  <c r="V65" i="42" s="1"/>
  <c r="V66" i="42" s="1"/>
  <c r="V67" i="42" s="1"/>
  <c r="V68" i="42" s="1"/>
  <c r="V69" i="42" s="1"/>
  <c r="V70" i="42" s="1"/>
  <c r="V71" i="42" s="1"/>
  <c r="V72" i="42" s="1"/>
  <c r="V73" i="42" s="1"/>
  <c r="V74" i="42" s="1"/>
  <c r="V75" i="42" s="1"/>
  <c r="V76" i="42" s="1"/>
  <c r="V77" i="42" s="1"/>
  <c r="V78" i="42" s="1"/>
  <c r="V79" i="42" s="1"/>
  <c r="V80" i="42" s="1"/>
  <c r="V81" i="42" s="1"/>
  <c r="V82" i="42" s="1"/>
  <c r="V83" i="42" s="1"/>
  <c r="V34" i="42"/>
  <c r="V35" i="42" s="1"/>
  <c r="V36" i="42" s="1"/>
  <c r="V37" i="42" s="1"/>
  <c r="V38" i="42" s="1"/>
  <c r="V39" i="42" s="1"/>
  <c r="V40" i="42" s="1"/>
  <c r="V41" i="42" s="1"/>
  <c r="V42" i="42" s="1"/>
  <c r="V43" i="42" s="1"/>
  <c r="A34" i="42"/>
  <c r="A35" i="42" s="1"/>
  <c r="A36" i="42" s="1"/>
  <c r="A37" i="42" s="1"/>
  <c r="A38" i="42" s="1"/>
  <c r="A39" i="42" s="1"/>
  <c r="A40" i="42" s="1"/>
  <c r="A41" i="42" s="1"/>
  <c r="A42" i="42" s="1"/>
  <c r="A43" i="42" s="1"/>
  <c r="A54" i="42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真栄MASU" type="6" refreshedVersion="5" background="1" saveData="1">
    <textPr codePage="932" sourceFile="D:\H31清田区維持管理業務\【Ｈ31清田区維持管理関係資料】\05．桝取付管調査\★H31調査入力シート\清田区\真栄MASU.csv" comma="1" qualifier="none">
      <textFields count="3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1000000}" name="平岡８条１MASU" type="6" refreshedVersion="5" background="1" saveData="1">
    <textPr codePage="932" sourceFile="D:\H31清田区維持管理業務\【Ｈ31清田区維持管理関係資料】\05．桝取付管調査\★H31調査入力シート\清田区\清田区20190621\平岡８条１MASU.csv" comma="1" qualifier="none">
      <textFields count="31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<sst xmlns="http://schemas.openxmlformats.org/spreadsheetml/2006/main" count="581" uniqueCount="316">
  <si>
    <t>受託者</t>
  </si>
  <si>
    <t>備考</t>
    <rPh sb="0" eb="2">
      <t>ビコウ</t>
    </rPh>
    <phoneticPr fontId="2"/>
  </si>
  <si>
    <t>役務名</t>
    <rPh sb="0" eb="2">
      <t>エキム</t>
    </rPh>
    <rPh sb="2" eb="3">
      <t>メイ</t>
    </rPh>
    <phoneticPr fontId="2"/>
  </si>
  <si>
    <t/>
  </si>
  <si>
    <t>累               計</t>
    <rPh sb="0" eb="17">
      <t>ルイケイ</t>
    </rPh>
    <phoneticPr fontId="2"/>
  </si>
  <si>
    <t>合               計</t>
    <rPh sb="0" eb="17">
      <t>ゴウケイ</t>
    </rPh>
    <phoneticPr fontId="2"/>
  </si>
  <si>
    <t>判定</t>
    <rPh sb="0" eb="2">
      <t>ハンテイ</t>
    </rPh>
    <phoneticPr fontId="2"/>
  </si>
  <si>
    <t>延長</t>
    <rPh sb="0" eb="2">
      <t>エンチョウ</t>
    </rPh>
    <phoneticPr fontId="2"/>
  </si>
  <si>
    <t>可否</t>
    <rPh sb="0" eb="2">
      <t>カヒ</t>
    </rPh>
    <phoneticPr fontId="2"/>
  </si>
  <si>
    <t>調査</t>
    <rPh sb="0" eb="2">
      <t>チョウサ</t>
    </rPh>
    <phoneticPr fontId="2"/>
  </si>
  <si>
    <t>増加</t>
    <rPh sb="0" eb="2">
      <t>ゾウカ</t>
    </rPh>
    <phoneticPr fontId="2"/>
  </si>
  <si>
    <t>埋まり</t>
    <rPh sb="0" eb="1">
      <t>ウ</t>
    </rPh>
    <phoneticPr fontId="2"/>
  </si>
  <si>
    <t>不能</t>
    <rPh sb="0" eb="2">
      <t>フノウ</t>
    </rPh>
    <phoneticPr fontId="2"/>
  </si>
  <si>
    <t>取付管</t>
    <rPh sb="0" eb="2">
      <t>トリツケ</t>
    </rPh>
    <rPh sb="2" eb="3">
      <t>カン</t>
    </rPh>
    <phoneticPr fontId="2"/>
  </si>
  <si>
    <t>内面施工</t>
    <rPh sb="0" eb="2">
      <t>ナイメン</t>
    </rPh>
    <rPh sb="2" eb="4">
      <t>セコウ</t>
    </rPh>
    <phoneticPr fontId="2"/>
  </si>
  <si>
    <t>最大</t>
    <rPh sb="0" eb="2">
      <t>サイダイ</t>
    </rPh>
    <phoneticPr fontId="2"/>
  </si>
  <si>
    <t>蓋開閉</t>
    <rPh sb="0" eb="1">
      <t>フタ</t>
    </rPh>
    <rPh sb="1" eb="3">
      <t>カイヘイ</t>
    </rPh>
    <phoneticPr fontId="2"/>
  </si>
  <si>
    <t>宅名等</t>
    <rPh sb="0" eb="1">
      <t>タク</t>
    </rPh>
    <rPh sb="1" eb="2">
      <t>メイ</t>
    </rPh>
    <rPh sb="2" eb="3">
      <t>トウ</t>
    </rPh>
    <phoneticPr fontId="2"/>
  </si>
  <si>
    <t>調査日</t>
    <rPh sb="0" eb="3">
      <t>チョウサビ</t>
    </rPh>
    <phoneticPr fontId="2"/>
  </si>
  <si>
    <t>№</t>
    <phoneticPr fontId="2"/>
  </si>
  <si>
    <t>カメラ調査内容</t>
    <rPh sb="3" eb="5">
      <t>チョウサ</t>
    </rPh>
    <rPh sb="5" eb="7">
      <t>ナイヨウ</t>
    </rPh>
    <phoneticPr fontId="2"/>
  </si>
  <si>
    <t xml:space="preserve">     調          査          結          果     </t>
    <rPh sb="5" eb="17">
      <t>チョウサ</t>
    </rPh>
    <rPh sb="27" eb="39">
      <t>ケッカ</t>
    </rPh>
    <phoneticPr fontId="2"/>
  </si>
  <si>
    <t>×100</t>
    <phoneticPr fontId="2"/>
  </si>
  <si>
    <t>※全体異常率＝</t>
    <rPh sb="1" eb="3">
      <t>ゼンタイ</t>
    </rPh>
    <rPh sb="3" eb="5">
      <t>イジョウ</t>
    </rPh>
    <rPh sb="5" eb="6">
      <t>リツ</t>
    </rPh>
    <phoneticPr fontId="2"/>
  </si>
  <si>
    <t>％</t>
    <phoneticPr fontId="2"/>
  </si>
  <si>
    <t>全体異常率</t>
    <rPh sb="0" eb="2">
      <t>ゼンタイ</t>
    </rPh>
    <rPh sb="2" eb="4">
      <t>イジョウ</t>
    </rPh>
    <rPh sb="4" eb="5">
      <t>リツ</t>
    </rPh>
    <phoneticPr fontId="2"/>
  </si>
  <si>
    <t>取付管異常数</t>
    <rPh sb="0" eb="2">
      <t>トリツケ</t>
    </rPh>
    <rPh sb="2" eb="3">
      <t>カン</t>
    </rPh>
    <rPh sb="3" eb="5">
      <t>イジョウ</t>
    </rPh>
    <rPh sb="5" eb="6">
      <t>スウ</t>
    </rPh>
    <phoneticPr fontId="2"/>
  </si>
  <si>
    <t>取付管異常無</t>
    <rPh sb="0" eb="3">
      <t>トリツケカン</t>
    </rPh>
    <rPh sb="3" eb="5">
      <t>イジョウ</t>
    </rPh>
    <rPh sb="5" eb="6">
      <t>ム</t>
    </rPh>
    <phoneticPr fontId="2"/>
  </si>
  <si>
    <t>取付管異常有</t>
    <rPh sb="0" eb="3">
      <t>トリツケカン</t>
    </rPh>
    <rPh sb="3" eb="5">
      <t>イジョウ</t>
    </rPh>
    <rPh sb="5" eb="6">
      <t>アリ</t>
    </rPh>
    <phoneticPr fontId="2"/>
  </si>
  <si>
    <t>作業集計表</t>
    <rPh sb="2" eb="4">
      <t>シュウケイ</t>
    </rPh>
    <rPh sb="4" eb="5">
      <t>ヒョウ</t>
    </rPh>
    <phoneticPr fontId="2"/>
  </si>
  <si>
    <t>夜</t>
    <rPh sb="0" eb="1">
      <t>ヨル</t>
    </rPh>
    <phoneticPr fontId="2"/>
  </si>
  <si>
    <t>昼</t>
    <rPh sb="0" eb="1">
      <t>ヒル</t>
    </rPh>
    <phoneticPr fontId="2"/>
  </si>
  <si>
    <t>備　考</t>
    <rPh sb="0" eb="1">
      <t>ソナエ</t>
    </rPh>
    <rPh sb="2" eb="3">
      <t>コウ</t>
    </rPh>
    <phoneticPr fontId="2"/>
  </si>
  <si>
    <t>数量</t>
    <rPh sb="0" eb="2">
      <t>スウリョウ</t>
    </rPh>
    <phoneticPr fontId="2"/>
  </si>
  <si>
    <t>項目</t>
    <rPh sb="0" eb="2">
      <t>コウモク</t>
    </rPh>
    <phoneticPr fontId="2"/>
  </si>
  <si>
    <t>役 務 名 ：</t>
    <phoneticPr fontId="2"/>
  </si>
  <si>
    <t xml:space="preserve"> </t>
    <phoneticPr fontId="2"/>
  </si>
  <si>
    <t>終了</t>
    <rPh sb="0" eb="2">
      <t>シュウリョウ</t>
    </rPh>
    <phoneticPr fontId="2"/>
  </si>
  <si>
    <t xml:space="preserve">回） </t>
    <phoneticPr fontId="2"/>
  </si>
  <si>
    <t>（第</t>
    <phoneticPr fontId="2"/>
  </si>
  <si>
    <t>報告書</t>
    <phoneticPr fontId="2"/>
  </si>
  <si>
    <t>作業</t>
    <rPh sb="0" eb="2">
      <t>サギョウ</t>
    </rPh>
    <phoneticPr fontId="2"/>
  </si>
  <si>
    <t>作業日：</t>
    <rPh sb="0" eb="3">
      <t>サギョウビ</t>
    </rPh>
    <phoneticPr fontId="2"/>
  </si>
  <si>
    <t>施工後</t>
    <rPh sb="0" eb="3">
      <t>セコウゴ</t>
    </rPh>
    <phoneticPr fontId="2"/>
  </si>
  <si>
    <t>施工前</t>
    <rPh sb="0" eb="2">
      <t>セコウ</t>
    </rPh>
    <rPh sb="2" eb="3">
      <t>マエ</t>
    </rPh>
    <phoneticPr fontId="2"/>
  </si>
  <si>
    <t>単位</t>
    <rPh sb="0" eb="2">
      <t>タンイ</t>
    </rPh>
    <phoneticPr fontId="2"/>
  </si>
  <si>
    <t>昼夜</t>
    <rPh sb="0" eb="2">
      <t>チュウヤ</t>
    </rPh>
    <phoneticPr fontId="2"/>
  </si>
  <si>
    <t>修繕項目</t>
    <rPh sb="0" eb="2">
      <t>シュウゼン</t>
    </rPh>
    <rPh sb="2" eb="4">
      <t>コウモク</t>
    </rPh>
    <phoneticPr fontId="2"/>
  </si>
  <si>
    <t>場所</t>
    <rPh sb="0" eb="2">
      <t>バショ</t>
    </rPh>
    <phoneticPr fontId="2"/>
  </si>
  <si>
    <t>調査日</t>
    <rPh sb="0" eb="2">
      <t>チョウサ</t>
    </rPh>
    <rPh sb="2" eb="3">
      <t>ヒ</t>
    </rPh>
    <phoneticPr fontId="2"/>
  </si>
  <si>
    <t>調書</t>
    <rPh sb="0" eb="2">
      <t>チョウショ</t>
    </rPh>
    <phoneticPr fontId="2"/>
  </si>
  <si>
    <t>昼⇒夜★</t>
    <rPh sb="0" eb="1">
      <t>ヒル</t>
    </rPh>
    <rPh sb="2" eb="3">
      <t>ヨル</t>
    </rPh>
    <phoneticPr fontId="14"/>
  </si>
  <si>
    <t>夜⇒昼☆</t>
    <rPh sb="0" eb="1">
      <t>ヨル</t>
    </rPh>
    <rPh sb="2" eb="3">
      <t>ヒル</t>
    </rPh>
    <phoneticPr fontId="14"/>
  </si>
  <si>
    <t>夜間（減）▲</t>
    <rPh sb="0" eb="2">
      <t>ヤカン</t>
    </rPh>
    <rPh sb="3" eb="4">
      <t>ゲン</t>
    </rPh>
    <phoneticPr fontId="14"/>
  </si>
  <si>
    <t>夜間（増）◆</t>
    <rPh sb="0" eb="2">
      <t>ヤカン</t>
    </rPh>
    <rPh sb="3" eb="4">
      <t>ゾウ</t>
    </rPh>
    <phoneticPr fontId="14"/>
  </si>
  <si>
    <t>昼間（減）△</t>
    <rPh sb="0" eb="2">
      <t>ヒルマ</t>
    </rPh>
    <rPh sb="3" eb="4">
      <t>ゲン</t>
    </rPh>
    <phoneticPr fontId="14"/>
  </si>
  <si>
    <t>昼間（増）◇</t>
    <rPh sb="0" eb="2">
      <t>ヒルマ</t>
    </rPh>
    <rPh sb="3" eb="4">
      <t>ゾウ</t>
    </rPh>
    <phoneticPr fontId="14"/>
  </si>
  <si>
    <t>夜間 (B)</t>
    <rPh sb="0" eb="2">
      <t>ヤカン</t>
    </rPh>
    <phoneticPr fontId="14"/>
  </si>
  <si>
    <t>昼間 (A)</t>
    <rPh sb="0" eb="2">
      <t>ヒルマ</t>
    </rPh>
    <phoneticPr fontId="14"/>
  </si>
  <si>
    <t>合計 (A+B)</t>
    <rPh sb="0" eb="2">
      <t>ゴウケイ</t>
    </rPh>
    <phoneticPr fontId="14"/>
  </si>
  <si>
    <t>夜間</t>
    <rPh sb="0" eb="2">
      <t>ヤカン</t>
    </rPh>
    <phoneticPr fontId="14"/>
  </si>
  <si>
    <t>昼間</t>
    <rPh sb="0" eb="2">
      <t>ヒルマ</t>
    </rPh>
    <phoneticPr fontId="14"/>
  </si>
  <si>
    <t xml:space="preserve">小計 </t>
    <rPh sb="0" eb="2">
      <t>コバカリ</t>
    </rPh>
    <phoneticPr fontId="14"/>
  </si>
  <si>
    <t>凡　　例</t>
    <rPh sb="0" eb="1">
      <t>ボン</t>
    </rPh>
    <rPh sb="3" eb="4">
      <t>レイ</t>
    </rPh>
    <phoneticPr fontId="14"/>
  </si>
  <si>
    <t>受託者：</t>
    <rPh sb="0" eb="3">
      <t>ジュタクシャ</t>
    </rPh>
    <phoneticPr fontId="14"/>
  </si>
  <si>
    <t>特記</t>
    <rPh sb="0" eb="2">
      <t>トッキ</t>
    </rPh>
    <phoneticPr fontId="14"/>
  </si>
  <si>
    <t>ｍ</t>
    <phoneticPr fontId="14"/>
  </si>
  <si>
    <t>ｈ＝</t>
    <phoneticPr fontId="14"/>
  </si>
  <si>
    <t>個</t>
    <rPh sb="0" eb="1">
      <t>コ</t>
    </rPh>
    <phoneticPr fontId="14"/>
  </si>
  <si>
    <t>cm</t>
    <phoneticPr fontId="14"/>
  </si>
  <si>
    <t>有</t>
    <rPh sb="0" eb="1">
      <t>アリ</t>
    </rPh>
    <phoneticPr fontId="14"/>
  </si>
  <si>
    <t>□</t>
    <phoneticPr fontId="14"/>
  </si>
  <si>
    <t>車道</t>
    <rPh sb="0" eb="2">
      <t>シャドウ</t>
    </rPh>
    <phoneticPr fontId="14"/>
  </si>
  <si>
    <t>歩道</t>
    <rPh sb="0" eb="2">
      <t>ホドウ</t>
    </rPh>
    <phoneticPr fontId="14"/>
  </si>
  <si>
    <t>民地</t>
    <rPh sb="0" eb="2">
      <t>ミンチ</t>
    </rPh>
    <phoneticPr fontId="14"/>
  </si>
  <si>
    <t>無</t>
    <rPh sb="0" eb="1">
      <t>ナシ</t>
    </rPh>
    <phoneticPr fontId="14"/>
  </si>
  <si>
    <t>□</t>
    <phoneticPr fontId="14"/>
  </si>
  <si>
    <t>継足管</t>
    <rPh sb="0" eb="2">
      <t>ツギタ</t>
    </rPh>
    <rPh sb="2" eb="3">
      <t>カン</t>
    </rPh>
    <phoneticPr fontId="14"/>
  </si>
  <si>
    <t>断　面　図</t>
    <rPh sb="0" eb="1">
      <t>ダン</t>
    </rPh>
    <rPh sb="2" eb="3">
      <t>メン</t>
    </rPh>
    <rPh sb="4" eb="5">
      <t>ズ</t>
    </rPh>
    <phoneticPr fontId="14"/>
  </si>
  <si>
    <t>□</t>
    <phoneticPr fontId="14"/>
  </si>
  <si>
    <t>ｍ</t>
    <phoneticPr fontId="14"/>
  </si>
  <si>
    <t>Ｌ＝</t>
    <phoneticPr fontId="14"/>
  </si>
  <si>
    <t>ロードヒーティング</t>
    <phoneticPr fontId="14"/>
  </si>
  <si>
    <t>ｍ</t>
    <phoneticPr fontId="14"/>
  </si>
  <si>
    <t>Ｌ＝</t>
    <phoneticPr fontId="14"/>
  </si>
  <si>
    <t>ｍ</t>
    <phoneticPr fontId="14"/>
  </si>
  <si>
    <t>Ｌ＝</t>
    <phoneticPr fontId="14"/>
  </si>
  <si>
    <t>境界石</t>
    <rPh sb="0" eb="3">
      <t>キョウカイセキ</t>
    </rPh>
    <phoneticPr fontId="14"/>
  </si>
  <si>
    <t>　　下　流</t>
    <rPh sb="2" eb="3">
      <t>シタ</t>
    </rPh>
    <rPh sb="4" eb="5">
      <t>リュウ</t>
    </rPh>
    <phoneticPr fontId="14"/>
  </si>
  <si>
    <t>民地側
舗装</t>
    <rPh sb="0" eb="2">
      <t>ミンチ</t>
    </rPh>
    <rPh sb="2" eb="3">
      <t>ガワ</t>
    </rPh>
    <rPh sb="4" eb="6">
      <t>ホソウ</t>
    </rPh>
    <phoneticPr fontId="14"/>
  </si>
  <si>
    <t>陶管</t>
    <rPh sb="0" eb="1">
      <t>トウ</t>
    </rPh>
    <rPh sb="1" eb="2">
      <t>カン</t>
    </rPh>
    <phoneticPr fontId="14"/>
  </si>
  <si>
    <t>ＳＰ管</t>
    <rPh sb="2" eb="3">
      <t>カン</t>
    </rPh>
    <phoneticPr fontId="14"/>
  </si>
  <si>
    <t>塩ビ管</t>
    <rPh sb="0" eb="1">
      <t>エン</t>
    </rPh>
    <rPh sb="2" eb="3">
      <t>カン</t>
    </rPh>
    <phoneticPr fontId="14"/>
  </si>
  <si>
    <t>取付管種</t>
    <rPh sb="0" eb="2">
      <t>トリツケ</t>
    </rPh>
    <rPh sb="2" eb="3">
      <t>カン</t>
    </rPh>
    <rPh sb="3" eb="4">
      <t>シュ</t>
    </rPh>
    <phoneticPr fontId="14"/>
  </si>
  <si>
    <t>旧型</t>
    <rPh sb="0" eb="2">
      <t>キュウガタ</t>
    </rPh>
    <phoneticPr fontId="14"/>
  </si>
  <si>
    <t>小型</t>
    <rPh sb="0" eb="2">
      <t>コガタ</t>
    </rPh>
    <phoneticPr fontId="14"/>
  </si>
  <si>
    <t>□</t>
    <phoneticPr fontId="14"/>
  </si>
  <si>
    <t>増強</t>
    <rPh sb="0" eb="2">
      <t>ゾウキョウ</t>
    </rPh>
    <phoneticPr fontId="14"/>
  </si>
  <si>
    <t>蓋の種類</t>
    <rPh sb="0" eb="1">
      <t>フタ</t>
    </rPh>
    <rPh sb="2" eb="4">
      <t>シュルイ</t>
    </rPh>
    <phoneticPr fontId="14"/>
  </si>
  <si>
    <t>ｍ</t>
    <phoneticPr fontId="14"/>
  </si>
  <si>
    <t>Ｌ＝</t>
    <phoneticPr fontId="14"/>
  </si>
  <si>
    <t>□</t>
    <phoneticPr fontId="14"/>
  </si>
  <si>
    <t>舗歩道</t>
    <rPh sb="0" eb="1">
      <t>ホ</t>
    </rPh>
    <rPh sb="1" eb="3">
      <t>ホドウ</t>
    </rPh>
    <phoneticPr fontId="14"/>
  </si>
  <si>
    <t>設置場所</t>
    <rPh sb="0" eb="2">
      <t>セッチ</t>
    </rPh>
    <rPh sb="2" eb="4">
      <t>バショ</t>
    </rPh>
    <phoneticPr fontId="14"/>
  </si>
  <si>
    <t>平　面　図</t>
    <rPh sb="0" eb="1">
      <t>タイラ</t>
    </rPh>
    <rPh sb="2" eb="3">
      <t>メン</t>
    </rPh>
    <rPh sb="4" eb="5">
      <t>ズ</t>
    </rPh>
    <phoneticPr fontId="14"/>
  </si>
  <si>
    <t xml:space="preserve">     ●　全景写真 （ 調 査 時 ）</t>
    <rPh sb="7" eb="9">
      <t>ゼンケイ</t>
    </rPh>
    <rPh sb="9" eb="11">
      <t>シャシン</t>
    </rPh>
    <rPh sb="14" eb="15">
      <t>チョウ</t>
    </rPh>
    <rPh sb="16" eb="17">
      <t>サ</t>
    </rPh>
    <rPh sb="18" eb="19">
      <t>ジ</t>
    </rPh>
    <phoneticPr fontId="14"/>
  </si>
  <si>
    <t xml:space="preserve"> 地先名等：</t>
    <rPh sb="1" eb="2">
      <t>チ</t>
    </rPh>
    <rPh sb="2" eb="3">
      <t>サキ</t>
    </rPh>
    <rPh sb="3" eb="4">
      <t>メイ</t>
    </rPh>
    <rPh sb="4" eb="5">
      <t>トウ</t>
    </rPh>
    <phoneticPr fontId="14"/>
  </si>
  <si>
    <t xml:space="preserve"> 調査日：</t>
    <rPh sb="1" eb="3">
      <t>チョウサ</t>
    </rPh>
    <rPh sb="3" eb="4">
      <t>ビ</t>
    </rPh>
    <phoneticPr fontId="14"/>
  </si>
  <si>
    <t>役務名：</t>
    <rPh sb="0" eb="2">
      <t>エキム</t>
    </rPh>
    <rPh sb="2" eb="3">
      <t>メイ</t>
    </rPh>
    <phoneticPr fontId="14"/>
  </si>
  <si>
    <t>特記欄</t>
    <rPh sb="0" eb="2">
      <t>トッキ</t>
    </rPh>
    <rPh sb="2" eb="3">
      <t>ラン</t>
    </rPh>
    <phoneticPr fontId="2"/>
  </si>
  <si>
    <t>写真№</t>
    <rPh sb="0" eb="2">
      <t>シャシン</t>
    </rPh>
    <phoneticPr fontId="2"/>
  </si>
  <si>
    <t>距離</t>
    <rPh sb="0" eb="2">
      <t>キョリ</t>
    </rPh>
    <phoneticPr fontId="2"/>
  </si>
  <si>
    <t>ランク</t>
    <phoneticPr fontId="2"/>
  </si>
  <si>
    <t>異常      内容</t>
    <rPh sb="0" eb="2">
      <t>イジョウ</t>
    </rPh>
    <rPh sb="8" eb="10">
      <t>ナイヨウ</t>
    </rPh>
    <phoneticPr fontId="2"/>
  </si>
  <si>
    <t>№</t>
    <phoneticPr fontId="2"/>
  </si>
  <si>
    <t>取　付　管</t>
    <rPh sb="0" eb="1">
      <t>トリ</t>
    </rPh>
    <rPh sb="2" eb="3">
      <t>ヅケ</t>
    </rPh>
    <rPh sb="4" eb="5">
      <t>カン</t>
    </rPh>
    <phoneticPr fontId="2"/>
  </si>
  <si>
    <t>本管口</t>
    <rPh sb="0" eb="1">
      <t>ホン</t>
    </rPh>
    <rPh sb="1" eb="2">
      <t>カン</t>
    </rPh>
    <rPh sb="2" eb="3">
      <t>クチ</t>
    </rPh>
    <phoneticPr fontId="2"/>
  </si>
  <si>
    <t>継　手　部</t>
    <rPh sb="0" eb="1">
      <t>ツギ</t>
    </rPh>
    <rPh sb="2" eb="3">
      <t>テ</t>
    </rPh>
    <rPh sb="4" eb="5">
      <t>ブ</t>
    </rPh>
    <phoneticPr fontId="2"/>
  </si>
  <si>
    <t>ｍｍ</t>
    <phoneticPr fontId="2"/>
  </si>
  <si>
    <t>本管</t>
    <rPh sb="0" eb="1">
      <t>ホン</t>
    </rPh>
    <rPh sb="1" eb="2">
      <t>カン</t>
    </rPh>
    <phoneticPr fontId="2"/>
  </si>
  <si>
    <t>管種：</t>
    <rPh sb="0" eb="1">
      <t>カン</t>
    </rPh>
    <rPh sb="1" eb="2">
      <t>タネ</t>
    </rPh>
    <phoneticPr fontId="2"/>
  </si>
  <si>
    <t>㎜</t>
    <phoneticPr fontId="2"/>
  </si>
  <si>
    <t>φ</t>
    <phoneticPr fontId="2"/>
  </si>
  <si>
    <t>ｍ</t>
    <phoneticPr fontId="2"/>
  </si>
  <si>
    <t>Ｌ＝</t>
    <phoneticPr fontId="2"/>
  </si>
  <si>
    <t>(       m)</t>
    <phoneticPr fontId="2"/>
  </si>
  <si>
    <t>地先名</t>
    <rPh sb="0" eb="1">
      <t>チ</t>
    </rPh>
    <rPh sb="1" eb="2">
      <t>サキ</t>
    </rPh>
    <rPh sb="2" eb="3">
      <t>メイ</t>
    </rPh>
    <phoneticPr fontId="2"/>
  </si>
  <si>
    <t>取付管内調査記録表</t>
    <rPh sb="0" eb="2">
      <t>トリツケ</t>
    </rPh>
    <rPh sb="2" eb="3">
      <t>カン</t>
    </rPh>
    <rPh sb="3" eb="4">
      <t>ナイ</t>
    </rPh>
    <rPh sb="4" eb="6">
      <t>チョウサ</t>
    </rPh>
    <rPh sb="6" eb="8">
      <t>キロク</t>
    </rPh>
    <rPh sb="8" eb="9">
      <t>ヒョウ</t>
    </rPh>
    <phoneticPr fontId="2"/>
  </si>
  <si>
    <t>（様式C－1）</t>
    <rPh sb="1" eb="3">
      <t>ヨウシキ</t>
    </rPh>
    <phoneticPr fontId="2"/>
  </si>
  <si>
    <t>（様式C－2）</t>
    <phoneticPr fontId="2"/>
  </si>
  <si>
    <t>(様式C-4)</t>
    <rPh sb="1" eb="3">
      <t>ヨウシキ</t>
    </rPh>
    <phoneticPr fontId="2"/>
  </si>
  <si>
    <t>(様式C－5）</t>
    <phoneticPr fontId="2"/>
  </si>
  <si>
    <t>（様式C－6）</t>
    <rPh sb="1" eb="3">
      <t>ヨウシキ</t>
    </rPh>
    <phoneticPr fontId="2"/>
  </si>
  <si>
    <t>鋳鉄</t>
    <rPh sb="0" eb="2">
      <t>チュウテツ</t>
    </rPh>
    <phoneticPr fontId="14"/>
  </si>
  <si>
    <t>□</t>
  </si>
  <si>
    <t>□</t>
    <phoneticPr fontId="14"/>
  </si>
  <si>
    <t>C</t>
    <phoneticPr fontId="14"/>
  </si>
  <si>
    <t>V</t>
    <phoneticPr fontId="14"/>
  </si>
  <si>
    <t>雨</t>
    <rPh sb="0" eb="1">
      <t>アメ</t>
    </rPh>
    <phoneticPr fontId="14"/>
  </si>
  <si>
    <t>汚</t>
    <rPh sb="0" eb="1">
      <t>オ</t>
    </rPh>
    <phoneticPr fontId="14"/>
  </si>
  <si>
    <t>舗車道</t>
    <phoneticPr fontId="14"/>
  </si>
  <si>
    <t>道路</t>
    <phoneticPr fontId="14"/>
  </si>
  <si>
    <t>特殊汚水</t>
    <rPh sb="0" eb="2">
      <t>トクシュ</t>
    </rPh>
    <rPh sb="2" eb="4">
      <t>オスイ</t>
    </rPh>
    <phoneticPr fontId="14"/>
  </si>
  <si>
    <t>規格外</t>
    <rPh sb="0" eb="3">
      <t>キカクガイ</t>
    </rPh>
    <phoneticPr fontId="14"/>
  </si>
  <si>
    <t>取付管径</t>
    <rPh sb="0" eb="2">
      <t>トリツケ</t>
    </rPh>
    <rPh sb="2" eb="3">
      <t>カン</t>
    </rPh>
    <rPh sb="3" eb="4">
      <t>ケイ</t>
    </rPh>
    <phoneticPr fontId="14"/>
  </si>
  <si>
    <t>φ</t>
    <phoneticPr fontId="14"/>
  </si>
  <si>
    <t>排水設備接続</t>
    <rPh sb="0" eb="2">
      <t>ハイスイ</t>
    </rPh>
    <rPh sb="2" eb="4">
      <t>セツビ</t>
    </rPh>
    <rPh sb="4" eb="6">
      <t>セツゾク</t>
    </rPh>
    <phoneticPr fontId="14"/>
  </si>
  <si>
    <t>A</t>
    <phoneticPr fontId="2"/>
  </si>
  <si>
    <t>B</t>
    <phoneticPr fontId="2"/>
  </si>
  <si>
    <t>計</t>
    <rPh sb="0" eb="1">
      <t>ケイ</t>
    </rPh>
    <phoneticPr fontId="2"/>
  </si>
  <si>
    <t>ランク</t>
    <phoneticPr fontId="58"/>
  </si>
  <si>
    <t>本管カメラ調査工</t>
  </si>
  <si>
    <t>取付管清掃工</t>
  </si>
  <si>
    <t>本管
清掃</t>
    <rPh sb="0" eb="2">
      <t>ホンカン</t>
    </rPh>
    <rPh sb="3" eb="5">
      <t>セイソウ</t>
    </rPh>
    <phoneticPr fontId="58"/>
  </si>
  <si>
    <t>バキューム車運転工(4t)</t>
  </si>
  <si>
    <t>バキューム車運転工(8t)</t>
  </si>
  <si>
    <t>本管洗浄工</t>
  </si>
  <si>
    <t>モルタル除去工（機械）</t>
  </si>
  <si>
    <t xml:space="preserve"> ○：昼間施工</t>
    <rPh sb="3" eb="5">
      <t>ヒルマ</t>
    </rPh>
    <rPh sb="5" eb="7">
      <t>セコウ</t>
    </rPh>
    <phoneticPr fontId="14"/>
  </si>
  <si>
    <t xml:space="preserve"> ●：夜間施工</t>
  </si>
  <si>
    <t>C</t>
    <phoneticPr fontId="58"/>
  </si>
  <si>
    <t>コンクリート殻運搬処理工</t>
  </si>
  <si>
    <t>舗装殻運搬工</t>
  </si>
  <si>
    <t>土砂運搬工</t>
  </si>
  <si>
    <t>塩ビ廃材運搬処理工</t>
  </si>
  <si>
    <t>廃プラスチック運搬処理工</t>
  </si>
  <si>
    <t>V</t>
    <phoneticPr fontId="58"/>
  </si>
  <si>
    <t>交通誘導
警備員Ａ</t>
    <phoneticPr fontId="2"/>
  </si>
  <si>
    <t>交通誘導
警備員Ｂ</t>
    <phoneticPr fontId="2"/>
  </si>
  <si>
    <t>塩ビ廃材
運搬処理工</t>
    <phoneticPr fontId="2"/>
  </si>
  <si>
    <t>コンクリートくず
等運搬工</t>
    <phoneticPr fontId="2"/>
  </si>
  <si>
    <t>下水道汚泥等
運搬工（４ｔ）</t>
    <phoneticPr fontId="58"/>
  </si>
  <si>
    <t>下水道汚泥等
運搬工（８ｔ）</t>
    <phoneticPr fontId="2"/>
  </si>
  <si>
    <t>業務代理人</t>
    <phoneticPr fontId="2"/>
  </si>
  <si>
    <t>高圧洗浄車
運転工</t>
    <phoneticPr fontId="2"/>
  </si>
  <si>
    <t>給水車
運転工</t>
    <phoneticPr fontId="2"/>
  </si>
  <si>
    <t>取付管
カメラ
調査工</t>
    <phoneticPr fontId="2"/>
  </si>
  <si>
    <t>取付管内面
修繕工（φ150）</t>
    <phoneticPr fontId="2"/>
  </si>
  <si>
    <t>取付管内面
補修材（φ150）</t>
    <phoneticPr fontId="2"/>
  </si>
  <si>
    <t>交通誘導
警備員Ａ</t>
    <phoneticPr fontId="2"/>
  </si>
  <si>
    <t>交通誘導
警備員Ｂ</t>
    <phoneticPr fontId="2"/>
  </si>
  <si>
    <t>（注）１：作業必要箇所・終了調書(様式C－6)及び作業（必要箇所・終了）内訳書(様式C－7) を添付すること。</t>
    <rPh sb="9" eb="11">
      <t>カショ</t>
    </rPh>
    <rPh sb="48" eb="50">
      <t>テンプ</t>
    </rPh>
    <phoneticPr fontId="2"/>
  </si>
  <si>
    <t>必要箇所</t>
    <rPh sb="2" eb="4">
      <t>カショ</t>
    </rPh>
    <phoneticPr fontId="2"/>
  </si>
  <si>
    <t>　作業が終了しましたので、下記のとおり報告します。</t>
    <rPh sb="1" eb="3">
      <t>サギョウ</t>
    </rPh>
    <rPh sb="4" eb="6">
      <t>シュウリョウ</t>
    </rPh>
    <rPh sb="13" eb="15">
      <t>カキ</t>
    </rPh>
    <rPh sb="19" eb="21">
      <t>ホウコク</t>
    </rPh>
    <phoneticPr fontId="2"/>
  </si>
  <si>
    <t>必要箇所</t>
    <rPh sb="0" eb="2">
      <t>ヒツヨウ</t>
    </rPh>
    <rPh sb="2" eb="4">
      <t>カショ</t>
    </rPh>
    <rPh sb="3" eb="4">
      <t>ショ</t>
    </rPh>
    <phoneticPr fontId="2"/>
  </si>
  <si>
    <t>作業（必要箇所・終了）内訳書【第　　回】</t>
    <rPh sb="0" eb="1">
      <t>サク</t>
    </rPh>
    <rPh sb="1" eb="2">
      <t>ギョウ</t>
    </rPh>
    <rPh sb="5" eb="6">
      <t>カ</t>
    </rPh>
    <rPh sb="11" eb="14">
      <t>ウチワケショ</t>
    </rPh>
    <rPh sb="15" eb="16">
      <t>ダイ</t>
    </rPh>
    <rPh sb="18" eb="19">
      <t>カイ</t>
    </rPh>
    <phoneticPr fontId="14"/>
  </si>
  <si>
    <t>作業（必要箇所・終了）内訳書【第　　回】</t>
    <rPh sb="0" eb="1">
      <t>サク</t>
    </rPh>
    <rPh sb="1" eb="2">
      <t>ギョウ</t>
    </rPh>
    <rPh sb="5" eb="7">
      <t>カショ</t>
    </rPh>
    <rPh sb="11" eb="14">
      <t>ウチワケショ</t>
    </rPh>
    <rPh sb="15" eb="16">
      <t>ダイ</t>
    </rPh>
    <rPh sb="18" eb="19">
      <t>カイ</t>
    </rPh>
    <phoneticPr fontId="14"/>
  </si>
  <si>
    <t>※</t>
    <phoneticPr fontId="2"/>
  </si>
  <si>
    <t>役務名：</t>
    <phoneticPr fontId="2"/>
  </si>
  <si>
    <t>カメラ</t>
    <phoneticPr fontId="2"/>
  </si>
  <si>
    <t>管種
（SP、VU等）</t>
    <rPh sb="0" eb="1">
      <t>カン</t>
    </rPh>
    <rPh sb="1" eb="2">
      <t>シュ</t>
    </rPh>
    <rPh sb="9" eb="10">
      <t>ナド</t>
    </rPh>
    <phoneticPr fontId="2"/>
  </si>
  <si>
    <t>ランク</t>
    <phoneticPr fontId="2"/>
  </si>
  <si>
    <t>内面施工不可能理由等</t>
    <rPh sb="0" eb="1">
      <t>ウチ</t>
    </rPh>
    <rPh sb="1" eb="2">
      <t>メン</t>
    </rPh>
    <rPh sb="2" eb="3">
      <t>シ</t>
    </rPh>
    <rPh sb="3" eb="4">
      <t>コウ</t>
    </rPh>
    <rPh sb="4" eb="5">
      <t>フ</t>
    </rPh>
    <rPh sb="5" eb="6">
      <t>カ</t>
    </rPh>
    <rPh sb="6" eb="7">
      <t>ノウ</t>
    </rPh>
    <rPh sb="7" eb="8">
      <t>リ</t>
    </rPh>
    <rPh sb="8" eb="9">
      <t>ヨシ</t>
    </rPh>
    <rPh sb="9" eb="10">
      <t>ナド</t>
    </rPh>
    <phoneticPr fontId="2"/>
  </si>
  <si>
    <t>（○）</t>
    <phoneticPr fontId="2"/>
  </si>
  <si>
    <t>（ｃｍ）</t>
    <phoneticPr fontId="2"/>
  </si>
  <si>
    <t>（○or×）</t>
    <phoneticPr fontId="2"/>
  </si>
  <si>
    <t>（ｍ）</t>
    <phoneticPr fontId="2"/>
  </si>
  <si>
    <t>SP</t>
    <phoneticPr fontId="2"/>
  </si>
  <si>
    <t>VU</t>
    <phoneticPr fontId="2"/>
  </si>
  <si>
    <t>蓋開閉不能箇所数</t>
    <rPh sb="0" eb="1">
      <t>フタ</t>
    </rPh>
    <rPh sb="1" eb="3">
      <t>カイヘイ</t>
    </rPh>
    <rPh sb="3" eb="5">
      <t>フノウ</t>
    </rPh>
    <rPh sb="6" eb="7">
      <t>ショ</t>
    </rPh>
    <rPh sb="7" eb="8">
      <t>スウ</t>
    </rPh>
    <phoneticPr fontId="2"/>
  </si>
  <si>
    <t>埋まり箇所数</t>
    <rPh sb="0" eb="1">
      <t>ウ</t>
    </rPh>
    <rPh sb="4" eb="5">
      <t>ショ</t>
    </rPh>
    <rPh sb="5" eb="6">
      <t>スウ</t>
    </rPh>
    <phoneticPr fontId="2"/>
  </si>
  <si>
    <t xml:space="preserve">小計
(A+B) </t>
    <rPh sb="0" eb="2">
      <t>コバカリ</t>
    </rPh>
    <phoneticPr fontId="14"/>
  </si>
  <si>
    <t>昼間
(A)</t>
    <rPh sb="0" eb="2">
      <t>ヒルマ</t>
    </rPh>
    <phoneticPr fontId="14"/>
  </si>
  <si>
    <t>夜間
(B)</t>
    <rPh sb="0" eb="2">
      <t>ヤカン</t>
    </rPh>
    <phoneticPr fontId="14"/>
  </si>
  <si>
    <t>か所</t>
    <rPh sb="1" eb="2">
      <t>ショ</t>
    </rPh>
    <phoneticPr fontId="2"/>
  </si>
  <si>
    <t>システム記載箇所数</t>
    <rPh sb="4" eb="6">
      <t>キサイ</t>
    </rPh>
    <rPh sb="7" eb="8">
      <t>ショ</t>
    </rPh>
    <rPh sb="8" eb="9">
      <t>スウ</t>
    </rPh>
    <phoneticPr fontId="2"/>
  </si>
  <si>
    <t>取付管カメラ調査箇所数</t>
    <rPh sb="0" eb="2">
      <t>トリツケ</t>
    </rPh>
    <rPh sb="2" eb="3">
      <t>カン</t>
    </rPh>
    <rPh sb="6" eb="8">
      <t>チョウサ</t>
    </rPh>
    <rPh sb="9" eb="10">
      <t>ショ</t>
    </rPh>
    <rPh sb="10" eb="11">
      <t>スウ</t>
    </rPh>
    <phoneticPr fontId="2"/>
  </si>
  <si>
    <t>※取付管異常・・・判定ランクが1つでもＢ以上</t>
    <rPh sb="1" eb="3">
      <t>トリツケ</t>
    </rPh>
    <rPh sb="3" eb="4">
      <t>カン</t>
    </rPh>
    <rPh sb="4" eb="6">
      <t>イジョウ</t>
    </rPh>
    <phoneticPr fontId="2"/>
  </si>
  <si>
    <t>調査不能箇所数</t>
    <rPh sb="0" eb="2">
      <t>チョウサ</t>
    </rPh>
    <rPh sb="2" eb="4">
      <t>フノウ</t>
    </rPh>
    <rPh sb="5" eb="6">
      <t>ショ</t>
    </rPh>
    <rPh sb="6" eb="7">
      <t>スウ</t>
    </rPh>
    <phoneticPr fontId="2"/>
  </si>
  <si>
    <t>システム未記載箇所数</t>
    <rPh sb="4" eb="5">
      <t>ミ</t>
    </rPh>
    <rPh sb="5" eb="7">
      <t>キサイ</t>
    </rPh>
    <rPh sb="8" eb="9">
      <t>ショ</t>
    </rPh>
    <rPh sb="9" eb="10">
      <t>スウ</t>
    </rPh>
    <phoneticPr fontId="2"/>
  </si>
  <si>
    <t>か所</t>
    <phoneticPr fontId="2"/>
  </si>
  <si>
    <t>取付管カメラ調査箇所数</t>
    <rPh sb="6" eb="8">
      <t>チョウサ</t>
    </rPh>
    <rPh sb="9" eb="10">
      <t>ショ</t>
    </rPh>
    <rPh sb="10" eb="11">
      <t>スウ</t>
    </rPh>
    <phoneticPr fontId="2"/>
  </si>
  <si>
    <t>に入力</t>
    <rPh sb="1" eb="2">
      <t>イリ</t>
    </rPh>
    <rPh sb="2" eb="3">
      <t>リキ</t>
    </rPh>
    <phoneticPr fontId="2"/>
  </si>
  <si>
    <t>取付管特殊カメラ調査箇所数</t>
    <rPh sb="0" eb="2">
      <t>トリツケ</t>
    </rPh>
    <rPh sb="2" eb="3">
      <t>カン</t>
    </rPh>
    <rPh sb="3" eb="5">
      <t>トクシュ</t>
    </rPh>
    <rPh sb="8" eb="10">
      <t>チョウサ</t>
    </rPh>
    <rPh sb="10" eb="11">
      <t>カ</t>
    </rPh>
    <rPh sb="11" eb="12">
      <t>ショ</t>
    </rPh>
    <rPh sb="12" eb="13">
      <t>スウ</t>
    </rPh>
    <phoneticPr fontId="2"/>
  </si>
  <si>
    <t>取付管カメラ調査数（特殊カメラ含む）</t>
    <rPh sb="0" eb="2">
      <t>トリツケ</t>
    </rPh>
    <rPh sb="2" eb="3">
      <t>カン</t>
    </rPh>
    <rPh sb="6" eb="8">
      <t>チョウサ</t>
    </rPh>
    <rPh sb="8" eb="9">
      <t>スウ</t>
    </rPh>
    <rPh sb="10" eb="12">
      <t>トクシュ</t>
    </rPh>
    <rPh sb="15" eb="16">
      <t>フク</t>
    </rPh>
    <phoneticPr fontId="2"/>
  </si>
  <si>
    <t>取付管カメラ調査異常率</t>
    <rPh sb="0" eb="2">
      <t>トリツケ</t>
    </rPh>
    <rPh sb="2" eb="3">
      <t>カン</t>
    </rPh>
    <rPh sb="6" eb="8">
      <t>チョウサ</t>
    </rPh>
    <rPh sb="8" eb="10">
      <t>イジョウ</t>
    </rPh>
    <rPh sb="10" eb="11">
      <t>リツ</t>
    </rPh>
    <phoneticPr fontId="2"/>
  </si>
  <si>
    <t>か所</t>
    <rPh sb="1" eb="2">
      <t>ショ</t>
    </rPh>
    <phoneticPr fontId="14"/>
  </si>
  <si>
    <t>陥没
仮復旧工</t>
    <rPh sb="0" eb="2">
      <t>カンボツ</t>
    </rPh>
    <phoneticPr fontId="2"/>
  </si>
  <si>
    <t>舗装
仮復旧工</t>
    <phoneticPr fontId="2"/>
  </si>
  <si>
    <t>舗装
復旧工</t>
    <phoneticPr fontId="2"/>
  </si>
  <si>
    <t>ます蓋
交換工</t>
    <rPh sb="2" eb="3">
      <t>フタ</t>
    </rPh>
    <rPh sb="4" eb="6">
      <t>コウカン</t>
    </rPh>
    <rPh sb="6" eb="7">
      <t>コウ</t>
    </rPh>
    <phoneticPr fontId="58"/>
  </si>
  <si>
    <t>ます
番号</t>
    <phoneticPr fontId="2"/>
  </si>
  <si>
    <r>
      <rPr>
        <strike/>
        <sz val="9"/>
        <rFont val="ＭＳ Ｐ明朝"/>
        <family val="1"/>
        <charset val="128"/>
      </rPr>
      <t>桝</t>
    </r>
    <r>
      <rPr>
        <sz val="9"/>
        <rFont val="ＭＳ Ｐ明朝"/>
        <family val="1"/>
        <charset val="128"/>
      </rPr>
      <t>ます</t>
    </r>
    <r>
      <rPr>
        <sz val="10"/>
        <rFont val="ＭＳ Ｐ明朝"/>
        <family val="1"/>
        <charset val="128"/>
      </rPr>
      <t>種別</t>
    </r>
    <rPh sb="0" eb="1">
      <t>マス</t>
    </rPh>
    <rPh sb="3" eb="5">
      <t>シュベツ</t>
    </rPh>
    <phoneticPr fontId="58"/>
  </si>
  <si>
    <t>ます
番号</t>
    <phoneticPr fontId="2"/>
  </si>
  <si>
    <t>現地調査工（ます
取付管）</t>
    <phoneticPr fontId="2"/>
  </si>
  <si>
    <t>ます
探し
工</t>
    <phoneticPr fontId="2"/>
  </si>
  <si>
    <t>コンクリート
ます
修正工</t>
    <phoneticPr fontId="2"/>
  </si>
  <si>
    <t>塩ビ
ます
修正工</t>
    <phoneticPr fontId="2"/>
  </si>
  <si>
    <t>ます内
修繕工</t>
    <phoneticPr fontId="2"/>
  </si>
  <si>
    <t>ます
取付部
修繕工</t>
    <phoneticPr fontId="2"/>
  </si>
  <si>
    <t>コンクリート
ます
設置工</t>
    <phoneticPr fontId="2"/>
  </si>
  <si>
    <t>塩ビ
ます
設置工</t>
    <phoneticPr fontId="2"/>
  </si>
  <si>
    <t>　○○区下水道管路維持管理業務 【ます取付管調査】</t>
    <rPh sb="3" eb="4">
      <t>ク</t>
    </rPh>
    <rPh sb="4" eb="7">
      <t>ゲスイドウ</t>
    </rPh>
    <rPh sb="7" eb="9">
      <t>カンロ</t>
    </rPh>
    <rPh sb="9" eb="11">
      <t>イジ</t>
    </rPh>
    <rPh sb="11" eb="13">
      <t>カンリ</t>
    </rPh>
    <rPh sb="13" eb="15">
      <t>ギョウム</t>
    </rPh>
    <rPh sb="19" eb="21">
      <t>トリツケ</t>
    </rPh>
    <rPh sb="21" eb="22">
      <t>カン</t>
    </rPh>
    <rPh sb="22" eb="24">
      <t>チョウサ</t>
    </rPh>
    <phoneticPr fontId="14"/>
  </si>
  <si>
    <t>○○区下水道管路維持管理業務 【ます取付管調査】</t>
    <rPh sb="2" eb="3">
      <t>ク</t>
    </rPh>
    <rPh sb="3" eb="6">
      <t>ゲスイドウ</t>
    </rPh>
    <rPh sb="6" eb="8">
      <t>カンロ</t>
    </rPh>
    <rPh sb="8" eb="10">
      <t>イジ</t>
    </rPh>
    <rPh sb="10" eb="12">
      <t>カンリ</t>
    </rPh>
    <rPh sb="12" eb="14">
      <t>ギョウム</t>
    </rPh>
    <rPh sb="18" eb="20">
      <t>トリツケ</t>
    </rPh>
    <rPh sb="20" eb="21">
      <t>カン</t>
    </rPh>
    <rPh sb="21" eb="23">
      <t>チョウサ</t>
    </rPh>
    <phoneticPr fontId="14"/>
  </si>
  <si>
    <t>公共ます番号</t>
    <rPh sb="0" eb="2">
      <t>コウキョウ</t>
    </rPh>
    <rPh sb="4" eb="6">
      <t>バンゴウ</t>
    </rPh>
    <phoneticPr fontId="2"/>
  </si>
  <si>
    <t>○ ○ 区 下 水 道 管 路 維 持 管 理 業 務 【ます取付管調査】</t>
    <rPh sb="4" eb="5">
      <t>ク</t>
    </rPh>
    <rPh sb="6" eb="7">
      <t>シタ</t>
    </rPh>
    <rPh sb="8" eb="9">
      <t>ミズ</t>
    </rPh>
    <rPh sb="10" eb="11">
      <t>ミチ</t>
    </rPh>
    <rPh sb="12" eb="13">
      <t>カン</t>
    </rPh>
    <rPh sb="14" eb="15">
      <t>ミチ</t>
    </rPh>
    <rPh sb="16" eb="17">
      <t>ユイ</t>
    </rPh>
    <rPh sb="18" eb="19">
      <t>ジ</t>
    </rPh>
    <rPh sb="20" eb="21">
      <t>カン</t>
    </rPh>
    <rPh sb="22" eb="23">
      <t>リ</t>
    </rPh>
    <rPh sb="24" eb="25">
      <t>ギョウ</t>
    </rPh>
    <rPh sb="26" eb="27">
      <t>ツトム</t>
    </rPh>
    <rPh sb="31" eb="33">
      <t>トリツケ</t>
    </rPh>
    <rPh sb="33" eb="34">
      <t>カン</t>
    </rPh>
    <rPh sb="34" eb="36">
      <t>チョウサ</t>
    </rPh>
    <phoneticPr fontId="2"/>
  </si>
  <si>
    <t>　ます取付管調査の結果、作業必要箇所がありましたので下記のとおり報告します。</t>
    <rPh sb="3" eb="5">
      <t>トリツケ</t>
    </rPh>
    <rPh sb="5" eb="6">
      <t>カン</t>
    </rPh>
    <rPh sb="6" eb="8">
      <t>チョウサ</t>
    </rPh>
    <rPh sb="9" eb="11">
      <t>ケッカ</t>
    </rPh>
    <rPh sb="12" eb="14">
      <t>サギョウ</t>
    </rPh>
    <rPh sb="14" eb="16">
      <t>ヒツヨウ</t>
    </rPh>
    <rPh sb="16" eb="18">
      <t>カショ</t>
    </rPh>
    <rPh sb="26" eb="28">
      <t>カキ</t>
    </rPh>
    <rPh sb="32" eb="34">
      <t>ホウコク</t>
    </rPh>
    <phoneticPr fontId="2"/>
  </si>
  <si>
    <t>○○区下水道管路維持管理業務【ます取付管調査】</t>
    <rPh sb="2" eb="3">
      <t>ク</t>
    </rPh>
    <phoneticPr fontId="2"/>
  </si>
  <si>
    <t>ます
番号</t>
    <rPh sb="3" eb="5">
      <t>バンゴウ</t>
    </rPh>
    <phoneticPr fontId="2"/>
  </si>
  <si>
    <t>ます管口</t>
    <rPh sb="2" eb="3">
      <t>カン</t>
    </rPh>
    <rPh sb="3" eb="4">
      <t>クチ</t>
    </rPh>
    <phoneticPr fontId="2"/>
  </si>
  <si>
    <t xml:space="preserve">  ます深</t>
    <phoneticPr fontId="2"/>
  </si>
  <si>
    <t>○○区下水道管路維持管理業務【ます取付管調査】</t>
    <rPh sb="2" eb="3">
      <t>ク</t>
    </rPh>
    <rPh sb="3" eb="6">
      <t>ゲスイドウ</t>
    </rPh>
    <rPh sb="6" eb="8">
      <t>カンロ</t>
    </rPh>
    <rPh sb="8" eb="10">
      <t>イジ</t>
    </rPh>
    <rPh sb="10" eb="12">
      <t>カンリ</t>
    </rPh>
    <rPh sb="12" eb="14">
      <t>ギョウム</t>
    </rPh>
    <rPh sb="17" eb="19">
      <t>トリツケ</t>
    </rPh>
    <rPh sb="19" eb="20">
      <t>カン</t>
    </rPh>
    <rPh sb="20" eb="22">
      <t>チョウサ</t>
    </rPh>
    <phoneticPr fontId="14"/>
  </si>
  <si>
    <t xml:space="preserve"> □ ます　状　況　：</t>
    <rPh sb="6" eb="7">
      <t>ジョウ</t>
    </rPh>
    <rPh sb="8" eb="9">
      <t>キョウ</t>
    </rPh>
    <phoneticPr fontId="14"/>
  </si>
  <si>
    <t>ます及び周辺状況</t>
    <rPh sb="2" eb="3">
      <t>オヨ</t>
    </rPh>
    <rPh sb="4" eb="6">
      <t>シュウヘン</t>
    </rPh>
    <rPh sb="6" eb="8">
      <t>ジョウキョウ</t>
    </rPh>
    <phoneticPr fontId="14"/>
  </si>
  <si>
    <t>ますの種類</t>
    <rPh sb="3" eb="5">
      <t>シュルイ</t>
    </rPh>
    <phoneticPr fontId="14"/>
  </si>
  <si>
    <t>（ 調査時点のます全景写真を貼り付けること）</t>
    <rPh sb="2" eb="4">
      <t>チョウサ</t>
    </rPh>
    <rPh sb="4" eb="6">
      <t>ジテン</t>
    </rPh>
    <rPh sb="9" eb="11">
      <t>ゼンケイ</t>
    </rPh>
    <rPh sb="11" eb="13">
      <t>シャシン</t>
    </rPh>
    <rPh sb="14" eb="15">
      <t>ハ</t>
    </rPh>
    <rPh sb="16" eb="17">
      <t>ツキ</t>
    </rPh>
    <phoneticPr fontId="14"/>
  </si>
  <si>
    <t xml:space="preserve">     ●　ます内写真 （ 調 査 時 ）</t>
    <rPh sb="9" eb="10">
      <t>ナイ</t>
    </rPh>
    <rPh sb="10" eb="12">
      <t>シャシン</t>
    </rPh>
    <rPh sb="15" eb="16">
      <t>チョウ</t>
    </rPh>
    <rPh sb="17" eb="18">
      <t>サ</t>
    </rPh>
    <rPh sb="19" eb="20">
      <t>ジ</t>
    </rPh>
    <phoneticPr fontId="14"/>
  </si>
  <si>
    <t>（ 調査時点のます内写真を貼り付けること）</t>
    <rPh sb="2" eb="4">
      <t>チョウサ</t>
    </rPh>
    <rPh sb="4" eb="6">
      <t>ジテン</t>
    </rPh>
    <rPh sb="9" eb="10">
      <t>ナイ</t>
    </rPh>
    <rPh sb="10" eb="12">
      <t>シャシン</t>
    </rPh>
    <rPh sb="13" eb="14">
      <t>ハ</t>
    </rPh>
    <rPh sb="15" eb="16">
      <t>ツキ</t>
    </rPh>
    <phoneticPr fontId="14"/>
  </si>
  <si>
    <t>ます深</t>
    <rPh sb="2" eb="3">
      <t>フカ</t>
    </rPh>
    <phoneticPr fontId="14"/>
  </si>
  <si>
    <t>ます</t>
    <phoneticPr fontId="2"/>
  </si>
  <si>
    <t>撤去</t>
    <rPh sb="0" eb="2">
      <t>テッキョ</t>
    </rPh>
    <phoneticPr fontId="2"/>
  </si>
  <si>
    <t>ます</t>
    <phoneticPr fontId="2"/>
  </si>
  <si>
    <t>不明</t>
    <rPh sb="0" eb="2">
      <t>フメイ</t>
    </rPh>
    <phoneticPr fontId="2"/>
  </si>
  <si>
    <t>公共ます・取付管調査結果表</t>
    <rPh sb="0" eb="2">
      <t>コウキョウ</t>
    </rPh>
    <rPh sb="5" eb="7">
      <t>トリツケ</t>
    </rPh>
    <rPh sb="7" eb="8">
      <t>カン</t>
    </rPh>
    <rPh sb="8" eb="10">
      <t>チョウサ</t>
    </rPh>
    <rPh sb="10" eb="12">
      <t>ケッカ</t>
    </rPh>
    <rPh sb="12" eb="13">
      <t>ヒョウ</t>
    </rPh>
    <phoneticPr fontId="2"/>
  </si>
  <si>
    <t>○○区下水道管路維持管理業務【ます取付管調査】</t>
    <rPh sb="2" eb="3">
      <t>ク</t>
    </rPh>
    <rPh sb="3" eb="6">
      <t>ゲスイドウ</t>
    </rPh>
    <rPh sb="6" eb="8">
      <t>カンロ</t>
    </rPh>
    <rPh sb="8" eb="10">
      <t>イジ</t>
    </rPh>
    <rPh sb="10" eb="12">
      <t>カンリ</t>
    </rPh>
    <rPh sb="12" eb="14">
      <t>ギョウム</t>
    </rPh>
    <rPh sb="17" eb="19">
      <t>トリツケ</t>
    </rPh>
    <rPh sb="19" eb="20">
      <t>カン</t>
    </rPh>
    <rPh sb="20" eb="22">
      <t>チョウサ</t>
    </rPh>
    <phoneticPr fontId="2"/>
  </si>
  <si>
    <t>調査内容、ますの状況及び</t>
    <rPh sb="0" eb="2">
      <t>チョウサ</t>
    </rPh>
    <rPh sb="2" eb="4">
      <t>ナイヨウ</t>
    </rPh>
    <rPh sb="8" eb="10">
      <t>ジョウキョウ</t>
    </rPh>
    <phoneticPr fontId="2"/>
  </si>
  <si>
    <r>
      <t>（別添図C－</t>
    </r>
    <r>
      <rPr>
        <sz val="11"/>
        <rFont val="ＭＳ Ｐゴシック"/>
        <family val="3"/>
        <charset val="128"/>
      </rPr>
      <t>1）　　</t>
    </r>
    <phoneticPr fontId="2"/>
  </si>
  <si>
    <r>
      <t>総調査</t>
    </r>
    <r>
      <rPr>
        <b/>
        <sz val="11"/>
        <rFont val="ＭＳ Ｐゴシック"/>
        <family val="3"/>
        <charset val="128"/>
      </rPr>
      <t>数</t>
    </r>
    <rPh sb="1" eb="3">
      <t>チョウサ</t>
    </rPh>
    <rPh sb="3" eb="4">
      <t>スウ</t>
    </rPh>
    <phoneticPr fontId="2"/>
  </si>
  <si>
    <t>ます 取 付 管 調 査 総 括 表</t>
    <rPh sb="3" eb="4">
      <t>トリ</t>
    </rPh>
    <rPh sb="5" eb="6">
      <t>ツキ</t>
    </rPh>
    <rPh sb="7" eb="8">
      <t>カン</t>
    </rPh>
    <rPh sb="9" eb="10">
      <t>チョウ</t>
    </rPh>
    <rPh sb="11" eb="12">
      <t>サ</t>
    </rPh>
    <rPh sb="13" eb="14">
      <t>フサ</t>
    </rPh>
    <rPh sb="15" eb="16">
      <t>クク</t>
    </rPh>
    <rPh sb="17" eb="18">
      <t>ヒョウ</t>
    </rPh>
    <phoneticPr fontId="2"/>
  </si>
  <si>
    <t>○○区下水道管路維持管理業務　【ます取付管調査】</t>
    <rPh sb="2" eb="3">
      <t>ク</t>
    </rPh>
    <rPh sb="3" eb="6">
      <t>ゲスイドウ</t>
    </rPh>
    <rPh sb="6" eb="8">
      <t>カンロ</t>
    </rPh>
    <rPh sb="8" eb="10">
      <t>イジ</t>
    </rPh>
    <rPh sb="10" eb="12">
      <t>カンリ</t>
    </rPh>
    <rPh sb="12" eb="14">
      <t>ギョウム</t>
    </rPh>
    <rPh sb="21" eb="23">
      <t>チョウサ</t>
    </rPh>
    <phoneticPr fontId="2"/>
  </si>
  <si>
    <t>公共ます異常有</t>
    <rPh sb="0" eb="2">
      <t>コウキョウ</t>
    </rPh>
    <rPh sb="4" eb="6">
      <t>イジョウ</t>
    </rPh>
    <rPh sb="6" eb="7">
      <t>アリ</t>
    </rPh>
    <phoneticPr fontId="2"/>
  </si>
  <si>
    <t>公共ます異常無</t>
    <rPh sb="0" eb="2">
      <t>コウキョウ</t>
    </rPh>
    <rPh sb="4" eb="6">
      <t>イジョウ</t>
    </rPh>
    <rPh sb="6" eb="7">
      <t>ム</t>
    </rPh>
    <phoneticPr fontId="2"/>
  </si>
  <si>
    <t>※公共ます異常・・・修繕対象となりうる桝</t>
    <rPh sb="1" eb="3">
      <t>コウキョウ</t>
    </rPh>
    <rPh sb="5" eb="7">
      <t>イジョウ</t>
    </rPh>
    <phoneticPr fontId="2"/>
  </si>
  <si>
    <t>　　　　（ます内未確認）</t>
    <rPh sb="7" eb="8">
      <t>ナイ</t>
    </rPh>
    <rPh sb="8" eb="9">
      <t>ミ</t>
    </rPh>
    <rPh sb="9" eb="11">
      <t>カクニン</t>
    </rPh>
    <phoneticPr fontId="2"/>
  </si>
  <si>
    <t>（埋まりが30cm未満、又はますの確認はできるが、障害物や地元拒否で蓋が開閉できない）</t>
    <rPh sb="17" eb="19">
      <t>カクニン</t>
    </rPh>
    <rPh sb="25" eb="27">
      <t>ショウガイ</t>
    </rPh>
    <rPh sb="27" eb="28">
      <t>ブツ</t>
    </rPh>
    <rPh sb="29" eb="31">
      <t>ジモト</t>
    </rPh>
    <rPh sb="31" eb="33">
      <t>キョヒ</t>
    </rPh>
    <rPh sb="34" eb="35">
      <t>フタ</t>
    </rPh>
    <rPh sb="36" eb="38">
      <t>カイヘイ</t>
    </rPh>
    <phoneticPr fontId="2"/>
  </si>
  <si>
    <t>（埋まりが30cm以上、ますの位置は確認できるが掘削ができない）</t>
    <rPh sb="1" eb="2">
      <t>ウ</t>
    </rPh>
    <rPh sb="9" eb="11">
      <t>イジョウ</t>
    </rPh>
    <rPh sb="15" eb="17">
      <t>イチ</t>
    </rPh>
    <rPh sb="18" eb="20">
      <t>カクニン</t>
    </rPh>
    <rPh sb="24" eb="26">
      <t>クッサク</t>
    </rPh>
    <phoneticPr fontId="2"/>
  </si>
  <si>
    <t>不明ます箇所数</t>
    <rPh sb="0" eb="2">
      <t>フメイ</t>
    </rPh>
    <rPh sb="5" eb="6">
      <t>ショ</t>
    </rPh>
    <rPh sb="6" eb="7">
      <t>スウ</t>
    </rPh>
    <phoneticPr fontId="2"/>
  </si>
  <si>
    <t>（公共ますがあると思われるが位置の特定ができない）</t>
    <rPh sb="1" eb="3">
      <t>コウキョウ</t>
    </rPh>
    <rPh sb="9" eb="10">
      <t>オモ</t>
    </rPh>
    <rPh sb="14" eb="16">
      <t>イチ</t>
    </rPh>
    <rPh sb="17" eb="19">
      <t>トクテイ</t>
    </rPh>
    <phoneticPr fontId="2"/>
  </si>
  <si>
    <t>撤去ます箇所数</t>
    <rPh sb="0" eb="2">
      <t>テッキョ</t>
    </rPh>
    <rPh sb="5" eb="6">
      <t>ショ</t>
    </rPh>
    <rPh sb="6" eb="7">
      <t>スウ</t>
    </rPh>
    <phoneticPr fontId="2"/>
  </si>
  <si>
    <t>（本管内に取付管の管口が確認できず、明らかにますがない）</t>
    <rPh sb="18" eb="19">
      <t>ア</t>
    </rPh>
    <phoneticPr fontId="2"/>
  </si>
  <si>
    <t>調査ます総数</t>
    <rPh sb="0" eb="2">
      <t>チョウサ</t>
    </rPh>
    <rPh sb="4" eb="6">
      <t>ソウスウ</t>
    </rPh>
    <phoneticPr fontId="2"/>
  </si>
  <si>
    <t>ますのみ異常</t>
    <rPh sb="4" eb="6">
      <t>イジョウ</t>
    </rPh>
    <phoneticPr fontId="2"/>
  </si>
  <si>
    <t>取付管・ます共に異常無</t>
    <rPh sb="0" eb="2">
      <t>トリツケ</t>
    </rPh>
    <rPh sb="2" eb="3">
      <t>カン</t>
    </rPh>
    <rPh sb="6" eb="7">
      <t>トモ</t>
    </rPh>
    <rPh sb="8" eb="10">
      <t>イジョウ</t>
    </rPh>
    <rPh sb="10" eb="11">
      <t>ム</t>
    </rPh>
    <phoneticPr fontId="2"/>
  </si>
  <si>
    <t>調査不能ます</t>
    <rPh sb="0" eb="2">
      <t>チョウサ</t>
    </rPh>
    <rPh sb="2" eb="4">
      <t>フノウ</t>
    </rPh>
    <phoneticPr fontId="2"/>
  </si>
  <si>
    <t>撤去ます</t>
    <rPh sb="0" eb="2">
      <t>テッキョ</t>
    </rPh>
    <phoneticPr fontId="2"/>
  </si>
  <si>
    <t>（取付管異常＋ます異常＋調査不能ます＋撤去ます）</t>
    <rPh sb="1" eb="3">
      <t>トリツケ</t>
    </rPh>
    <rPh sb="3" eb="4">
      <t>カン</t>
    </rPh>
    <rPh sb="4" eb="6">
      <t>イジョウ</t>
    </rPh>
    <rPh sb="9" eb="11">
      <t>イジョウ</t>
    </rPh>
    <rPh sb="12" eb="14">
      <t>チョウサ</t>
    </rPh>
    <rPh sb="14" eb="16">
      <t>フノウ</t>
    </rPh>
    <rPh sb="19" eb="21">
      <t>テッキョ</t>
    </rPh>
    <phoneticPr fontId="2"/>
  </si>
  <si>
    <t>図 面 記 入 例</t>
    <rPh sb="0" eb="3">
      <t>ズメン</t>
    </rPh>
    <rPh sb="4" eb="7">
      <t>キニュウ</t>
    </rPh>
    <rPh sb="8" eb="9">
      <t>レイ</t>
    </rPh>
    <phoneticPr fontId="2"/>
  </si>
  <si>
    <t xml:space="preserve"> ます番号：</t>
    <rPh sb="3" eb="5">
      <t>バンゴウ</t>
    </rPh>
    <phoneticPr fontId="14"/>
  </si>
  <si>
    <t>総調査数　　</t>
    <rPh sb="0" eb="1">
      <t>ソウ</t>
    </rPh>
    <rPh sb="1" eb="3">
      <t>チョウサ</t>
    </rPh>
    <rPh sb="3" eb="4">
      <t>スウ</t>
    </rPh>
    <phoneticPr fontId="2"/>
  </si>
  <si>
    <t>台帳システムの情報</t>
    <rPh sb="0" eb="2">
      <t>ダイチョウ</t>
    </rPh>
    <rPh sb="7" eb="9">
      <t>ジョウホウ</t>
    </rPh>
    <phoneticPr fontId="58"/>
  </si>
  <si>
    <t>調査結果の入力</t>
    <rPh sb="0" eb="2">
      <t>チョウサ</t>
    </rPh>
    <rPh sb="2" eb="4">
      <t>ケッカ</t>
    </rPh>
    <rPh sb="5" eb="7">
      <t>ニュウリョク</t>
    </rPh>
    <phoneticPr fontId="58"/>
  </si>
  <si>
    <t>101桝調査用番号</t>
    <rPh sb="3" eb="4">
      <t>マス</t>
    </rPh>
    <rPh sb="4" eb="7">
      <t>チョウサヨウ</t>
    </rPh>
    <rPh sb="7" eb="9">
      <t>バンゴウ</t>
    </rPh>
    <phoneticPr fontId="58"/>
  </si>
  <si>
    <t>102桝位置図面番号</t>
    <rPh sb="3" eb="4">
      <t>マス</t>
    </rPh>
    <rPh sb="4" eb="6">
      <t>イチ</t>
    </rPh>
    <rPh sb="6" eb="8">
      <t>ズメン</t>
    </rPh>
    <rPh sb="8" eb="10">
      <t>バンゴウ</t>
    </rPh>
    <phoneticPr fontId="58"/>
  </si>
  <si>
    <t>103桝調査番号のみ</t>
    <rPh sb="3" eb="4">
      <t>マス</t>
    </rPh>
    <rPh sb="4" eb="6">
      <t>チョウサ</t>
    </rPh>
    <rPh sb="6" eb="8">
      <t>バンゴウ</t>
    </rPh>
    <phoneticPr fontId="58"/>
  </si>
  <si>
    <t>104桝
種別</t>
    <rPh sb="3" eb="4">
      <t>マス</t>
    </rPh>
    <rPh sb="5" eb="7">
      <t>シュベツ</t>
    </rPh>
    <phoneticPr fontId="58"/>
  </si>
  <si>
    <t>105桝
形状</t>
    <rPh sb="3" eb="4">
      <t>マス</t>
    </rPh>
    <rPh sb="5" eb="7">
      <t>ケイジョウ</t>
    </rPh>
    <phoneticPr fontId="58"/>
  </si>
  <si>
    <t>106取付管
管径</t>
    <rPh sb="3" eb="5">
      <t>トリツケ</t>
    </rPh>
    <rPh sb="5" eb="6">
      <t>カン</t>
    </rPh>
    <rPh sb="7" eb="8">
      <t>カン</t>
    </rPh>
    <rPh sb="8" eb="9">
      <t>ケイ</t>
    </rPh>
    <phoneticPr fontId="58"/>
  </si>
  <si>
    <t>107取付管
延長</t>
    <rPh sb="3" eb="5">
      <t>トリツケ</t>
    </rPh>
    <rPh sb="5" eb="6">
      <t>カン</t>
    </rPh>
    <rPh sb="7" eb="9">
      <t>エンチョウ</t>
    </rPh>
    <phoneticPr fontId="58"/>
  </si>
  <si>
    <t>108設置年度</t>
    <rPh sb="3" eb="5">
      <t>セッチ</t>
    </rPh>
    <rPh sb="5" eb="7">
      <t>ネンド</t>
    </rPh>
    <phoneticPr fontId="58"/>
  </si>
  <si>
    <t>109調査年度</t>
    <rPh sb="3" eb="5">
      <t>チョウサ</t>
    </rPh>
    <rPh sb="5" eb="7">
      <t>ネンド</t>
    </rPh>
    <phoneticPr fontId="58"/>
  </si>
  <si>
    <t>110設置場所</t>
    <rPh sb="3" eb="5">
      <t>セッチ</t>
    </rPh>
    <rPh sb="5" eb="7">
      <t>バショ</t>
    </rPh>
    <phoneticPr fontId="58"/>
  </si>
  <si>
    <t>201桝内径（ｃｍ）</t>
    <rPh sb="3" eb="4">
      <t>マス</t>
    </rPh>
    <rPh sb="4" eb="6">
      <t>ナイケイ</t>
    </rPh>
    <phoneticPr fontId="58"/>
  </si>
  <si>
    <t>202桝
材質</t>
    <rPh sb="3" eb="4">
      <t>マス</t>
    </rPh>
    <rPh sb="5" eb="7">
      <t>ザイシツ</t>
    </rPh>
    <phoneticPr fontId="58"/>
  </si>
  <si>
    <t>203取付管
内径（cm)</t>
    <rPh sb="3" eb="4">
      <t>ト</t>
    </rPh>
    <rPh sb="4" eb="5">
      <t>ツ</t>
    </rPh>
    <rPh sb="5" eb="6">
      <t>カン</t>
    </rPh>
    <rPh sb="7" eb="9">
      <t>ナイケイ</t>
    </rPh>
    <phoneticPr fontId="58"/>
  </si>
  <si>
    <t>204桝
形状</t>
    <rPh sb="3" eb="4">
      <t>マス</t>
    </rPh>
    <rPh sb="5" eb="7">
      <t>ケイジョウ</t>
    </rPh>
    <phoneticPr fontId="58"/>
  </si>
  <si>
    <t>205桝設置深さ（m）</t>
    <rPh sb="3" eb="4">
      <t>マス</t>
    </rPh>
    <rPh sb="4" eb="6">
      <t>セッチ</t>
    </rPh>
    <rPh sb="6" eb="7">
      <t>フカ</t>
    </rPh>
    <phoneticPr fontId="58"/>
  </si>
  <si>
    <t>206取付管管種</t>
    <rPh sb="3" eb="6">
      <t>トリツケカン</t>
    </rPh>
    <rPh sb="6" eb="8">
      <t>カンシュ</t>
    </rPh>
    <phoneticPr fontId="58"/>
  </si>
  <si>
    <t>207取付管延長(m)</t>
    <rPh sb="3" eb="6">
      <t>トリツケカン</t>
    </rPh>
    <rPh sb="6" eb="8">
      <t>エンチョウ</t>
    </rPh>
    <phoneticPr fontId="58"/>
  </si>
  <si>
    <t>208調査方法</t>
    <rPh sb="3" eb="5">
      <t>チョウサ</t>
    </rPh>
    <rPh sb="5" eb="7">
      <t>ホウホウ</t>
    </rPh>
    <phoneticPr fontId="58"/>
  </si>
  <si>
    <t>209調査日</t>
    <rPh sb="3" eb="5">
      <t>チョウサ</t>
    </rPh>
    <rPh sb="5" eb="6">
      <t>ビ</t>
    </rPh>
    <phoneticPr fontId="58"/>
  </si>
  <si>
    <t>210調査結果（最大ランク）</t>
    <rPh sb="3" eb="5">
      <t>チョウサ</t>
    </rPh>
    <rPh sb="5" eb="7">
      <t>ケッカ</t>
    </rPh>
    <rPh sb="8" eb="10">
      <t>サイダイ</t>
    </rPh>
    <phoneticPr fontId="58"/>
  </si>
  <si>
    <t>211取付管修繕方法</t>
    <rPh sb="3" eb="6">
      <t>トリツケカン</t>
    </rPh>
    <rPh sb="6" eb="8">
      <t>シュウゼン</t>
    </rPh>
    <rPh sb="8" eb="10">
      <t>ホウホウ</t>
    </rPh>
    <phoneticPr fontId="58"/>
  </si>
  <si>
    <t>212取付管修繕位置</t>
    <rPh sb="3" eb="6">
      <t>トリツケカン</t>
    </rPh>
    <rPh sb="6" eb="8">
      <t>シュウゼン</t>
    </rPh>
    <rPh sb="8" eb="10">
      <t>イチ</t>
    </rPh>
    <phoneticPr fontId="58"/>
  </si>
  <si>
    <t>213取付管修繕工法</t>
    <rPh sb="3" eb="6">
      <t>トリツケカン</t>
    </rPh>
    <rPh sb="6" eb="8">
      <t>シュウゼン</t>
    </rPh>
    <rPh sb="8" eb="10">
      <t>コウホウ</t>
    </rPh>
    <phoneticPr fontId="58"/>
  </si>
  <si>
    <t>214修繕日</t>
    <rPh sb="3" eb="5">
      <t>シュウゼン</t>
    </rPh>
    <rPh sb="5" eb="6">
      <t>ビ</t>
    </rPh>
    <phoneticPr fontId="58"/>
  </si>
  <si>
    <t>215桝修繕方法</t>
    <rPh sb="3" eb="4">
      <t>マス</t>
    </rPh>
    <rPh sb="4" eb="6">
      <t>シュウゼン</t>
    </rPh>
    <rPh sb="6" eb="8">
      <t>ホウホウ</t>
    </rPh>
    <phoneticPr fontId="58"/>
  </si>
  <si>
    <t>216不明桝</t>
    <rPh sb="3" eb="5">
      <t>フメイ</t>
    </rPh>
    <rPh sb="5" eb="6">
      <t>マス</t>
    </rPh>
    <phoneticPr fontId="58"/>
  </si>
  <si>
    <t>217調査区分</t>
    <rPh sb="3" eb="5">
      <t>チョウサ</t>
    </rPh>
    <rPh sb="5" eb="7">
      <t>クブン</t>
    </rPh>
    <phoneticPr fontId="58"/>
  </si>
  <si>
    <t>218業務名称</t>
    <rPh sb="3" eb="5">
      <t>ギョウム</t>
    </rPh>
    <rPh sb="5" eb="7">
      <t>メイショウ</t>
    </rPh>
    <phoneticPr fontId="58"/>
  </si>
  <si>
    <t>219調査者</t>
    <rPh sb="3" eb="5">
      <t>チョウサ</t>
    </rPh>
    <rPh sb="5" eb="6">
      <t>シャ</t>
    </rPh>
    <phoneticPr fontId="58"/>
  </si>
  <si>
    <t>220調査年度</t>
    <rPh sb="3" eb="5">
      <t>チョウサ</t>
    </rPh>
    <rPh sb="5" eb="7">
      <t>ネンド</t>
    </rPh>
    <phoneticPr fontId="58"/>
  </si>
  <si>
    <t>221特記事項</t>
    <rPh sb="3" eb="5">
      <t>トッキ</t>
    </rPh>
    <rPh sb="5" eb="7">
      <t>ジコウ</t>
    </rPh>
    <phoneticPr fontId="58"/>
  </si>
  <si>
    <t>公共ます調査記録表</t>
    <rPh sb="0" eb="2">
      <t>コウキョウ</t>
    </rPh>
    <rPh sb="4" eb="6">
      <t>チョウサ</t>
    </rPh>
    <rPh sb="6" eb="8">
      <t>キロク</t>
    </rPh>
    <rPh sb="8" eb="9">
      <t>ヒョウ</t>
    </rPh>
    <phoneticPr fontId="14"/>
  </si>
  <si>
    <r>
      <t xml:space="preserve">　令和 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明朝"/>
        <family val="1"/>
        <charset val="128"/>
      </rPr>
      <t xml:space="preserve"> 年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 xml:space="preserve"> 月 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明朝"/>
        <family val="1"/>
        <charset val="128"/>
      </rPr>
      <t xml:space="preserve"> 日</t>
    </r>
    <rPh sb="1" eb="3">
      <t>レイワ</t>
    </rPh>
    <phoneticPr fontId="2"/>
  </si>
  <si>
    <t>Ⅰ号</t>
    <rPh sb="1" eb="2">
      <t>ゴウ</t>
    </rPh>
    <phoneticPr fontId="14"/>
  </si>
  <si>
    <t>Ⅱ号</t>
    <rPh sb="1" eb="2">
      <t>ゴウ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</si>
</sst>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0_ "/>
    <numFmt numFmtId="177" formatCode="[$-411]ggge&quot;年&quot;m&quot;月&quot;d&quot;日&quot;;@"/>
    <numFmt numFmtId="178" formatCode="\ &quot;ｔ≦&quot;\ 0.0"/>
    <numFmt numFmtId="179" formatCode="0.0_ "/>
    <numFmt numFmtId="180" formatCode="#,##0.0;[Red]\-#,##0.0"/>
    <numFmt numFmtId="181" formatCode="[DBNum3][$-411]0"/>
    <numFmt numFmtId="182" formatCode="[DBNum3][$-411]0.0"/>
    <numFmt numFmtId="183" formatCode="0.0_);[Red]\(0.0\)"/>
    <numFmt numFmtId="184" formatCode="General&quot; m&quot;"/>
    <numFmt numFmtId="185" formatCode="General&quot; ヵ所&quot;"/>
    <numFmt numFmtId="186" formatCode="General&quot; ｈ&quot;"/>
    <numFmt numFmtId="187" formatCode="0.0&quot;m&quot;"/>
    <numFmt numFmtId="188" formatCode="0.0&quot;h&quot;"/>
    <numFmt numFmtId="189" formatCode="General&quot; 人&quot;"/>
    <numFmt numFmtId="190" formatCode="General&quot; 回&quot;"/>
    <numFmt numFmtId="191" formatCode="General&quot; ｍ&quot;"/>
    <numFmt numFmtId="192" formatCode="&quot;A・B　計 &quot;0\ &quot;ヵ所&quot;"/>
    <numFmt numFmtId="193" formatCode="0.00&quot;m&quot;"/>
    <numFmt numFmtId="194" formatCode="General&quot; SP&quot;"/>
    <numFmt numFmtId="195" formatCode="0.00&quot;m2&quot;"/>
    <numFmt numFmtId="196" formatCode="&quot;A　計 &quot;0\ &quot;ヵ所&quot;"/>
    <numFmt numFmtId="197" formatCode="&quot;B　計 &quot;0\ &quot;ヵ所&quot;"/>
  </numFmts>
  <fonts count="6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22"/>
      <color indexed="10"/>
      <name val="ＭＳ Ｐ明朝"/>
      <family val="1"/>
      <charset val="128"/>
    </font>
    <font>
      <sz val="6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6"/>
      <color indexed="45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6"/>
      <color indexed="12"/>
      <name val="ＭＳ Ｐ明朝"/>
      <family val="1"/>
      <charset val="128"/>
    </font>
    <font>
      <sz val="5"/>
      <name val="ＭＳ Ｐ明朝"/>
      <family val="1"/>
      <charset val="128"/>
    </font>
    <font>
      <sz val="20"/>
      <name val="ＭＳ Ｐ明朝"/>
      <family val="1"/>
      <charset val="128"/>
    </font>
    <font>
      <sz val="8"/>
      <color indexed="53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9.9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Ｐ明朝"/>
      <family val="1"/>
      <charset val="128"/>
    </font>
    <font>
      <strike/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7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A9B"/>
        <bgColor indexed="64"/>
      </patternFill>
    </fill>
  </fills>
  <borders count="20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ott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dotted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rgb="FFFF0000"/>
      </top>
      <bottom/>
      <diagonal/>
    </border>
  </borders>
  <cellStyleXfs count="29">
    <xf numFmtId="0" fontId="0" fillId="0" borderId="0"/>
    <xf numFmtId="178" fontId="9" fillId="0" borderId="0" applyFill="0" applyBorder="0" applyAlignment="0"/>
    <xf numFmtId="0" fontId="17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2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textRotation="45" wrapText="1"/>
    </xf>
    <xf numFmtId="0" fontId="9" fillId="0" borderId="0">
      <alignment textRotation="45" wrapText="1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24" fillId="0" borderId="0"/>
    <xf numFmtId="0" fontId="1" fillId="0" borderId="0">
      <alignment vertical="center"/>
    </xf>
  </cellStyleXfs>
  <cellXfs count="1041">
    <xf numFmtId="0" fontId="0" fillId="0" borderId="0" xfId="0"/>
    <xf numFmtId="0" fontId="9" fillId="0" borderId="0" xfId="23"/>
    <xf numFmtId="0" fontId="9" fillId="0" borderId="0" xfId="23" applyBorder="1"/>
    <xf numFmtId="0" fontId="9" fillId="0" borderId="3" xfId="23" applyBorder="1"/>
    <xf numFmtId="0" fontId="28" fillId="2" borderId="8" xfId="25" applyFont="1" applyFill="1" applyBorder="1" applyAlignment="1" applyProtection="1">
      <alignment horizontal="left" vertical="center" wrapText="1"/>
      <protection locked="0"/>
    </xf>
    <xf numFmtId="0" fontId="28" fillId="2" borderId="9" xfId="25" applyFont="1" applyFill="1" applyBorder="1" applyAlignment="1" applyProtection="1">
      <alignment horizontal="left" vertical="center" wrapText="1"/>
      <protection locked="0"/>
    </xf>
    <xf numFmtId="0" fontId="28" fillId="2" borderId="10" xfId="25" applyFont="1" applyFill="1" applyBorder="1" applyAlignment="1" applyProtection="1">
      <alignment horizontal="left" vertical="center" wrapText="1"/>
      <protection locked="0"/>
    </xf>
    <xf numFmtId="0" fontId="28" fillId="2" borderId="25" xfId="25" applyFont="1" applyFill="1" applyBorder="1" applyAlignment="1" applyProtection="1">
      <alignment horizontal="left" vertical="center" wrapText="1"/>
      <protection locked="0"/>
    </xf>
    <xf numFmtId="0" fontId="23" fillId="0" borderId="29" xfId="23" applyFont="1" applyBorder="1"/>
    <xf numFmtId="0" fontId="23" fillId="0" borderId="0" xfId="23" applyFont="1" applyProtection="1">
      <protection locked="0"/>
    </xf>
    <xf numFmtId="0" fontId="9" fillId="0" borderId="0" xfId="23" applyAlignment="1"/>
    <xf numFmtId="0" fontId="9" fillId="3" borderId="0" xfId="23" applyFill="1" applyBorder="1" applyAlignment="1">
      <alignment horizontal="left" vertical="center"/>
    </xf>
    <xf numFmtId="0" fontId="9" fillId="0" borderId="0" xfId="23" applyFont="1"/>
    <xf numFmtId="0" fontId="3" fillId="0" borderId="0" xfId="18" applyProtection="1">
      <alignment vertical="center"/>
    </xf>
    <xf numFmtId="0" fontId="12" fillId="0" borderId="0" xfId="18" applyFont="1" applyBorder="1" applyAlignment="1" applyProtection="1">
      <alignment horizontal="left" vertical="center"/>
    </xf>
    <xf numFmtId="0" fontId="39" fillId="0" borderId="0" xfId="18" applyFont="1" applyProtection="1">
      <alignment vertical="center"/>
    </xf>
    <xf numFmtId="0" fontId="41" fillId="5" borderId="34" xfId="18" applyFont="1" applyFill="1" applyBorder="1" applyAlignment="1" applyProtection="1">
      <alignment horizontal="right" vertical="center" shrinkToFit="1"/>
    </xf>
    <xf numFmtId="0" fontId="37" fillId="0" borderId="0" xfId="18" applyFont="1" applyProtection="1">
      <alignment vertical="center"/>
    </xf>
    <xf numFmtId="0" fontId="40" fillId="5" borderId="34" xfId="18" applyFont="1" applyFill="1" applyBorder="1" applyAlignment="1" applyProtection="1">
      <alignment horizontal="right" vertical="center" shrinkToFit="1"/>
    </xf>
    <xf numFmtId="0" fontId="3" fillId="0" borderId="0" xfId="18" applyBorder="1" applyProtection="1">
      <alignment vertical="center"/>
    </xf>
    <xf numFmtId="0" fontId="41" fillId="5" borderId="2" xfId="18" applyFont="1" applyFill="1" applyBorder="1" applyAlignment="1" applyProtection="1">
      <alignment horizontal="right" vertical="center" shrinkToFit="1"/>
    </xf>
    <xf numFmtId="0" fontId="5" fillId="0" borderId="0" xfId="18" applyFont="1" applyBorder="1" applyAlignment="1" applyProtection="1">
      <alignment vertical="center" justifyLastLine="1"/>
    </xf>
    <xf numFmtId="0" fontId="5" fillId="0" borderId="37" xfId="18" applyFont="1" applyBorder="1" applyAlignment="1" applyProtection="1">
      <alignment vertical="center" justifyLastLine="1"/>
    </xf>
    <xf numFmtId="0" fontId="9" fillId="0" borderId="0" xfId="24"/>
    <xf numFmtId="0" fontId="3" fillId="0" borderId="0" xfId="24" applyFont="1" applyBorder="1"/>
    <xf numFmtId="0" fontId="9" fillId="0" borderId="0" xfId="24" applyAlignment="1">
      <alignment vertical="center"/>
    </xf>
    <xf numFmtId="0" fontId="9" fillId="0" borderId="0" xfId="24" applyBorder="1" applyAlignment="1">
      <alignment vertical="center"/>
    </xf>
    <xf numFmtId="0" fontId="9" fillId="0" borderId="0" xfId="24" applyFont="1" applyBorder="1" applyAlignment="1">
      <alignment horizontal="center"/>
    </xf>
    <xf numFmtId="0" fontId="9" fillId="0" borderId="0" xfId="24" applyBorder="1"/>
    <xf numFmtId="0" fontId="7" fillId="0" borderId="0" xfId="22" applyProtection="1">
      <alignment vertical="center"/>
      <protection locked="0"/>
    </xf>
    <xf numFmtId="0" fontId="14" fillId="0" borderId="0" xfId="22" applyFont="1" applyBorder="1" applyAlignment="1" applyProtection="1">
      <alignment horizontal="center" vertical="center"/>
      <protection locked="0"/>
    </xf>
    <xf numFmtId="0" fontId="7" fillId="0" borderId="0" xfId="22" applyFill="1" applyProtection="1">
      <alignment vertical="center"/>
      <protection locked="0"/>
    </xf>
    <xf numFmtId="0" fontId="14" fillId="0" borderId="0" xfId="22" applyFont="1" applyAlignment="1" applyProtection="1">
      <alignment horizontal="center" vertical="center"/>
      <protection locked="0"/>
    </xf>
    <xf numFmtId="0" fontId="7" fillId="0" borderId="16" xfId="22" applyBorder="1" applyAlignment="1" applyProtection="1">
      <alignment horizontal="center" vertical="center"/>
      <protection locked="0"/>
    </xf>
    <xf numFmtId="0" fontId="7" fillId="0" borderId="0" xfId="22" applyBorder="1" applyAlignment="1" applyProtection="1">
      <alignment horizontal="center" vertical="center"/>
      <protection locked="0"/>
    </xf>
    <xf numFmtId="0" fontId="14" fillId="0" borderId="0" xfId="22" applyFont="1" applyFill="1" applyProtection="1">
      <alignment vertical="center"/>
      <protection locked="0"/>
    </xf>
    <xf numFmtId="0" fontId="45" fillId="6" borderId="43" xfId="22" applyNumberFormat="1" applyFont="1" applyFill="1" applyBorder="1" applyAlignment="1" applyProtection="1">
      <alignment horizontal="center" vertical="center"/>
    </xf>
    <xf numFmtId="185" fontId="45" fillId="6" borderId="44" xfId="22" applyNumberFormat="1" applyFont="1" applyFill="1" applyBorder="1" applyAlignment="1" applyProtection="1">
      <alignment vertical="center"/>
    </xf>
    <xf numFmtId="185" fontId="45" fillId="6" borderId="45" xfId="22" applyNumberFormat="1" applyFont="1" applyFill="1" applyBorder="1" applyAlignment="1" applyProtection="1">
      <alignment vertical="center"/>
    </xf>
    <xf numFmtId="185" fontId="45" fillId="6" borderId="42" xfId="22" applyNumberFormat="1" applyFont="1" applyFill="1" applyBorder="1" applyAlignment="1" applyProtection="1">
      <alignment vertical="center"/>
    </xf>
    <xf numFmtId="184" fontId="45" fillId="6" borderId="44" xfId="22" applyNumberFormat="1" applyFont="1" applyFill="1" applyBorder="1" applyAlignment="1" applyProtection="1">
      <alignment vertical="center"/>
    </xf>
    <xf numFmtId="186" fontId="45" fillId="6" borderId="44" xfId="22" applyNumberFormat="1" applyFont="1" applyFill="1" applyBorder="1" applyAlignment="1" applyProtection="1">
      <alignment vertical="center"/>
    </xf>
    <xf numFmtId="185" fontId="45" fillId="6" borderId="43" xfId="22" applyNumberFormat="1" applyFont="1" applyFill="1" applyBorder="1" applyAlignment="1" applyProtection="1">
      <alignment horizontal="center" vertical="center"/>
    </xf>
    <xf numFmtId="0" fontId="45" fillId="6" borderId="46" xfId="22" applyFont="1" applyFill="1" applyBorder="1" applyAlignment="1" applyProtection="1">
      <alignment horizontal="distributed" vertical="center" justifyLastLine="1"/>
      <protection locked="0"/>
    </xf>
    <xf numFmtId="0" fontId="45" fillId="6" borderId="48" xfId="22" applyNumberFormat="1" applyFont="1" applyFill="1" applyBorder="1" applyAlignment="1" applyProtection="1">
      <alignment horizontal="center" vertical="center"/>
    </xf>
    <xf numFmtId="185" fontId="45" fillId="6" borderId="49" xfId="22" applyNumberFormat="1" applyFont="1" applyFill="1" applyBorder="1" applyAlignment="1" applyProtection="1">
      <alignment vertical="center"/>
    </xf>
    <xf numFmtId="185" fontId="45" fillId="6" borderId="50" xfId="22" applyNumberFormat="1" applyFont="1" applyFill="1" applyBorder="1" applyAlignment="1" applyProtection="1">
      <alignment vertical="center"/>
    </xf>
    <xf numFmtId="185" fontId="45" fillId="6" borderId="47" xfId="22" applyNumberFormat="1" applyFont="1" applyFill="1" applyBorder="1" applyAlignment="1" applyProtection="1">
      <alignment vertical="center"/>
    </xf>
    <xf numFmtId="184" fontId="45" fillId="6" borderId="49" xfId="22" applyNumberFormat="1" applyFont="1" applyFill="1" applyBorder="1" applyAlignment="1" applyProtection="1">
      <alignment vertical="center"/>
    </xf>
    <xf numFmtId="186" fontId="45" fillId="6" borderId="49" xfId="22" applyNumberFormat="1" applyFont="1" applyFill="1" applyBorder="1" applyAlignment="1" applyProtection="1">
      <alignment vertical="center"/>
    </xf>
    <xf numFmtId="185" fontId="45" fillId="6" borderId="48" xfId="22" applyNumberFormat="1" applyFont="1" applyFill="1" applyBorder="1" applyAlignment="1" applyProtection="1">
      <alignment horizontal="center" vertical="center"/>
    </xf>
    <xf numFmtId="0" fontId="45" fillId="6" borderId="51" xfId="22" applyFont="1" applyFill="1" applyBorder="1" applyAlignment="1" applyProtection="1">
      <alignment horizontal="distributed" vertical="center" justifyLastLine="1"/>
      <protection locked="0"/>
    </xf>
    <xf numFmtId="184" fontId="45" fillId="6" borderId="47" xfId="22" applyNumberFormat="1" applyFont="1" applyFill="1" applyBorder="1" applyAlignment="1" applyProtection="1">
      <alignment vertical="center"/>
    </xf>
    <xf numFmtId="186" fontId="45" fillId="6" borderId="47" xfId="22" applyNumberFormat="1" applyFont="1" applyFill="1" applyBorder="1" applyAlignment="1" applyProtection="1">
      <alignment vertical="center"/>
    </xf>
    <xf numFmtId="185" fontId="45" fillId="6" borderId="52" xfId="22" applyNumberFormat="1" applyFont="1" applyFill="1" applyBorder="1" applyAlignment="1" applyProtection="1">
      <alignment vertical="center"/>
    </xf>
    <xf numFmtId="185" fontId="45" fillId="6" borderId="53" xfId="22" applyNumberFormat="1" applyFont="1" applyFill="1" applyBorder="1" applyAlignment="1" applyProtection="1">
      <alignment vertical="center"/>
    </xf>
    <xf numFmtId="0" fontId="45" fillId="6" borderId="54" xfId="22" applyNumberFormat="1" applyFont="1" applyFill="1" applyBorder="1" applyAlignment="1" applyProtection="1">
      <alignment horizontal="center" vertical="center"/>
    </xf>
    <xf numFmtId="185" fontId="45" fillId="6" borderId="55" xfId="22" applyNumberFormat="1" applyFont="1" applyFill="1" applyBorder="1" applyAlignment="1" applyProtection="1">
      <alignment vertical="center"/>
    </xf>
    <xf numFmtId="185" fontId="45" fillId="6" borderId="54" xfId="22" applyNumberFormat="1" applyFont="1" applyFill="1" applyBorder="1" applyAlignment="1" applyProtection="1">
      <alignment horizontal="center" vertical="center"/>
    </xf>
    <xf numFmtId="0" fontId="45" fillId="6" borderId="56" xfId="22" applyFont="1" applyFill="1" applyBorder="1" applyAlignment="1" applyProtection="1">
      <alignment horizontal="distributed" vertical="center" justifyLastLine="1"/>
      <protection locked="0"/>
    </xf>
    <xf numFmtId="0" fontId="45" fillId="6" borderId="33" xfId="22" applyNumberFormat="1" applyFont="1" applyFill="1" applyBorder="1" applyAlignment="1" applyProtection="1">
      <alignment horizontal="center" vertical="center"/>
    </xf>
    <xf numFmtId="185" fontId="45" fillId="6" borderId="31" xfId="22" applyNumberFormat="1" applyFont="1" applyFill="1" applyBorder="1" applyAlignment="1" applyProtection="1">
      <alignment vertical="center"/>
    </xf>
    <xf numFmtId="185" fontId="45" fillId="6" borderId="57" xfId="22" applyNumberFormat="1" applyFont="1" applyFill="1" applyBorder="1" applyAlignment="1" applyProtection="1">
      <alignment vertical="center"/>
    </xf>
    <xf numFmtId="184" fontId="45" fillId="6" borderId="20" xfId="22" applyNumberFormat="1" applyFont="1" applyFill="1" applyBorder="1" applyAlignment="1" applyProtection="1">
      <alignment vertical="center"/>
    </xf>
    <xf numFmtId="186" fontId="45" fillId="6" borderId="20" xfId="22" applyNumberFormat="1" applyFont="1" applyFill="1" applyBorder="1" applyAlignment="1" applyProtection="1">
      <alignment vertical="center"/>
    </xf>
    <xf numFmtId="185" fontId="45" fillId="6" borderId="0" xfId="22" applyNumberFormat="1" applyFont="1" applyFill="1" applyBorder="1" applyAlignment="1" applyProtection="1">
      <alignment vertical="center"/>
    </xf>
    <xf numFmtId="0" fontId="45" fillId="6" borderId="36" xfId="22" applyNumberFormat="1" applyFont="1" applyFill="1" applyBorder="1" applyAlignment="1" applyProtection="1">
      <alignment horizontal="center" vertical="center"/>
    </xf>
    <xf numFmtId="185" fontId="45" fillId="6" borderId="20" xfId="22" applyNumberFormat="1" applyFont="1" applyFill="1" applyBorder="1" applyAlignment="1" applyProtection="1">
      <alignment vertical="center"/>
    </xf>
    <xf numFmtId="185" fontId="45" fillId="6" borderId="33" xfId="22" applyNumberFormat="1" applyFont="1" applyFill="1" applyBorder="1" applyAlignment="1" applyProtection="1">
      <alignment horizontal="center" vertical="center"/>
    </xf>
    <xf numFmtId="0" fontId="45" fillId="6" borderId="21" xfId="22" applyFont="1" applyFill="1" applyBorder="1" applyAlignment="1" applyProtection="1">
      <alignment horizontal="distributed" vertical="center" justifyLastLine="1"/>
      <protection locked="0"/>
    </xf>
    <xf numFmtId="0" fontId="14" fillId="0" borderId="36" xfId="22" applyFont="1" applyBorder="1" applyAlignment="1" applyProtection="1">
      <alignment horizontal="center" vertical="center"/>
      <protection locked="0"/>
    </xf>
    <xf numFmtId="0" fontId="45" fillId="5" borderId="58" xfId="22" applyNumberFormat="1" applyFont="1" applyFill="1" applyBorder="1" applyAlignment="1" applyProtection="1">
      <alignment horizontal="center" vertical="center"/>
    </xf>
    <xf numFmtId="0" fontId="45" fillId="5" borderId="59" xfId="22" applyNumberFormat="1" applyFont="1" applyFill="1" applyBorder="1" applyAlignment="1" applyProtection="1">
      <alignment horizontal="center" vertical="center"/>
    </xf>
    <xf numFmtId="185" fontId="45" fillId="5" borderId="42" xfId="22" applyNumberFormat="1" applyFont="1" applyFill="1" applyBorder="1" applyAlignment="1" applyProtection="1">
      <alignment vertical="center"/>
    </xf>
    <xf numFmtId="185" fontId="46" fillId="5" borderId="18" xfId="22" applyNumberFormat="1" applyFont="1" applyFill="1" applyBorder="1" applyAlignment="1" applyProtection="1">
      <alignment vertical="center"/>
    </xf>
    <xf numFmtId="185" fontId="45" fillId="5" borderId="36" xfId="22" applyNumberFormat="1" applyFont="1" applyFill="1" applyBorder="1" applyAlignment="1" applyProtection="1">
      <alignment horizontal="center" vertical="center"/>
    </xf>
    <xf numFmtId="0" fontId="47" fillId="5" borderId="46" xfId="22" applyFont="1" applyFill="1" applyBorder="1" applyAlignment="1" applyProtection="1">
      <alignment horizontal="distributed" vertical="center" justifyLastLine="1"/>
      <protection locked="0"/>
    </xf>
    <xf numFmtId="0" fontId="45" fillId="5" borderId="48" xfId="22" applyNumberFormat="1" applyFont="1" applyFill="1" applyBorder="1" applyAlignment="1" applyProtection="1">
      <alignment horizontal="center" vertical="center"/>
    </xf>
    <xf numFmtId="185" fontId="45" fillId="5" borderId="49" xfId="22" applyNumberFormat="1" applyFont="1" applyFill="1" applyBorder="1" applyAlignment="1" applyProtection="1">
      <alignment vertical="center"/>
    </xf>
    <xf numFmtId="0" fontId="45" fillId="5" borderId="50" xfId="22" applyNumberFormat="1" applyFont="1" applyFill="1" applyBorder="1" applyAlignment="1" applyProtection="1">
      <alignment horizontal="center" vertical="center"/>
    </xf>
    <xf numFmtId="185" fontId="45" fillId="5" borderId="47" xfId="22" applyNumberFormat="1" applyFont="1" applyFill="1" applyBorder="1" applyAlignment="1" applyProtection="1">
      <alignment vertical="center"/>
    </xf>
    <xf numFmtId="0" fontId="48" fillId="5" borderId="51" xfId="22" applyFont="1" applyFill="1" applyBorder="1" applyAlignment="1" applyProtection="1">
      <alignment horizontal="distributed" vertical="center" justifyLastLine="1"/>
      <protection locked="0"/>
    </xf>
    <xf numFmtId="0" fontId="14" fillId="5" borderId="51" xfId="22" applyFont="1" applyFill="1" applyBorder="1" applyAlignment="1" applyProtection="1">
      <alignment horizontal="distributed" vertical="center" justifyLastLine="1"/>
      <protection locked="0"/>
    </xf>
    <xf numFmtId="0" fontId="47" fillId="5" borderId="51" xfId="22" applyFont="1" applyFill="1" applyBorder="1" applyAlignment="1" applyProtection="1">
      <alignment horizontal="distributed" vertical="center" justifyLastLine="1"/>
      <protection locked="0"/>
    </xf>
    <xf numFmtId="0" fontId="45" fillId="5" borderId="52" xfId="22" applyNumberFormat="1" applyFont="1" applyFill="1" applyBorder="1" applyAlignment="1" applyProtection="1">
      <alignment horizontal="center" vertical="center"/>
    </xf>
    <xf numFmtId="185" fontId="46" fillId="5" borderId="53" xfId="22" applyNumberFormat="1" applyFont="1" applyFill="1" applyBorder="1" applyAlignment="1" applyProtection="1">
      <alignment vertical="center"/>
    </xf>
    <xf numFmtId="0" fontId="45" fillId="5" borderId="54" xfId="22" applyNumberFormat="1" applyFont="1" applyFill="1" applyBorder="1" applyAlignment="1" applyProtection="1">
      <alignment horizontal="center" vertical="center"/>
    </xf>
    <xf numFmtId="185" fontId="45" fillId="5" borderId="53" xfId="22" applyNumberFormat="1" applyFont="1" applyFill="1" applyBorder="1" applyAlignment="1" applyProtection="1">
      <alignment vertical="center"/>
    </xf>
    <xf numFmtId="185" fontId="45" fillId="5" borderId="55" xfId="22" applyNumberFormat="1" applyFont="1" applyFill="1" applyBorder="1" applyAlignment="1" applyProtection="1">
      <alignment vertical="center"/>
    </xf>
    <xf numFmtId="0" fontId="49" fillId="5" borderId="56" xfId="22" applyFont="1" applyFill="1" applyBorder="1" applyAlignment="1" applyProtection="1">
      <alignment horizontal="distributed" vertical="center" justifyLastLine="1"/>
      <protection locked="0"/>
    </xf>
    <xf numFmtId="0" fontId="45" fillId="5" borderId="33" xfId="22" applyNumberFormat="1" applyFont="1" applyFill="1" applyBorder="1" applyAlignment="1" applyProtection="1">
      <alignment horizontal="center" vertical="center"/>
    </xf>
    <xf numFmtId="185" fontId="45" fillId="5" borderId="31" xfId="22" applyNumberFormat="1" applyFont="1" applyFill="1" applyBorder="1" applyAlignment="1" applyProtection="1">
      <alignment vertical="center"/>
    </xf>
    <xf numFmtId="0" fontId="45" fillId="5" borderId="57" xfId="22" applyNumberFormat="1" applyFont="1" applyFill="1" applyBorder="1" applyAlignment="1" applyProtection="1">
      <alignment horizontal="center" vertical="center"/>
    </xf>
    <xf numFmtId="185" fontId="46" fillId="5" borderId="31" xfId="22" applyNumberFormat="1" applyFont="1" applyFill="1" applyBorder="1" applyAlignment="1" applyProtection="1">
      <alignment vertical="center"/>
    </xf>
    <xf numFmtId="185" fontId="45" fillId="5" borderId="0" xfId="22" applyNumberFormat="1" applyFont="1" applyFill="1" applyBorder="1" applyAlignment="1" applyProtection="1">
      <alignment vertical="center"/>
    </xf>
    <xf numFmtId="185" fontId="45" fillId="5" borderId="20" xfId="22" applyNumberFormat="1" applyFont="1" applyFill="1" applyBorder="1" applyAlignment="1" applyProtection="1">
      <alignment vertical="center"/>
    </xf>
    <xf numFmtId="185" fontId="46" fillId="5" borderId="20" xfId="22" applyNumberFormat="1" applyFont="1" applyFill="1" applyBorder="1" applyAlignment="1" applyProtection="1">
      <alignment vertical="center"/>
    </xf>
    <xf numFmtId="185" fontId="45" fillId="5" borderId="33" xfId="22" applyNumberFormat="1" applyFont="1" applyFill="1" applyBorder="1" applyAlignment="1" applyProtection="1">
      <alignment horizontal="center" vertical="center"/>
    </xf>
    <xf numFmtId="0" fontId="48" fillId="5" borderId="21" xfId="22" applyFont="1" applyFill="1" applyBorder="1" applyAlignment="1" applyProtection="1">
      <alignment horizontal="distributed" vertical="center" justifyLastLine="1"/>
      <protection locked="0"/>
    </xf>
    <xf numFmtId="0" fontId="55" fillId="0" borderId="36" xfId="22" applyFont="1" applyFill="1" applyBorder="1" applyAlignment="1" applyProtection="1">
      <alignment horizontal="center" vertical="center"/>
      <protection locked="0"/>
    </xf>
    <xf numFmtId="0" fontId="7" fillId="0" borderId="0" xfId="22" applyBorder="1" applyProtection="1">
      <alignment vertical="center"/>
      <protection locked="0"/>
    </xf>
    <xf numFmtId="0" fontId="50" fillId="0" borderId="0" xfId="22" applyFont="1" applyFill="1" applyProtection="1">
      <alignment vertical="center"/>
      <protection locked="0"/>
    </xf>
    <xf numFmtId="189" fontId="6" fillId="5" borderId="65" xfId="22" applyNumberFormat="1" applyFont="1" applyFill="1" applyBorder="1" applyAlignment="1" applyProtection="1">
      <alignment horizontal="center" vertical="center"/>
      <protection locked="0"/>
    </xf>
    <xf numFmtId="190" fontId="6" fillId="5" borderId="30" xfId="22" applyNumberFormat="1" applyFont="1" applyFill="1" applyBorder="1" applyAlignment="1" applyProtection="1">
      <alignment horizontal="center" vertical="center"/>
      <protection locked="0"/>
    </xf>
    <xf numFmtId="0" fontId="12" fillId="0" borderId="0" xfId="22" applyFont="1" applyAlignment="1" applyProtection="1">
      <alignment horizontal="distributed" vertical="center" justifyLastLine="1"/>
      <protection locked="0"/>
    </xf>
    <xf numFmtId="0" fontId="51" fillId="0" borderId="0" xfId="22" applyFont="1" applyProtection="1">
      <alignment vertical="center"/>
      <protection locked="0"/>
    </xf>
    <xf numFmtId="0" fontId="16" fillId="0" borderId="0" xfId="22" applyFont="1" applyProtection="1">
      <alignment vertical="center"/>
      <protection locked="0"/>
    </xf>
    <xf numFmtId="0" fontId="16" fillId="0" borderId="29" xfId="22" applyFont="1" applyBorder="1" applyProtection="1">
      <alignment vertical="center"/>
      <protection locked="0"/>
    </xf>
    <xf numFmtId="0" fontId="16" fillId="0" borderId="29" xfId="22" applyFont="1" applyBorder="1" applyAlignment="1" applyProtection="1">
      <alignment horizontal="center" vertical="center"/>
      <protection locked="0"/>
    </xf>
    <xf numFmtId="0" fontId="0" fillId="0" borderId="0" xfId="23" applyFont="1"/>
    <xf numFmtId="0" fontId="9" fillId="3" borderId="0" xfId="23" applyFont="1" applyFill="1" applyBorder="1"/>
    <xf numFmtId="0" fontId="6" fillId="0" borderId="0" xfId="21" applyFill="1">
      <alignment vertical="center"/>
    </xf>
    <xf numFmtId="0" fontId="12" fillId="0" borderId="0" xfId="21" applyFont="1" applyFill="1">
      <alignment vertical="center"/>
    </xf>
    <xf numFmtId="0" fontId="6" fillId="0" borderId="30" xfId="21" applyFill="1" applyBorder="1">
      <alignment vertical="center"/>
    </xf>
    <xf numFmtId="0" fontId="6" fillId="0" borderId="29" xfId="21" applyFill="1" applyBorder="1">
      <alignment vertical="center"/>
    </xf>
    <xf numFmtId="0" fontId="3" fillId="0" borderId="29" xfId="21" applyFont="1" applyFill="1" applyBorder="1">
      <alignment vertical="center"/>
    </xf>
    <xf numFmtId="0" fontId="39" fillId="0" borderId="29" xfId="21" applyFont="1" applyFill="1" applyBorder="1">
      <alignment vertical="center"/>
    </xf>
    <xf numFmtId="0" fontId="52" fillId="0" borderId="29" xfId="21" applyFont="1" applyFill="1" applyBorder="1">
      <alignment vertical="center"/>
    </xf>
    <xf numFmtId="0" fontId="12" fillId="0" borderId="29" xfId="21" applyFont="1" applyFill="1" applyBorder="1">
      <alignment vertical="center"/>
    </xf>
    <xf numFmtId="0" fontId="12" fillId="0" borderId="18" xfId="21" applyFont="1" applyFill="1" applyBorder="1">
      <alignment vertical="center"/>
    </xf>
    <xf numFmtId="0" fontId="12" fillId="0" borderId="36" xfId="21" applyFont="1" applyFill="1" applyBorder="1">
      <alignment vertical="center"/>
    </xf>
    <xf numFmtId="0" fontId="6" fillId="0" borderId="32" xfId="21" applyFill="1" applyBorder="1">
      <alignment vertical="center"/>
    </xf>
    <xf numFmtId="0" fontId="3" fillId="0" borderId="0" xfId="21" applyFont="1" applyFill="1" applyBorder="1">
      <alignment vertical="center"/>
    </xf>
    <xf numFmtId="0" fontId="12" fillId="0" borderId="0" xfId="21" applyFont="1" applyFill="1" applyBorder="1">
      <alignment vertical="center"/>
    </xf>
    <xf numFmtId="0" fontId="12" fillId="0" borderId="55" xfId="21" applyFont="1" applyFill="1" applyBorder="1">
      <alignment vertical="center"/>
    </xf>
    <xf numFmtId="0" fontId="12" fillId="0" borderId="53" xfId="21" applyFont="1" applyFill="1" applyBorder="1">
      <alignment vertical="center"/>
    </xf>
    <xf numFmtId="179" fontId="12" fillId="0" borderId="49" xfId="21" applyNumberFormat="1" applyFont="1" applyFill="1" applyBorder="1" applyAlignment="1">
      <alignment horizontal="center" vertical="center"/>
    </xf>
    <xf numFmtId="0" fontId="12" fillId="0" borderId="49" xfId="21" applyFont="1" applyFill="1" applyBorder="1" applyAlignment="1">
      <alignment vertical="center"/>
    </xf>
    <xf numFmtId="0" fontId="12" fillId="0" borderId="67" xfId="21" applyFont="1" applyFill="1" applyBorder="1" applyAlignment="1">
      <alignment vertical="center"/>
    </xf>
    <xf numFmtId="0" fontId="12" fillId="0" borderId="66" xfId="21" applyFont="1" applyFill="1" applyBorder="1">
      <alignment vertical="center"/>
    </xf>
    <xf numFmtId="0" fontId="12" fillId="0" borderId="49" xfId="21" applyFont="1" applyFill="1" applyBorder="1">
      <alignment vertical="center"/>
    </xf>
    <xf numFmtId="0" fontId="12" fillId="0" borderId="67" xfId="21" applyFont="1" applyFill="1" applyBorder="1" applyAlignment="1">
      <alignment horizontal="center" vertical="center"/>
    </xf>
    <xf numFmtId="0" fontId="12" fillId="0" borderId="20" xfId="21" applyFont="1" applyFill="1" applyBorder="1">
      <alignment vertical="center"/>
    </xf>
    <xf numFmtId="0" fontId="12" fillId="0" borderId="31" xfId="21" applyFont="1" applyFill="1" applyBorder="1">
      <alignment vertical="center"/>
    </xf>
    <xf numFmtId="0" fontId="7" fillId="0" borderId="31" xfId="21" applyFont="1" applyFill="1" applyBorder="1" applyAlignment="1"/>
    <xf numFmtId="0" fontId="3" fillId="0" borderId="18" xfId="21" applyFont="1" applyFill="1" applyBorder="1">
      <alignment vertical="center"/>
    </xf>
    <xf numFmtId="0" fontId="11" fillId="0" borderId="0" xfId="21" applyFont="1" applyFill="1" applyBorder="1" applyAlignment="1">
      <alignment vertical="center"/>
    </xf>
    <xf numFmtId="0" fontId="3" fillId="0" borderId="31" xfId="21" applyFont="1" applyFill="1" applyBorder="1">
      <alignment vertical="center"/>
    </xf>
    <xf numFmtId="0" fontId="11" fillId="0" borderId="31" xfId="21" applyFont="1" applyFill="1" applyBorder="1" applyAlignment="1">
      <alignment vertical="center"/>
    </xf>
    <xf numFmtId="0" fontId="3" fillId="0" borderId="0" xfId="21" applyFont="1" applyFill="1" applyAlignment="1"/>
    <xf numFmtId="0" fontId="11" fillId="0" borderId="0" xfId="21" applyFont="1" applyFill="1" applyBorder="1">
      <alignment vertical="center"/>
    </xf>
    <xf numFmtId="0" fontId="14" fillId="0" borderId="0" xfId="21" applyFont="1" applyFill="1" applyBorder="1">
      <alignment vertical="center"/>
    </xf>
    <xf numFmtId="0" fontId="3" fillId="0" borderId="20" xfId="21" applyFont="1" applyFill="1" applyBorder="1" applyAlignment="1"/>
    <xf numFmtId="0" fontId="3" fillId="0" borderId="31" xfId="21" applyFont="1" applyFill="1" applyBorder="1" applyAlignment="1"/>
    <xf numFmtId="0" fontId="14" fillId="0" borderId="0" xfId="21" applyFont="1" applyFill="1" applyAlignment="1">
      <alignment horizontal="center" vertical="center"/>
    </xf>
    <xf numFmtId="0" fontId="16" fillId="0" borderId="0" xfId="21" applyFont="1" applyFill="1" applyAlignment="1">
      <alignment vertical="center" justifyLastLine="1"/>
    </xf>
    <xf numFmtId="0" fontId="9" fillId="0" borderId="49" xfId="23" applyBorder="1"/>
    <xf numFmtId="0" fontId="9" fillId="0" borderId="69" xfId="23" applyBorder="1"/>
    <xf numFmtId="0" fontId="9" fillId="0" borderId="70" xfId="23" applyBorder="1" applyAlignment="1">
      <alignment vertical="center"/>
    </xf>
    <xf numFmtId="0" fontId="9" fillId="0" borderId="70" xfId="23" applyBorder="1" applyAlignment="1">
      <alignment vertical="center" textRotation="255"/>
    </xf>
    <xf numFmtId="0" fontId="9" fillId="0" borderId="41" xfId="23" applyBorder="1" applyAlignment="1">
      <alignment vertical="center"/>
    </xf>
    <xf numFmtId="0" fontId="9" fillId="0" borderId="21" xfId="23" applyBorder="1" applyAlignment="1">
      <alignment vertical="center" textRotation="255"/>
    </xf>
    <xf numFmtId="0" fontId="9" fillId="0" borderId="21" xfId="23" applyBorder="1" applyAlignment="1">
      <alignment vertical="center" textRotation="255" wrapText="1"/>
    </xf>
    <xf numFmtId="0" fontId="9" fillId="0" borderId="24" xfId="23" applyBorder="1" applyAlignment="1">
      <alignment horizontal="center" vertical="center"/>
    </xf>
    <xf numFmtId="0" fontId="9" fillId="0" borderId="0" xfId="23" applyFont="1" applyBorder="1" applyAlignment="1">
      <alignment horizontal="center" vertical="center"/>
    </xf>
    <xf numFmtId="0" fontId="28" fillId="0" borderId="3" xfId="23" applyFont="1" applyFill="1" applyBorder="1" applyAlignment="1">
      <alignment vertical="center"/>
    </xf>
    <xf numFmtId="0" fontId="27" fillId="0" borderId="3" xfId="23" applyFont="1" applyFill="1" applyBorder="1" applyAlignment="1">
      <alignment vertical="center"/>
    </xf>
    <xf numFmtId="0" fontId="9" fillId="0" borderId="3" xfId="23" applyFont="1" applyFill="1" applyBorder="1" applyAlignment="1">
      <alignment horizontal="center" vertical="center"/>
    </xf>
    <xf numFmtId="0" fontId="9" fillId="0" borderId="0" xfId="23" applyFont="1" applyAlignment="1"/>
    <xf numFmtId="0" fontId="36" fillId="0" borderId="0" xfId="23" applyFont="1" applyAlignment="1">
      <alignment vertical="center" justifyLastLine="1"/>
    </xf>
    <xf numFmtId="0" fontId="12" fillId="0" borderId="109" xfId="21" applyFont="1" applyFill="1" applyBorder="1" applyAlignment="1">
      <alignment horizontal="center" vertical="center"/>
    </xf>
    <xf numFmtId="0" fontId="12" fillId="0" borderId="118" xfId="21" applyFont="1" applyFill="1" applyBorder="1" applyAlignment="1">
      <alignment vertical="center" shrinkToFit="1"/>
    </xf>
    <xf numFmtId="0" fontId="12" fillId="0" borderId="0" xfId="21" applyFont="1" applyFill="1" applyBorder="1" applyAlignment="1">
      <alignment vertical="center" shrinkToFit="1"/>
    </xf>
    <xf numFmtId="0" fontId="12" fillId="0" borderId="119" xfId="21" applyFont="1" applyFill="1" applyBorder="1" applyAlignment="1">
      <alignment vertical="center" shrinkToFit="1"/>
    </xf>
    <xf numFmtId="0" fontId="11" fillId="0" borderId="44" xfId="21" applyFont="1" applyFill="1" applyBorder="1" applyAlignment="1">
      <alignment horizontal="left" vertical="center"/>
    </xf>
    <xf numFmtId="0" fontId="11" fillId="0" borderId="42" xfId="21" applyFont="1" applyFill="1" applyBorder="1" applyAlignment="1">
      <alignment horizontal="left" vertical="center"/>
    </xf>
    <xf numFmtId="0" fontId="7" fillId="6" borderId="41" xfId="22" applyFont="1" applyFill="1" applyBorder="1" applyAlignment="1" applyProtection="1">
      <alignment horizontal="distributed" vertical="center" wrapText="1" justifyLastLine="1"/>
      <protection locked="0"/>
    </xf>
    <xf numFmtId="0" fontId="7" fillId="6" borderId="135" xfId="22" applyFont="1" applyFill="1" applyBorder="1" applyAlignment="1" applyProtection="1">
      <alignment horizontal="distributed" vertical="center" justifyLastLine="1" shrinkToFit="1"/>
      <protection locked="0"/>
    </xf>
    <xf numFmtId="181" fontId="6" fillId="0" borderId="62" xfId="22" applyNumberFormat="1" applyFont="1" applyBorder="1" applyAlignment="1" applyProtection="1">
      <alignment horizontal="center" vertical="center"/>
      <protection locked="0"/>
    </xf>
    <xf numFmtId="0" fontId="34" fillId="0" borderId="136" xfId="22" applyFont="1" applyBorder="1" applyAlignment="1" applyProtection="1">
      <alignment horizontal="center" vertical="center"/>
      <protection locked="0"/>
    </xf>
    <xf numFmtId="0" fontId="25" fillId="0" borderId="86" xfId="22" applyFont="1" applyBorder="1" applyAlignment="1" applyProtection="1">
      <alignment horizontal="center" vertical="center"/>
      <protection locked="0"/>
    </xf>
    <xf numFmtId="0" fontId="25" fillId="0" borderId="108" xfId="22" applyFont="1" applyBorder="1" applyAlignment="1" applyProtection="1">
      <alignment horizontal="center" vertical="center"/>
      <protection locked="0"/>
    </xf>
    <xf numFmtId="0" fontId="34" fillId="0" borderId="137" xfId="22" applyFont="1" applyBorder="1" applyAlignment="1" applyProtection="1">
      <alignment horizontal="center" vertical="center"/>
      <protection locked="0"/>
    </xf>
    <xf numFmtId="188" fontId="34" fillId="0" borderId="138" xfId="22" applyNumberFormat="1" applyFont="1" applyBorder="1" applyAlignment="1" applyProtection="1">
      <alignment horizontal="center" vertical="center"/>
      <protection locked="0"/>
    </xf>
    <xf numFmtId="0" fontId="34" fillId="0" borderId="139" xfId="22" applyFont="1" applyBorder="1" applyAlignment="1" applyProtection="1">
      <alignment horizontal="center" vertical="center"/>
      <protection locked="0"/>
    </xf>
    <xf numFmtId="0" fontId="34" fillId="0" borderId="140" xfId="22" applyFont="1" applyBorder="1" applyAlignment="1" applyProtection="1">
      <alignment horizontal="center" vertical="center"/>
      <protection locked="0"/>
    </xf>
    <xf numFmtId="187" fontId="15" fillId="0" borderId="137" xfId="22" applyNumberFormat="1" applyFont="1" applyBorder="1" applyAlignment="1" applyProtection="1">
      <alignment horizontal="center" vertical="center"/>
      <protection locked="0"/>
    </xf>
    <xf numFmtId="0" fontId="7" fillId="6" borderId="141" xfId="22" applyFont="1" applyFill="1" applyBorder="1" applyAlignment="1" applyProtection="1">
      <alignment horizontal="distributed" vertical="center" wrapText="1" justifyLastLine="1"/>
      <protection locked="0"/>
    </xf>
    <xf numFmtId="181" fontId="6" fillId="8" borderId="43" xfId="22" applyNumberFormat="1" applyFont="1" applyFill="1" applyBorder="1" applyAlignment="1" applyProtection="1">
      <alignment horizontal="center" vertical="center"/>
      <protection locked="0"/>
    </xf>
    <xf numFmtId="0" fontId="34" fillId="8" borderId="142" xfId="22" applyFont="1" applyFill="1" applyBorder="1" applyAlignment="1" applyProtection="1">
      <alignment horizontal="center" vertical="center"/>
      <protection locked="0"/>
    </xf>
    <xf numFmtId="0" fontId="25" fillId="8" borderId="44" xfId="22" applyFont="1" applyFill="1" applyBorder="1" applyAlignment="1" applyProtection="1">
      <alignment horizontal="center" vertical="center"/>
      <protection locked="0"/>
    </xf>
    <xf numFmtId="0" fontId="25" fillId="8" borderId="45" xfId="22" applyFont="1" applyFill="1" applyBorder="1" applyAlignment="1" applyProtection="1">
      <alignment horizontal="center" vertical="center"/>
      <protection locked="0"/>
    </xf>
    <xf numFmtId="0" fontId="34" fillId="8" borderId="46" xfId="22" applyFont="1" applyFill="1" applyBorder="1" applyAlignment="1" applyProtection="1">
      <alignment horizontal="center" vertical="center"/>
      <protection locked="0"/>
    </xf>
    <xf numFmtId="188" fontId="34" fillId="8" borderId="116" xfId="22" applyNumberFormat="1" applyFont="1" applyFill="1" applyBorder="1" applyAlignment="1" applyProtection="1">
      <alignment horizontal="center" vertical="center"/>
      <protection locked="0"/>
    </xf>
    <xf numFmtId="0" fontId="34" fillId="8" borderId="143" xfId="22" applyFont="1" applyFill="1" applyBorder="1" applyAlignment="1" applyProtection="1">
      <alignment horizontal="center" vertical="center"/>
      <protection locked="0"/>
    </xf>
    <xf numFmtId="0" fontId="34" fillId="8" borderId="144" xfId="22" applyFont="1" applyFill="1" applyBorder="1" applyAlignment="1" applyProtection="1">
      <alignment horizontal="center" vertical="center"/>
      <protection locked="0"/>
    </xf>
    <xf numFmtId="187" fontId="15" fillId="8" borderId="46" xfId="22" applyNumberFormat="1" applyFont="1" applyFill="1" applyBorder="1" applyAlignment="1" applyProtection="1">
      <alignment horizontal="center" vertical="center"/>
      <protection locked="0"/>
    </xf>
    <xf numFmtId="181" fontId="6" fillId="8" borderId="46" xfId="22" applyNumberFormat="1" applyFont="1" applyFill="1" applyBorder="1" applyAlignment="1" applyProtection="1">
      <alignment horizontal="center" vertical="center"/>
      <protection locked="0"/>
    </xf>
    <xf numFmtId="0" fontId="7" fillId="0" borderId="124" xfId="22" applyFont="1" applyBorder="1" applyAlignment="1" applyProtection="1">
      <alignment horizontal="distributed" vertical="center" wrapText="1" justifyLastLine="1"/>
      <protection locked="0"/>
    </xf>
    <xf numFmtId="0" fontId="7" fillId="7" borderId="124" xfId="22" applyFont="1" applyFill="1" applyBorder="1" applyAlignment="1" applyProtection="1">
      <alignment horizontal="distributed" vertical="center" wrapText="1" justifyLastLine="1"/>
      <protection locked="0"/>
    </xf>
    <xf numFmtId="0" fontId="39" fillId="0" borderId="36" xfId="22" applyFont="1" applyFill="1" applyBorder="1" applyAlignment="1">
      <alignment horizontal="distributed" vertical="center" justifyLastLine="1" shrinkToFit="1"/>
    </xf>
    <xf numFmtId="0" fontId="39" fillId="0" borderId="36" xfId="22" applyFont="1" applyFill="1" applyBorder="1" applyAlignment="1" applyProtection="1">
      <alignment vertical="center" shrinkToFit="1"/>
      <protection locked="0"/>
    </xf>
    <xf numFmtId="0" fontId="3" fillId="0" borderId="36" xfId="22" applyFont="1" applyFill="1" applyBorder="1" applyAlignment="1" applyProtection="1">
      <alignment vertical="center" shrinkToFit="1"/>
      <protection locked="0"/>
    </xf>
    <xf numFmtId="0" fontId="3" fillId="3" borderId="36" xfId="22" applyFont="1" applyFill="1" applyBorder="1" applyAlignment="1">
      <alignment horizontal="distributed" vertical="center" justifyLastLine="1" shrinkToFit="1"/>
    </xf>
    <xf numFmtId="0" fontId="11" fillId="0" borderId="61" xfId="22" applyFont="1" applyBorder="1" applyAlignment="1" applyProtection="1">
      <alignment horizontal="center" vertical="center" justifyLastLine="1"/>
      <protection locked="0"/>
    </xf>
    <xf numFmtId="185" fontId="55" fillId="0" borderId="145" xfId="22" applyNumberFormat="1" applyFont="1" applyBorder="1" applyAlignment="1" applyProtection="1">
      <alignment horizontal="center" vertical="center" shrinkToFit="1"/>
    </xf>
    <xf numFmtId="185" fontId="55" fillId="0" borderId="146" xfId="22" applyNumberFormat="1" applyFont="1" applyBorder="1" applyAlignment="1" applyProtection="1">
      <alignment horizontal="center" vertical="center" shrinkToFit="1"/>
    </xf>
    <xf numFmtId="185" fontId="55" fillId="0" borderId="111" xfId="22" applyNumberFormat="1" applyFont="1" applyBorder="1" applyAlignment="1" applyProtection="1">
      <alignment horizontal="center" vertical="center" shrinkToFit="1"/>
    </xf>
    <xf numFmtId="185" fontId="55" fillId="0" borderId="110" xfId="22" applyNumberFormat="1" applyFont="1" applyBorder="1" applyAlignment="1" applyProtection="1">
      <alignment horizontal="center" vertical="center" shrinkToFit="1"/>
    </xf>
    <xf numFmtId="188" fontId="55" fillId="0" borderId="147" xfId="22" applyNumberFormat="1" applyFont="1" applyBorder="1" applyAlignment="1" applyProtection="1">
      <alignment horizontal="center" vertical="center" shrinkToFit="1"/>
    </xf>
    <xf numFmtId="193" fontId="55" fillId="0" borderId="148" xfId="22" applyNumberFormat="1" applyFont="1" applyBorder="1" applyAlignment="1" applyProtection="1">
      <alignment horizontal="center" vertical="center" shrinkToFit="1"/>
    </xf>
    <xf numFmtId="0" fontId="11" fillId="0" borderId="60" xfId="22" applyFont="1" applyBorder="1" applyAlignment="1" applyProtection="1">
      <alignment horizontal="center" vertical="center" justifyLastLine="1"/>
      <protection locked="0"/>
    </xf>
    <xf numFmtId="185" fontId="55" fillId="0" borderId="149" xfId="22" applyNumberFormat="1" applyFont="1" applyBorder="1" applyAlignment="1" applyProtection="1">
      <alignment horizontal="center" vertical="center" shrinkToFit="1"/>
    </xf>
    <xf numFmtId="185" fontId="55" fillId="0" borderId="115" xfId="22" applyNumberFormat="1" applyFont="1" applyBorder="1" applyAlignment="1" applyProtection="1">
      <alignment horizontal="center" vertical="center" shrinkToFit="1"/>
    </xf>
    <xf numFmtId="185" fontId="55" fillId="0" borderId="114" xfId="22" applyNumberFormat="1" applyFont="1" applyBorder="1" applyAlignment="1" applyProtection="1">
      <alignment horizontal="center" vertical="center" shrinkToFit="1"/>
    </xf>
    <xf numFmtId="185" fontId="55" fillId="0" borderId="113" xfId="22" applyNumberFormat="1" applyFont="1" applyBorder="1" applyAlignment="1" applyProtection="1">
      <alignment horizontal="center" vertical="center" shrinkToFit="1"/>
    </xf>
    <xf numFmtId="188" fontId="55" fillId="0" borderId="150" xfId="22" applyNumberFormat="1" applyFont="1" applyBorder="1" applyAlignment="1" applyProtection="1">
      <alignment horizontal="center" vertical="center" shrinkToFit="1"/>
    </xf>
    <xf numFmtId="185" fontId="55" fillId="0" borderId="151" xfId="22" applyNumberFormat="1" applyFont="1" applyBorder="1" applyAlignment="1" applyProtection="1">
      <alignment horizontal="center" vertical="center" shrinkToFit="1"/>
    </xf>
    <xf numFmtId="193" fontId="55" fillId="0" borderId="152" xfId="22" applyNumberFormat="1" applyFont="1" applyBorder="1" applyAlignment="1" applyProtection="1">
      <alignment horizontal="center" vertical="center" shrinkToFit="1"/>
    </xf>
    <xf numFmtId="0" fontId="3" fillId="0" borderId="36" xfId="22" applyFont="1" applyFill="1" applyBorder="1" applyAlignment="1" applyProtection="1">
      <alignment vertical="center" wrapText="1" shrinkToFit="1"/>
      <protection locked="0"/>
    </xf>
    <xf numFmtId="0" fontId="11" fillId="7" borderId="46" xfId="22" applyFont="1" applyFill="1" applyBorder="1" applyAlignment="1" applyProtection="1">
      <alignment horizontal="center" vertical="center" justifyLastLine="1"/>
      <protection locked="0"/>
    </xf>
    <xf numFmtId="185" fontId="55" fillId="7" borderId="142" xfId="22" applyNumberFormat="1" applyFont="1" applyFill="1" applyBorder="1" applyAlignment="1" applyProtection="1">
      <alignment horizontal="center" vertical="center" shrinkToFit="1"/>
    </xf>
    <xf numFmtId="185" fontId="55" fillId="7" borderId="44" xfId="22" applyNumberFormat="1" applyFont="1" applyFill="1" applyBorder="1" applyAlignment="1" applyProtection="1">
      <alignment horizontal="center" vertical="center" shrinkToFit="1"/>
    </xf>
    <xf numFmtId="185" fontId="55" fillId="7" borderId="45" xfId="22" applyNumberFormat="1" applyFont="1" applyFill="1" applyBorder="1" applyAlignment="1" applyProtection="1">
      <alignment horizontal="center" vertical="center" shrinkToFit="1"/>
    </xf>
    <xf numFmtId="185" fontId="55" fillId="7" borderId="43" xfId="22" applyNumberFormat="1" applyFont="1" applyFill="1" applyBorder="1" applyAlignment="1" applyProtection="1">
      <alignment horizontal="center" vertical="center" shrinkToFit="1"/>
    </xf>
    <xf numFmtId="188" fontId="55" fillId="7" borderId="116" xfId="22" applyNumberFormat="1" applyFont="1" applyFill="1" applyBorder="1" applyAlignment="1" applyProtection="1">
      <alignment horizontal="center" vertical="center" shrinkToFit="1"/>
    </xf>
    <xf numFmtId="185" fontId="55" fillId="7" borderId="143" xfId="22" applyNumberFormat="1" applyFont="1" applyFill="1" applyBorder="1" applyAlignment="1" applyProtection="1">
      <alignment horizontal="center" vertical="center" shrinkToFit="1"/>
    </xf>
    <xf numFmtId="193" fontId="55" fillId="7" borderId="46" xfId="22" applyNumberFormat="1" applyFont="1" applyFill="1" applyBorder="1" applyAlignment="1" applyProtection="1">
      <alignment horizontal="center" vertical="center" shrinkToFit="1"/>
    </xf>
    <xf numFmtId="194" fontId="55" fillId="0" borderId="110" xfId="22" applyNumberFormat="1" applyFont="1" applyBorder="1" applyAlignment="1" applyProtection="1">
      <alignment horizontal="center" vertical="center" shrinkToFit="1"/>
    </xf>
    <xf numFmtId="185" fontId="55" fillId="0" borderId="153" xfId="22" applyNumberFormat="1" applyFont="1" applyBorder="1" applyAlignment="1" applyProtection="1">
      <alignment horizontal="center" vertical="center" shrinkToFit="1"/>
    </xf>
    <xf numFmtId="195" fontId="55" fillId="0" borderId="154" xfId="22" applyNumberFormat="1" applyFont="1" applyBorder="1" applyAlignment="1" applyProtection="1">
      <alignment horizontal="center" vertical="center" shrinkToFit="1"/>
    </xf>
    <xf numFmtId="194" fontId="55" fillId="0" borderId="113" xfId="22" applyNumberFormat="1" applyFont="1" applyBorder="1" applyAlignment="1" applyProtection="1">
      <alignment horizontal="center" vertical="center" shrinkToFit="1"/>
    </xf>
    <xf numFmtId="0" fontId="11" fillId="7" borderId="46" xfId="22" applyFont="1" applyFill="1" applyBorder="1" applyAlignment="1" applyProtection="1">
      <alignment horizontal="distributed" vertical="center" shrinkToFit="1"/>
      <protection locked="0"/>
    </xf>
    <xf numFmtId="194" fontId="55" fillId="7" borderId="43" xfId="22" applyNumberFormat="1" applyFont="1" applyFill="1" applyBorder="1" applyAlignment="1" applyProtection="1">
      <alignment horizontal="center" vertical="center" shrinkToFit="1"/>
    </xf>
    <xf numFmtId="195" fontId="55" fillId="7" borderId="142" xfId="22" applyNumberFormat="1" applyFont="1" applyFill="1" applyBorder="1" applyAlignment="1" applyProtection="1">
      <alignment horizontal="center" vertical="center" shrinkToFit="1"/>
    </xf>
    <xf numFmtId="185" fontId="55" fillId="0" borderId="36" xfId="22" applyNumberFormat="1" applyFont="1" applyFill="1" applyBorder="1" applyAlignment="1" applyProtection="1">
      <alignment horizontal="center" vertical="center"/>
    </xf>
    <xf numFmtId="185" fontId="55" fillId="0" borderId="36" xfId="22" applyNumberFormat="1" applyFont="1" applyFill="1" applyBorder="1" applyAlignment="1">
      <alignment horizontal="center" vertical="center"/>
    </xf>
    <xf numFmtId="0" fontId="7" fillId="0" borderId="0" xfId="22" applyFont="1" applyBorder="1" applyAlignment="1" applyProtection="1">
      <alignment horizontal="center" vertical="center" justifyLastLine="1"/>
      <protection locked="0"/>
    </xf>
    <xf numFmtId="0" fontId="7" fillId="0" borderId="0" xfId="22" applyFont="1" applyBorder="1" applyAlignment="1" applyProtection="1">
      <alignment horizontal="center" vertical="center"/>
      <protection locked="0"/>
    </xf>
    <xf numFmtId="0" fontId="3" fillId="3" borderId="36" xfId="22" applyFont="1" applyFill="1" applyBorder="1" applyAlignment="1">
      <alignment horizontal="distributed" vertical="center" shrinkToFit="1"/>
    </xf>
    <xf numFmtId="0" fontId="11" fillId="6" borderId="141" xfId="22" applyFont="1" applyFill="1" applyBorder="1" applyAlignment="1" applyProtection="1">
      <alignment horizontal="distributed" vertical="center" wrapText="1" justifyLastLine="1"/>
      <protection locked="0"/>
    </xf>
    <xf numFmtId="0" fontId="11" fillId="0" borderId="124" xfId="22" applyFont="1" applyBorder="1" applyAlignment="1" applyProtection="1">
      <alignment horizontal="distributed" vertical="center" wrapText="1" justifyLastLine="1"/>
      <protection locked="0"/>
    </xf>
    <xf numFmtId="0" fontId="11" fillId="7" borderId="124" xfId="22" applyFont="1" applyFill="1" applyBorder="1" applyAlignment="1" applyProtection="1">
      <alignment horizontal="distributed" vertical="center" wrapText="1" justifyLastLine="1"/>
      <protection locked="0"/>
    </xf>
    <xf numFmtId="0" fontId="25" fillId="0" borderId="137" xfId="22" applyFont="1" applyBorder="1" applyAlignment="1" applyProtection="1">
      <alignment horizontal="center" vertical="center"/>
      <protection locked="0"/>
    </xf>
    <xf numFmtId="0" fontId="25" fillId="8" borderId="46" xfId="22" applyFont="1" applyFill="1" applyBorder="1" applyAlignment="1" applyProtection="1">
      <alignment horizontal="center" vertical="center"/>
      <protection locked="0"/>
    </xf>
    <xf numFmtId="185" fontId="55" fillId="7" borderId="46" xfId="22" applyNumberFormat="1" applyFont="1" applyFill="1" applyBorder="1" applyAlignment="1" applyProtection="1">
      <alignment horizontal="center" vertical="center" shrinkToFit="1"/>
    </xf>
    <xf numFmtId="0" fontId="9" fillId="0" borderId="3" xfId="23" applyFont="1" applyFill="1" applyBorder="1" applyAlignment="1">
      <alignment vertical="center"/>
    </xf>
    <xf numFmtId="0" fontId="9" fillId="9" borderId="3" xfId="23" applyFont="1" applyFill="1" applyBorder="1" applyAlignment="1">
      <alignment vertical="center"/>
    </xf>
    <xf numFmtId="0" fontId="9" fillId="0" borderId="0" xfId="23" applyFont="1" applyFill="1"/>
    <xf numFmtId="0" fontId="9" fillId="0" borderId="0" xfId="23" applyFont="1" applyFill="1" applyBorder="1" applyAlignment="1">
      <alignment vertical="center"/>
    </xf>
    <xf numFmtId="0" fontId="9" fillId="0" borderId="0" xfId="23" applyFont="1" applyFill="1" applyBorder="1" applyAlignment="1">
      <alignment horizontal="right" vertical="center"/>
    </xf>
    <xf numFmtId="191" fontId="9" fillId="0" borderId="0" xfId="23" applyNumberFormat="1" applyFont="1" applyAlignment="1"/>
    <xf numFmtId="0" fontId="9" fillId="0" borderId="69" xfId="23" applyFont="1" applyBorder="1" applyAlignment="1">
      <alignment horizontal="right" vertical="center"/>
    </xf>
    <xf numFmtId="0" fontId="28" fillId="0" borderId="63" xfId="23" applyFont="1" applyBorder="1" applyAlignment="1">
      <alignment horizontal="center" vertical="center"/>
    </xf>
    <xf numFmtId="0" fontId="9" fillId="0" borderId="89" xfId="23" applyFont="1" applyBorder="1"/>
    <xf numFmtId="0" fontId="28" fillId="0" borderId="159" xfId="23" applyFont="1" applyBorder="1" applyAlignment="1">
      <alignment horizontal="center" vertical="center"/>
    </xf>
    <xf numFmtId="0" fontId="9" fillId="0" borderId="161" xfId="23" applyFont="1" applyBorder="1"/>
    <xf numFmtId="0" fontId="23" fillId="4" borderId="123" xfId="23" applyFont="1" applyFill="1" applyBorder="1"/>
    <xf numFmtId="0" fontId="31" fillId="0" borderId="0" xfId="23" applyFont="1" applyAlignment="1">
      <alignment vertical="top"/>
    </xf>
    <xf numFmtId="0" fontId="23" fillId="4" borderId="29" xfId="23" applyFont="1" applyFill="1" applyBorder="1" applyProtection="1">
      <protection locked="0"/>
    </xf>
    <xf numFmtId="0" fontId="23" fillId="4" borderId="123" xfId="23" applyFont="1" applyFill="1" applyBorder="1" applyProtection="1">
      <protection locked="0"/>
    </xf>
    <xf numFmtId="0" fontId="23" fillId="4" borderId="29" xfId="23" applyFont="1" applyFill="1" applyBorder="1"/>
    <xf numFmtId="0" fontId="11" fillId="0" borderId="61" xfId="22" applyFont="1" applyBorder="1" applyAlignment="1" applyProtection="1">
      <alignment horizontal="center" vertical="center" wrapText="1" justifyLastLine="1"/>
      <protection locked="0"/>
    </xf>
    <xf numFmtId="0" fontId="11" fillId="7" borderId="46" xfId="22" applyFont="1" applyFill="1" applyBorder="1" applyAlignment="1" applyProtection="1">
      <alignment horizontal="center" vertical="center" wrapText="1" justifyLastLine="1"/>
      <protection locked="0"/>
    </xf>
    <xf numFmtId="194" fontId="55" fillId="7" borderId="167" xfId="22" applyNumberFormat="1" applyFont="1" applyFill="1" applyBorder="1" applyAlignment="1" applyProtection="1">
      <alignment horizontal="center" vertical="center" shrinkToFit="1"/>
    </xf>
    <xf numFmtId="185" fontId="55" fillId="7" borderId="168" xfId="22" applyNumberFormat="1" applyFont="1" applyFill="1" applyBorder="1" applyAlignment="1" applyProtection="1">
      <alignment horizontal="center" vertical="center" shrinkToFit="1"/>
    </xf>
    <xf numFmtId="193" fontId="55" fillId="7" borderId="143" xfId="22" applyNumberFormat="1" applyFont="1" applyFill="1" applyBorder="1" applyAlignment="1" applyProtection="1">
      <alignment horizontal="center" vertical="center" shrinkToFit="1"/>
    </xf>
    <xf numFmtId="0" fontId="34" fillId="0" borderId="64" xfId="22" applyFont="1" applyBorder="1" applyAlignment="1" applyProtection="1">
      <alignment horizontal="center" vertical="center"/>
      <protection locked="0"/>
    </xf>
    <xf numFmtId="0" fontId="34" fillId="8" borderId="43" xfId="22" applyFont="1" applyFill="1" applyBorder="1" applyAlignment="1" applyProtection="1">
      <alignment horizontal="center" vertical="center"/>
      <protection locked="0"/>
    </xf>
    <xf numFmtId="185" fontId="45" fillId="5" borderId="160" xfId="22" applyNumberFormat="1" applyFont="1" applyFill="1" applyBorder="1" applyAlignment="1" applyProtection="1">
      <alignment vertical="center"/>
    </xf>
    <xf numFmtId="185" fontId="45" fillId="5" borderId="163" xfId="22" applyNumberFormat="1" applyFont="1" applyFill="1" applyBorder="1" applyAlignment="1" applyProtection="1">
      <alignment vertical="center"/>
    </xf>
    <xf numFmtId="0" fontId="45" fillId="5" borderId="155" xfId="22" applyNumberFormat="1" applyFont="1" applyFill="1" applyBorder="1" applyAlignment="1" applyProtection="1">
      <alignment horizontal="center" vertical="center"/>
    </xf>
    <xf numFmtId="193" fontId="55" fillId="0" borderId="154" xfId="22" applyNumberFormat="1" applyFont="1" applyBorder="1" applyAlignment="1" applyProtection="1">
      <alignment horizontal="center" vertical="center" shrinkToFit="1"/>
    </xf>
    <xf numFmtId="193" fontId="55" fillId="0" borderId="169" xfId="22" applyNumberFormat="1" applyFont="1" applyBorder="1" applyAlignment="1" applyProtection="1">
      <alignment horizontal="center" vertical="center" shrinkToFit="1"/>
    </xf>
    <xf numFmtId="193" fontId="55" fillId="7" borderId="144" xfId="22" applyNumberFormat="1" applyFont="1" applyFill="1" applyBorder="1" applyAlignment="1" applyProtection="1">
      <alignment horizontal="center" vertical="center" shrinkToFit="1"/>
    </xf>
    <xf numFmtId="185" fontId="46" fillId="5" borderId="170" xfId="22" applyNumberFormat="1" applyFont="1" applyFill="1" applyBorder="1" applyAlignment="1" applyProtection="1">
      <alignment vertical="center"/>
    </xf>
    <xf numFmtId="185" fontId="46" fillId="5" borderId="171" xfId="22" applyNumberFormat="1" applyFont="1" applyFill="1" applyBorder="1" applyAlignment="1" applyProtection="1">
      <alignment vertical="center"/>
    </xf>
    <xf numFmtId="185" fontId="46" fillId="5" borderId="172" xfId="22" applyNumberFormat="1" applyFont="1" applyFill="1" applyBorder="1" applyAlignment="1" applyProtection="1">
      <alignment vertical="center"/>
    </xf>
    <xf numFmtId="185" fontId="46" fillId="5" borderId="167" xfId="22" applyNumberFormat="1" applyFont="1" applyFill="1" applyBorder="1" applyAlignment="1" applyProtection="1">
      <alignment vertical="center"/>
    </xf>
    <xf numFmtId="185" fontId="55" fillId="7" borderId="173" xfId="22" applyNumberFormat="1" applyFont="1" applyFill="1" applyBorder="1" applyAlignment="1" applyProtection="1">
      <alignment horizontal="center" vertical="center" shrinkToFit="1"/>
    </xf>
    <xf numFmtId="195" fontId="55" fillId="7" borderId="43" xfId="22" applyNumberFormat="1" applyFont="1" applyFill="1" applyBorder="1" applyAlignment="1" applyProtection="1">
      <alignment horizontal="center" vertical="center" shrinkToFit="1"/>
    </xf>
    <xf numFmtId="185" fontId="45" fillId="5" borderId="175" xfId="22" applyNumberFormat="1" applyFont="1" applyFill="1" applyBorder="1" applyAlignment="1" applyProtection="1">
      <alignment vertical="center"/>
    </xf>
    <xf numFmtId="185" fontId="45" fillId="5" borderId="176" xfId="22" applyNumberFormat="1" applyFont="1" applyFill="1" applyBorder="1" applyAlignment="1" applyProtection="1">
      <alignment vertical="center"/>
    </xf>
    <xf numFmtId="185" fontId="45" fillId="5" borderId="144" xfId="22" applyNumberFormat="1" applyFont="1" applyFill="1" applyBorder="1" applyAlignment="1" applyProtection="1">
      <alignment vertical="center"/>
    </xf>
    <xf numFmtId="185" fontId="55" fillId="7" borderId="144" xfId="22" applyNumberFormat="1" applyFont="1" applyFill="1" applyBorder="1" applyAlignment="1" applyProtection="1">
      <alignment horizontal="center" vertical="center" shrinkToFit="1"/>
    </xf>
    <xf numFmtId="0" fontId="34" fillId="8" borderId="177" xfId="22" applyFont="1" applyFill="1" applyBorder="1" applyAlignment="1" applyProtection="1">
      <alignment horizontal="center" vertical="center"/>
      <protection locked="0"/>
    </xf>
    <xf numFmtId="192" fontId="6" fillId="0" borderId="178" xfId="22" applyNumberFormat="1" applyFont="1" applyBorder="1" applyAlignment="1" applyProtection="1">
      <alignment vertical="center" shrinkToFit="1"/>
    </xf>
    <xf numFmtId="196" fontId="59" fillId="0" borderId="166" xfId="22" applyNumberFormat="1" applyFont="1" applyBorder="1" applyAlignment="1" applyProtection="1">
      <alignment horizontal="center" vertical="center" shrinkToFit="1"/>
    </xf>
    <xf numFmtId="197" fontId="6" fillId="7" borderId="179" xfId="22" applyNumberFormat="1" applyFont="1" applyFill="1" applyBorder="1" applyAlignment="1" applyProtection="1">
      <alignment horizontal="center" vertical="center" shrinkToFit="1"/>
    </xf>
    <xf numFmtId="0" fontId="45" fillId="5" borderId="170" xfId="22" applyNumberFormat="1" applyFont="1" applyFill="1" applyBorder="1" applyAlignment="1" applyProtection="1">
      <alignment horizontal="center" vertical="center"/>
    </xf>
    <xf numFmtId="0" fontId="45" fillId="5" borderId="171" xfId="22" applyNumberFormat="1" applyFont="1" applyFill="1" applyBorder="1" applyAlignment="1" applyProtection="1">
      <alignment horizontal="center" vertical="center"/>
    </xf>
    <xf numFmtId="0" fontId="45" fillId="5" borderId="172" xfId="22" applyNumberFormat="1" applyFont="1" applyFill="1" applyBorder="1" applyAlignment="1" applyProtection="1">
      <alignment horizontal="center" vertical="center"/>
    </xf>
    <xf numFmtId="0" fontId="45" fillId="5" borderId="180" xfId="22" applyNumberFormat="1" applyFont="1" applyFill="1" applyBorder="1" applyAlignment="1" applyProtection="1">
      <alignment horizontal="center" vertical="center"/>
    </xf>
    <xf numFmtId="192" fontId="6" fillId="0" borderId="178" xfId="22" applyNumberFormat="1" applyFont="1" applyBorder="1" applyAlignment="1" applyProtection="1">
      <alignment horizontal="center" vertical="center" shrinkToFit="1"/>
    </xf>
    <xf numFmtId="195" fontId="55" fillId="0" borderId="169" xfId="22" applyNumberFormat="1" applyFont="1" applyBorder="1" applyAlignment="1" applyProtection="1">
      <alignment horizontal="center" vertical="center" shrinkToFit="1"/>
    </xf>
    <xf numFmtId="195" fontId="55" fillId="7" borderId="144" xfId="22" applyNumberFormat="1" applyFont="1" applyFill="1" applyBorder="1" applyAlignment="1" applyProtection="1">
      <alignment horizontal="center" vertical="center" shrinkToFit="1"/>
    </xf>
    <xf numFmtId="0" fontId="34" fillId="0" borderId="89" xfId="22" applyFont="1" applyBorder="1" applyAlignment="1" applyProtection="1">
      <alignment horizontal="center" vertical="center"/>
      <protection locked="0"/>
    </xf>
    <xf numFmtId="0" fontId="34" fillId="8" borderId="164" xfId="22" applyFont="1" applyFill="1" applyBorder="1" applyAlignment="1" applyProtection="1">
      <alignment horizontal="center" vertical="center"/>
      <protection locked="0"/>
    </xf>
    <xf numFmtId="195" fontId="55" fillId="0" borderId="181" xfId="22" applyNumberFormat="1" applyFont="1" applyBorder="1" applyAlignment="1" applyProtection="1">
      <alignment horizontal="center" vertical="center" shrinkToFit="1"/>
    </xf>
    <xf numFmtId="195" fontId="55" fillId="0" borderId="182" xfId="22" applyNumberFormat="1" applyFont="1" applyBorder="1" applyAlignment="1" applyProtection="1">
      <alignment horizontal="center" vertical="center" shrinkToFit="1"/>
    </xf>
    <xf numFmtId="195" fontId="55" fillId="7" borderId="164" xfId="22" applyNumberFormat="1" applyFont="1" applyFill="1" applyBorder="1" applyAlignment="1" applyProtection="1">
      <alignment horizontal="center" vertical="center" shrinkToFit="1"/>
    </xf>
    <xf numFmtId="0" fontId="45" fillId="5" borderId="31" xfId="22" applyNumberFormat="1" applyFont="1" applyFill="1" applyBorder="1" applyAlignment="1" applyProtection="1">
      <alignment horizontal="center" vertical="center"/>
    </xf>
    <xf numFmtId="0" fontId="45" fillId="5" borderId="53" xfId="22" applyNumberFormat="1" applyFont="1" applyFill="1" applyBorder="1" applyAlignment="1" applyProtection="1">
      <alignment horizontal="center" vertical="center"/>
    </xf>
    <xf numFmtId="0" fontId="45" fillId="5" borderId="160" xfId="22" applyNumberFormat="1" applyFont="1" applyFill="1" applyBorder="1" applyAlignment="1" applyProtection="1">
      <alignment horizontal="center" vertical="center"/>
    </xf>
    <xf numFmtId="0" fontId="45" fillId="5" borderId="183" xfId="22" applyNumberFormat="1" applyFont="1" applyFill="1" applyBorder="1" applyAlignment="1" applyProtection="1">
      <alignment horizontal="center" vertical="center"/>
    </xf>
    <xf numFmtId="185" fontId="45" fillId="5" borderId="184" xfId="22" applyNumberFormat="1" applyFont="1" applyFill="1" applyBorder="1" applyAlignment="1" applyProtection="1">
      <alignment vertical="center"/>
    </xf>
    <xf numFmtId="185" fontId="45" fillId="5" borderId="185" xfId="22" applyNumberFormat="1" applyFont="1" applyFill="1" applyBorder="1" applyAlignment="1" applyProtection="1">
      <alignment vertical="center"/>
    </xf>
    <xf numFmtId="185" fontId="45" fillId="5" borderId="186" xfId="22" applyNumberFormat="1" applyFont="1" applyFill="1" applyBorder="1" applyAlignment="1" applyProtection="1">
      <alignment vertical="center"/>
    </xf>
    <xf numFmtId="185" fontId="45" fillId="5" borderId="187" xfId="22" applyNumberFormat="1" applyFont="1" applyFill="1" applyBorder="1" applyAlignment="1" applyProtection="1">
      <alignment vertical="center"/>
    </xf>
    <xf numFmtId="0" fontId="7" fillId="6" borderId="122" xfId="22" applyFont="1" applyFill="1" applyBorder="1" applyAlignment="1" applyProtection="1">
      <alignment horizontal="distributed" vertical="center" wrapText="1" justifyLastLine="1"/>
      <protection locked="0"/>
    </xf>
    <xf numFmtId="186" fontId="45" fillId="5" borderId="31" xfId="22" applyNumberFormat="1" applyFont="1" applyFill="1" applyBorder="1" applyAlignment="1" applyProtection="1">
      <alignment vertical="center"/>
    </xf>
    <xf numFmtId="186" fontId="45" fillId="5" borderId="160" xfId="22" applyNumberFormat="1" applyFont="1" applyFill="1" applyBorder="1" applyAlignment="1" applyProtection="1">
      <alignment vertical="center"/>
    </xf>
    <xf numFmtId="186" fontId="45" fillId="5" borderId="163" xfId="22" applyNumberFormat="1" applyFont="1" applyFill="1" applyBorder="1" applyAlignment="1" applyProtection="1">
      <alignment vertical="center"/>
    </xf>
    <xf numFmtId="185" fontId="46" fillId="5" borderId="160" xfId="22" applyNumberFormat="1" applyFont="1" applyFill="1" applyBorder="1" applyAlignment="1" applyProtection="1">
      <alignment vertical="center"/>
    </xf>
    <xf numFmtId="185" fontId="46" fillId="5" borderId="163" xfId="22" applyNumberFormat="1" applyFont="1" applyFill="1" applyBorder="1" applyAlignment="1" applyProtection="1">
      <alignment vertical="center"/>
    </xf>
    <xf numFmtId="0" fontId="7" fillId="6" borderId="135" xfId="22" applyFont="1" applyFill="1" applyBorder="1" applyAlignment="1" applyProtection="1">
      <alignment horizontal="distributed" vertical="center" wrapText="1" justifyLastLine="1"/>
      <protection locked="0"/>
    </xf>
    <xf numFmtId="0" fontId="45" fillId="5" borderId="188" xfId="22" applyNumberFormat="1" applyFont="1" applyFill="1" applyBorder="1" applyAlignment="1" applyProtection="1">
      <alignment horizontal="center" vertical="center"/>
    </xf>
    <xf numFmtId="0" fontId="45" fillId="5" borderId="189" xfId="22" applyNumberFormat="1" applyFont="1" applyFill="1" applyBorder="1" applyAlignment="1" applyProtection="1">
      <alignment horizontal="center" vertical="center"/>
    </xf>
    <xf numFmtId="0" fontId="45" fillId="5" borderId="88" xfId="22" applyNumberFormat="1" applyFont="1" applyFill="1" applyBorder="1" applyAlignment="1" applyProtection="1">
      <alignment horizontal="center" vertical="center"/>
    </xf>
    <xf numFmtId="0" fontId="45" fillId="5" borderId="190" xfId="22" applyNumberFormat="1" applyFont="1" applyFill="1" applyBorder="1" applyAlignment="1" applyProtection="1">
      <alignment horizontal="center" vertical="center"/>
    </xf>
    <xf numFmtId="185" fontId="55" fillId="7" borderId="116" xfId="22" applyNumberFormat="1" applyFont="1" applyFill="1" applyBorder="1" applyAlignment="1" applyProtection="1">
      <alignment horizontal="center" vertical="center" shrinkToFit="1"/>
    </xf>
    <xf numFmtId="0" fontId="7" fillId="6" borderId="123" xfId="22" applyFont="1" applyFill="1" applyBorder="1" applyAlignment="1" applyProtection="1">
      <alignment horizontal="distributed" vertical="center" wrapText="1" justifyLastLine="1" shrinkToFit="1"/>
      <protection locked="0"/>
    </xf>
    <xf numFmtId="188" fontId="34" fillId="0" borderId="86" xfId="22" applyNumberFormat="1" applyFont="1" applyBorder="1" applyAlignment="1" applyProtection="1">
      <alignment horizontal="center" vertical="center"/>
      <protection locked="0"/>
    </xf>
    <xf numFmtId="188" fontId="34" fillId="8" borderId="163" xfId="22" applyNumberFormat="1" applyFont="1" applyFill="1" applyBorder="1" applyAlignment="1" applyProtection="1">
      <alignment horizontal="center" vertical="center"/>
      <protection locked="0"/>
    </xf>
    <xf numFmtId="188" fontId="55" fillId="0" borderId="112" xfId="22" applyNumberFormat="1" applyFont="1" applyBorder="1" applyAlignment="1" applyProtection="1">
      <alignment horizontal="center" vertical="center" shrinkToFit="1"/>
    </xf>
    <xf numFmtId="188" fontId="55" fillId="0" borderId="115" xfId="22" applyNumberFormat="1" applyFont="1" applyBorder="1" applyAlignment="1" applyProtection="1">
      <alignment horizontal="center" vertical="center" shrinkToFit="1"/>
    </xf>
    <xf numFmtId="188" fontId="55" fillId="7" borderId="163" xfId="22" applyNumberFormat="1" applyFont="1" applyFill="1" applyBorder="1" applyAlignment="1" applyProtection="1">
      <alignment horizontal="center" vertical="center" shrinkToFit="1"/>
    </xf>
    <xf numFmtId="185" fontId="55" fillId="7" borderId="163" xfId="22" applyNumberFormat="1" applyFont="1" applyFill="1" applyBorder="1" applyAlignment="1" applyProtection="1">
      <alignment horizontal="center" vertical="center" shrinkToFit="1"/>
    </xf>
    <xf numFmtId="0" fontId="7" fillId="6" borderId="124" xfId="22" applyFont="1" applyFill="1" applyBorder="1" applyAlignment="1" applyProtection="1">
      <alignment horizontal="distributed" vertical="center" wrapText="1" justifyLastLine="1"/>
      <protection locked="0"/>
    </xf>
    <xf numFmtId="188" fontId="34" fillId="0" borderId="89" xfId="22" applyNumberFormat="1" applyFont="1" applyBorder="1" applyAlignment="1" applyProtection="1">
      <alignment horizontal="center" vertical="center"/>
      <protection locked="0"/>
    </xf>
    <xf numFmtId="188" fontId="34" fillId="8" borderId="164" xfId="22" applyNumberFormat="1" applyFont="1" applyFill="1" applyBorder="1" applyAlignment="1" applyProtection="1">
      <alignment horizontal="center" vertical="center"/>
      <protection locked="0"/>
    </xf>
    <xf numFmtId="188" fontId="55" fillId="0" borderId="181" xfId="22" applyNumberFormat="1" applyFont="1" applyBorder="1" applyAlignment="1" applyProtection="1">
      <alignment horizontal="center" vertical="center" shrinkToFit="1"/>
    </xf>
    <xf numFmtId="188" fontId="55" fillId="0" borderId="182" xfId="22" applyNumberFormat="1" applyFont="1" applyBorder="1" applyAlignment="1" applyProtection="1">
      <alignment horizontal="center" vertical="center" shrinkToFit="1"/>
    </xf>
    <xf numFmtId="188" fontId="55" fillId="7" borderId="164" xfId="22" applyNumberFormat="1" applyFont="1" applyFill="1" applyBorder="1" applyAlignment="1" applyProtection="1">
      <alignment horizontal="center" vertical="center" shrinkToFit="1"/>
    </xf>
    <xf numFmtId="184" fontId="45" fillId="5" borderId="127" xfId="22" applyNumberFormat="1" applyFont="1" applyFill="1" applyBorder="1" applyAlignment="1" applyProtection="1">
      <alignment vertical="center"/>
    </xf>
    <xf numFmtId="184" fontId="45" fillId="5" borderId="161" xfId="22" applyNumberFormat="1" applyFont="1" applyFill="1" applyBorder="1" applyAlignment="1" applyProtection="1">
      <alignment vertical="center"/>
    </xf>
    <xf numFmtId="184" fontId="45" fillId="5" borderId="164" xfId="22" applyNumberFormat="1" applyFont="1" applyFill="1" applyBorder="1" applyAlignment="1" applyProtection="1">
      <alignment vertical="center"/>
    </xf>
    <xf numFmtId="0" fontId="11" fillId="0" borderId="61" xfId="22" applyFont="1" applyBorder="1" applyAlignment="1" applyProtection="1">
      <alignment horizontal="distributed" vertical="center" shrinkToFit="1"/>
      <protection locked="0"/>
    </xf>
    <xf numFmtId="185" fontId="55" fillId="0" borderId="191" xfId="22" applyNumberFormat="1" applyFont="1" applyBorder="1" applyAlignment="1" applyProtection="1">
      <alignment horizontal="center" vertical="center" shrinkToFit="1"/>
    </xf>
    <xf numFmtId="185" fontId="55" fillId="0" borderId="192" xfId="22" applyNumberFormat="1" applyFont="1" applyBorder="1" applyAlignment="1" applyProtection="1">
      <alignment horizontal="center" vertical="center" shrinkToFit="1"/>
    </xf>
    <xf numFmtId="185" fontId="55" fillId="0" borderId="61" xfId="22" applyNumberFormat="1" applyFont="1" applyBorder="1" applyAlignment="1" applyProtection="1">
      <alignment horizontal="center" vertical="center" shrinkToFit="1"/>
    </xf>
    <xf numFmtId="185" fontId="55" fillId="0" borderId="193" xfId="22" applyNumberFormat="1" applyFont="1" applyBorder="1" applyAlignment="1" applyProtection="1">
      <alignment horizontal="center" vertical="center" shrinkToFit="1"/>
    </xf>
    <xf numFmtId="194" fontId="55" fillId="0" borderId="193" xfId="22" applyNumberFormat="1" applyFont="1" applyBorder="1" applyAlignment="1" applyProtection="1">
      <alignment horizontal="center" vertical="center" shrinkToFit="1"/>
    </xf>
    <xf numFmtId="194" fontId="55" fillId="0" borderId="194" xfId="22" applyNumberFormat="1" applyFont="1" applyBorder="1" applyAlignment="1" applyProtection="1">
      <alignment horizontal="center" vertical="center" shrinkToFit="1"/>
    </xf>
    <xf numFmtId="193" fontId="55" fillId="0" borderId="195" xfId="22" applyNumberFormat="1" applyFont="1" applyBorder="1" applyAlignment="1" applyProtection="1">
      <alignment horizontal="center" vertical="center" shrinkToFit="1"/>
    </xf>
    <xf numFmtId="0" fontId="11" fillId="0" borderId="51" xfId="22" applyFont="1" applyBorder="1" applyAlignment="1" applyProtection="1">
      <alignment horizontal="distributed" vertical="center" shrinkToFit="1"/>
      <protection locked="0"/>
    </xf>
    <xf numFmtId="185" fontId="55" fillId="0" borderId="196" xfId="22" applyNumberFormat="1" applyFont="1" applyBorder="1" applyAlignment="1" applyProtection="1">
      <alignment horizontal="center" vertical="center" shrinkToFit="1"/>
    </xf>
    <xf numFmtId="185" fontId="55" fillId="0" borderId="160" xfId="22" applyNumberFormat="1" applyFont="1" applyBorder="1" applyAlignment="1" applyProtection="1">
      <alignment horizontal="center" vertical="center" shrinkToFit="1"/>
    </xf>
    <xf numFmtId="185" fontId="55" fillId="0" borderId="51" xfId="22" applyNumberFormat="1" applyFont="1" applyBorder="1" applyAlignment="1" applyProtection="1">
      <alignment horizontal="center" vertical="center" shrinkToFit="1"/>
    </xf>
    <xf numFmtId="185" fontId="55" fillId="0" borderId="48" xfId="22" applyNumberFormat="1" applyFont="1" applyBorder="1" applyAlignment="1" applyProtection="1">
      <alignment horizontal="center" vertical="center" shrinkToFit="1"/>
    </xf>
    <xf numFmtId="196" fontId="59" fillId="0" borderId="172" xfId="22" applyNumberFormat="1" applyFont="1" applyBorder="1" applyAlignment="1" applyProtection="1">
      <alignment horizontal="center" vertical="center" shrinkToFit="1"/>
    </xf>
    <xf numFmtId="194" fontId="55" fillId="0" borderId="48" xfId="22" applyNumberFormat="1" applyFont="1" applyBorder="1" applyAlignment="1" applyProtection="1">
      <alignment horizontal="center" vertical="center" shrinkToFit="1"/>
    </xf>
    <xf numFmtId="194" fontId="55" fillId="0" borderId="172" xfId="22" applyNumberFormat="1" applyFont="1" applyBorder="1" applyAlignment="1" applyProtection="1">
      <alignment horizontal="center" vertical="center" shrinkToFit="1"/>
    </xf>
    <xf numFmtId="193" fontId="55" fillId="0" borderId="197" xfId="22" applyNumberFormat="1" applyFont="1" applyBorder="1" applyAlignment="1" applyProtection="1">
      <alignment horizontal="center" vertical="center" shrinkToFit="1"/>
    </xf>
    <xf numFmtId="185" fontId="55" fillId="0" borderId="161" xfId="22" applyNumberFormat="1" applyFont="1" applyBorder="1" applyAlignment="1" applyProtection="1">
      <alignment horizontal="center" vertical="center" shrinkToFit="1"/>
    </xf>
    <xf numFmtId="185" fontId="55" fillId="0" borderId="198" xfId="22" applyNumberFormat="1" applyFont="1" applyBorder="1" applyAlignment="1" applyProtection="1">
      <alignment horizontal="center" vertical="center" shrinkToFit="1"/>
    </xf>
    <xf numFmtId="195" fontId="55" fillId="0" borderId="178" xfId="22" applyNumberFormat="1" applyFont="1" applyBorder="1" applyAlignment="1" applyProtection="1">
      <alignment horizontal="center" vertical="center" shrinkToFit="1"/>
    </xf>
    <xf numFmtId="185" fontId="55" fillId="0" borderId="195" xfId="22" applyNumberFormat="1" applyFont="1" applyBorder="1" applyAlignment="1" applyProtection="1">
      <alignment horizontal="center" vertical="center" shrinkToFit="1"/>
    </xf>
    <xf numFmtId="195" fontId="55" fillId="0" borderId="199" xfId="22" applyNumberFormat="1" applyFont="1" applyBorder="1" applyAlignment="1" applyProtection="1">
      <alignment horizontal="center" vertical="center" shrinkToFit="1"/>
    </xf>
    <xf numFmtId="0" fontId="11" fillId="0" borderId="51" xfId="22" applyFont="1" applyBorder="1" applyAlignment="1" applyProtection="1">
      <alignment horizontal="center" vertical="center" wrapText="1" justifyLastLine="1"/>
      <protection locked="0"/>
    </xf>
    <xf numFmtId="195" fontId="55" fillId="0" borderId="176" xfId="22" applyNumberFormat="1" applyFont="1" applyBorder="1" applyAlignment="1" applyProtection="1">
      <alignment horizontal="center" vertical="center" shrinkToFit="1"/>
    </xf>
    <xf numFmtId="185" fontId="55" fillId="0" borderId="197" xfId="22" applyNumberFormat="1" applyFont="1" applyBorder="1" applyAlignment="1" applyProtection="1">
      <alignment horizontal="center" vertical="center" shrinkToFit="1"/>
    </xf>
    <xf numFmtId="195" fontId="55" fillId="0" borderId="161" xfId="22" applyNumberFormat="1" applyFont="1" applyBorder="1" applyAlignment="1" applyProtection="1">
      <alignment horizontal="center" vertical="center" shrinkToFit="1"/>
    </xf>
    <xf numFmtId="193" fontId="55" fillId="0" borderId="178" xfId="22" applyNumberFormat="1" applyFont="1" applyBorder="1" applyAlignment="1" applyProtection="1">
      <alignment horizontal="center" vertical="center" shrinkToFit="1"/>
    </xf>
    <xf numFmtId="188" fontId="55" fillId="0" borderId="200" xfId="22" applyNumberFormat="1" applyFont="1" applyBorder="1" applyAlignment="1" applyProtection="1">
      <alignment horizontal="center" vertical="center" shrinkToFit="1"/>
    </xf>
    <xf numFmtId="188" fontId="55" fillId="0" borderId="192" xfId="22" applyNumberFormat="1" applyFont="1" applyBorder="1" applyAlignment="1" applyProtection="1">
      <alignment horizontal="center" vertical="center" shrinkToFit="1"/>
    </xf>
    <xf numFmtId="188" fontId="55" fillId="0" borderId="199" xfId="22" applyNumberFormat="1" applyFont="1" applyBorder="1" applyAlignment="1" applyProtection="1">
      <alignment horizontal="center" vertical="center" shrinkToFit="1"/>
    </xf>
    <xf numFmtId="193" fontId="55" fillId="0" borderId="61" xfId="22" applyNumberFormat="1" applyFont="1" applyBorder="1" applyAlignment="1" applyProtection="1">
      <alignment horizontal="center" vertical="center" shrinkToFit="1"/>
    </xf>
    <xf numFmtId="193" fontId="55" fillId="0" borderId="176" xfId="22" applyNumberFormat="1" applyFont="1" applyBorder="1" applyAlignment="1" applyProtection="1">
      <alignment horizontal="center" vertical="center" shrinkToFit="1"/>
    </xf>
    <xf numFmtId="188" fontId="55" fillId="0" borderId="88" xfId="22" applyNumberFormat="1" applyFont="1" applyBorder="1" applyAlignment="1" applyProtection="1">
      <alignment horizontal="center" vertical="center" shrinkToFit="1"/>
    </xf>
    <xf numFmtId="188" fontId="55" fillId="0" borderId="160" xfId="22" applyNumberFormat="1" applyFont="1" applyBorder="1" applyAlignment="1" applyProtection="1">
      <alignment horizontal="center" vertical="center" shrinkToFit="1"/>
    </xf>
    <xf numFmtId="188" fontId="55" fillId="0" borderId="161" xfId="22" applyNumberFormat="1" applyFont="1" applyBorder="1" applyAlignment="1" applyProtection="1">
      <alignment horizontal="center" vertical="center" shrinkToFit="1"/>
    </xf>
    <xf numFmtId="193" fontId="55" fillId="0" borderId="51" xfId="22" applyNumberFormat="1" applyFont="1" applyBorder="1" applyAlignment="1" applyProtection="1">
      <alignment horizontal="center" vertical="center" shrinkToFit="1"/>
    </xf>
    <xf numFmtId="185" fontId="55" fillId="0" borderId="194" xfId="22" applyNumberFormat="1" applyFont="1" applyBorder="1" applyAlignment="1" applyProtection="1">
      <alignment horizontal="center" vertical="center" shrinkToFit="1"/>
    </xf>
    <xf numFmtId="185" fontId="55" fillId="0" borderId="200" xfId="22" applyNumberFormat="1" applyFont="1" applyBorder="1" applyAlignment="1" applyProtection="1">
      <alignment horizontal="center" vertical="center" shrinkToFit="1"/>
    </xf>
    <xf numFmtId="185" fontId="55" fillId="0" borderId="178" xfId="22" applyNumberFormat="1" applyFont="1" applyBorder="1" applyAlignment="1" applyProtection="1">
      <alignment horizontal="center" vertical="center" shrinkToFit="1"/>
    </xf>
    <xf numFmtId="195" fontId="55" fillId="0" borderId="193" xfId="22" applyNumberFormat="1" applyFont="1" applyBorder="1" applyAlignment="1" applyProtection="1">
      <alignment horizontal="center" vertical="center" shrinkToFit="1"/>
    </xf>
    <xf numFmtId="185" fontId="55" fillId="0" borderId="201" xfId="22" applyNumberFormat="1" applyFont="1" applyBorder="1" applyAlignment="1" applyProtection="1">
      <alignment horizontal="center" vertical="center" shrinkToFit="1"/>
    </xf>
    <xf numFmtId="185" fontId="55" fillId="0" borderId="88" xfId="22" applyNumberFormat="1" applyFont="1" applyBorder="1" applyAlignment="1" applyProtection="1">
      <alignment horizontal="center" vertical="center" shrinkToFit="1"/>
    </xf>
    <xf numFmtId="185" fontId="55" fillId="0" borderId="202" xfId="22" applyNumberFormat="1" applyFont="1" applyBorder="1" applyAlignment="1" applyProtection="1">
      <alignment horizontal="center" vertical="center" shrinkToFit="1"/>
    </xf>
    <xf numFmtId="195" fontId="55" fillId="0" borderId="48" xfId="22" applyNumberFormat="1" applyFont="1" applyBorder="1" applyAlignment="1" applyProtection="1">
      <alignment horizontal="center" vertical="center" shrinkToFit="1"/>
    </xf>
    <xf numFmtId="185" fontId="55" fillId="0" borderId="176" xfId="22" applyNumberFormat="1" applyFont="1" applyBorder="1" applyAlignment="1" applyProtection="1">
      <alignment horizontal="center" vertical="center" shrinkToFit="1"/>
    </xf>
    <xf numFmtId="195" fontId="55" fillId="0" borderId="196" xfId="22" applyNumberFormat="1" applyFont="1" applyBorder="1" applyAlignment="1" applyProtection="1">
      <alignment horizontal="center" vertical="center" shrinkToFit="1"/>
    </xf>
    <xf numFmtId="195" fontId="55" fillId="0" borderId="203" xfId="22" applyNumberFormat="1" applyFont="1" applyBorder="1" applyAlignment="1" applyProtection="1">
      <alignment horizontal="center" vertical="center" shrinkToFit="1"/>
    </xf>
    <xf numFmtId="0" fontId="6" fillId="0" borderId="0" xfId="21" applyFont="1" applyFill="1" applyBorder="1">
      <alignment vertical="center"/>
    </xf>
    <xf numFmtId="0" fontId="6" fillId="0" borderId="31" xfId="21" applyFont="1" applyFill="1" applyBorder="1">
      <alignment vertical="center"/>
    </xf>
    <xf numFmtId="0" fontId="9" fillId="0" borderId="0" xfId="23" applyFont="1" applyBorder="1"/>
    <xf numFmtId="0" fontId="9" fillId="0" borderId="124" xfId="23" applyFont="1" applyBorder="1"/>
    <xf numFmtId="0" fontId="9" fillId="0" borderId="30" xfId="23" applyFont="1" applyBorder="1"/>
    <xf numFmtId="0" fontId="9" fillId="0" borderId="31" xfId="23" applyFont="1" applyBorder="1"/>
    <xf numFmtId="0" fontId="9" fillId="0" borderId="123" xfId="23" applyFont="1" applyBorder="1" applyAlignment="1">
      <alignment horizontal="centerContinuous" vertical="center"/>
    </xf>
    <xf numFmtId="0" fontId="9" fillId="0" borderId="29" xfId="23" applyFont="1" applyBorder="1" applyAlignment="1">
      <alignment horizontal="centerContinuous" vertical="center"/>
    </xf>
    <xf numFmtId="0" fontId="6" fillId="0" borderId="0" xfId="21" applyFont="1" applyBorder="1" applyAlignment="1">
      <alignment horizontal="distributed" justifyLastLine="1"/>
    </xf>
    <xf numFmtId="0" fontId="6" fillId="4" borderId="0" xfId="21" applyFont="1" applyFill="1" applyBorder="1" applyAlignment="1">
      <alignment horizontal="distributed" justifyLastLine="1"/>
    </xf>
    <xf numFmtId="0" fontId="9" fillId="0" borderId="0" xfId="21" applyFont="1" applyBorder="1" applyAlignment="1">
      <alignment horizontal="left" justifyLastLine="1"/>
    </xf>
    <xf numFmtId="0" fontId="23" fillId="10" borderId="123" xfId="23" applyFont="1" applyFill="1" applyBorder="1"/>
    <xf numFmtId="0" fontId="11" fillId="0" borderId="49" xfId="21" applyFont="1" applyFill="1" applyBorder="1" applyAlignment="1">
      <alignment horizontal="left" vertical="center"/>
    </xf>
    <xf numFmtId="0" fontId="11" fillId="0" borderId="47" xfId="21" applyFont="1" applyFill="1" applyBorder="1" applyAlignment="1">
      <alignment horizontal="left" vertical="center"/>
    </xf>
    <xf numFmtId="0" fontId="26" fillId="0" borderId="39" xfId="23" applyFont="1" applyBorder="1" applyAlignment="1">
      <alignment horizontal="center"/>
    </xf>
    <xf numFmtId="0" fontId="16" fillId="0" borderId="0" xfId="22" applyFont="1" applyBorder="1" applyAlignment="1" applyProtection="1">
      <alignment horizontal="center" vertical="center"/>
      <protection locked="0"/>
    </xf>
    <xf numFmtId="0" fontId="5" fillId="0" borderId="29" xfId="22" applyFont="1" applyBorder="1" applyAlignment="1" applyProtection="1">
      <alignment horizontal="left" vertical="center"/>
      <protection locked="0"/>
    </xf>
    <xf numFmtId="0" fontId="7" fillId="0" borderId="122" xfId="22" applyFont="1" applyBorder="1" applyAlignment="1" applyProtection="1">
      <alignment horizontal="center" vertical="center" wrapText="1"/>
      <protection locked="0"/>
    </xf>
    <xf numFmtId="0" fontId="7" fillId="5" borderId="134" xfId="22" applyFont="1" applyFill="1" applyBorder="1" applyAlignment="1" applyProtection="1">
      <alignment horizontal="center" vertical="center" wrapText="1"/>
      <protection locked="0"/>
    </xf>
    <xf numFmtId="0" fontId="7" fillId="5" borderId="123" xfId="22" applyFont="1" applyFill="1" applyBorder="1" applyAlignment="1" applyProtection="1">
      <alignment horizontal="center" vertical="center" textRotation="255" wrapText="1"/>
      <protection locked="0"/>
    </xf>
    <xf numFmtId="0" fontId="7" fillId="6" borderId="41" xfId="22" applyFont="1" applyFill="1" applyBorder="1" applyAlignment="1" applyProtection="1">
      <alignment horizontal="center" vertical="center" wrapText="1" justifyLastLine="1"/>
      <protection locked="0"/>
    </xf>
    <xf numFmtId="0" fontId="7" fillId="5" borderId="122" xfId="22" applyFont="1" applyFill="1" applyBorder="1" applyAlignment="1" applyProtection="1">
      <alignment horizontal="center" vertical="center" wrapText="1" justifyLastLine="1"/>
      <protection locked="0"/>
    </xf>
    <xf numFmtId="0" fontId="7" fillId="5" borderId="174" xfId="22" applyFont="1" applyFill="1" applyBorder="1" applyAlignment="1" applyProtection="1">
      <alignment horizontal="center" vertical="center" textRotation="255"/>
      <protection locked="0"/>
    </xf>
    <xf numFmtId="0" fontId="7" fillId="5" borderId="41" xfId="22" applyFont="1" applyFill="1" applyBorder="1" applyAlignment="1" applyProtection="1">
      <alignment horizontal="center" vertical="center" wrapText="1"/>
      <protection locked="0"/>
    </xf>
    <xf numFmtId="0" fontId="7" fillId="2" borderId="41" xfId="22" applyFont="1" applyFill="1" applyBorder="1" applyAlignment="1" applyProtection="1">
      <alignment horizontal="center" vertical="center" wrapText="1"/>
      <protection locked="0"/>
    </xf>
    <xf numFmtId="0" fontId="7" fillId="5" borderId="41" xfId="22" applyFont="1" applyFill="1" applyBorder="1" applyAlignment="1" applyProtection="1">
      <alignment horizontal="center" vertical="center" wrapText="1" shrinkToFit="1"/>
      <protection locked="0"/>
    </xf>
    <xf numFmtId="0" fontId="14" fillId="0" borderId="29" xfId="22" applyFont="1" applyBorder="1" applyAlignment="1" applyProtection="1">
      <alignment horizontal="center" vertical="center"/>
      <protection locked="0"/>
    </xf>
    <xf numFmtId="0" fontId="7" fillId="0" borderId="29" xfId="22" applyBorder="1" applyProtection="1">
      <alignment vertical="center"/>
      <protection locked="0"/>
    </xf>
    <xf numFmtId="0" fontId="7" fillId="0" borderId="123" xfId="22" applyFill="1" applyBorder="1" applyProtection="1">
      <alignment vertical="center"/>
      <protection locked="0"/>
    </xf>
    <xf numFmtId="0" fontId="7" fillId="0" borderId="123" xfId="22" applyBorder="1" applyProtection="1">
      <alignment vertical="center"/>
      <protection locked="0"/>
    </xf>
    <xf numFmtId="0" fontId="14" fillId="0" borderId="123" xfId="22" applyFont="1" applyBorder="1" applyAlignment="1" applyProtection="1">
      <alignment horizontal="center" vertical="center"/>
      <protection locked="0"/>
    </xf>
    <xf numFmtId="0" fontId="9" fillId="0" borderId="69" xfId="23" applyFont="1" applyBorder="1"/>
    <xf numFmtId="0" fontId="9" fillId="0" borderId="71" xfId="23" applyFont="1" applyBorder="1" applyAlignment="1">
      <alignment horizontal="center" vertical="center"/>
    </xf>
    <xf numFmtId="0" fontId="9" fillId="0" borderId="41" xfId="23" applyFont="1" applyBorder="1" applyAlignment="1">
      <alignment vertical="center" textRotation="255" wrapText="1"/>
    </xf>
    <xf numFmtId="0" fontId="9" fillId="0" borderId="41" xfId="23" applyFont="1" applyBorder="1" applyAlignment="1">
      <alignment vertical="center" textRotation="255"/>
    </xf>
    <xf numFmtId="0" fontId="9" fillId="0" borderId="70" xfId="23" applyFont="1" applyBorder="1" applyAlignment="1">
      <alignment vertical="center" textRotation="255"/>
    </xf>
    <xf numFmtId="0" fontId="0" fillId="0" borderId="0" xfId="23" applyFont="1" applyAlignment="1">
      <alignment horizontal="left"/>
    </xf>
    <xf numFmtId="0" fontId="6" fillId="0" borderId="0" xfId="21" applyFont="1" applyFill="1">
      <alignment vertical="center"/>
    </xf>
    <xf numFmtId="0" fontId="6" fillId="0" borderId="0" xfId="21" applyFont="1" applyFill="1" applyBorder="1" applyAlignment="1">
      <alignment horizontal="distributed" vertical="center" justifyLastLine="1"/>
    </xf>
    <xf numFmtId="177" fontId="6" fillId="0" borderId="0" xfId="21" applyNumberFormat="1" applyFont="1" applyFill="1" applyBorder="1" applyAlignment="1">
      <alignment horizontal="distributed" vertical="center" justifyLastLine="1"/>
    </xf>
    <xf numFmtId="0" fontId="6" fillId="0" borderId="0" xfId="21" applyFont="1" applyFill="1" applyBorder="1" applyAlignment="1">
      <alignment vertical="center"/>
    </xf>
    <xf numFmtId="0" fontId="6" fillId="0" borderId="36" xfId="21" applyFont="1" applyFill="1" applyBorder="1">
      <alignment vertical="center"/>
    </xf>
    <xf numFmtId="0" fontId="6" fillId="0" borderId="18" xfId="21" applyFont="1" applyFill="1" applyBorder="1">
      <alignment vertical="center"/>
    </xf>
    <xf numFmtId="0" fontId="12" fillId="0" borderId="66" xfId="21" applyFont="1" applyFill="1" applyBorder="1" applyAlignment="1">
      <alignment vertical="center"/>
    </xf>
    <xf numFmtId="0" fontId="14" fillId="0" borderId="0" xfId="21" applyFont="1" applyFill="1" applyBorder="1" applyAlignment="1">
      <alignment vertical="top"/>
    </xf>
    <xf numFmtId="0" fontId="6" fillId="0" borderId="20" xfId="21" applyFont="1" applyFill="1" applyBorder="1">
      <alignment vertical="center"/>
    </xf>
    <xf numFmtId="0" fontId="6" fillId="0" borderId="53" xfId="21" applyFont="1" applyFill="1" applyBorder="1">
      <alignment vertical="center"/>
    </xf>
    <xf numFmtId="0" fontId="6" fillId="0" borderId="32" xfId="21" applyFont="1" applyFill="1" applyBorder="1">
      <alignment vertical="center"/>
    </xf>
    <xf numFmtId="0" fontId="6" fillId="0" borderId="29" xfId="21" applyFont="1" applyFill="1" applyBorder="1">
      <alignment vertical="center"/>
    </xf>
    <xf numFmtId="0" fontId="12" fillId="0" borderId="47" xfId="21" applyFont="1" applyFill="1" applyBorder="1">
      <alignment vertical="center"/>
    </xf>
    <xf numFmtId="0" fontId="12" fillId="0" borderId="0" xfId="21" applyFont="1" applyFill="1" applyBorder="1" applyAlignment="1">
      <alignment vertical="top" justifyLastLine="1"/>
    </xf>
    <xf numFmtId="0" fontId="6" fillId="0" borderId="2" xfId="21" applyFont="1" applyFill="1" applyBorder="1" applyAlignment="1">
      <alignment vertical="center"/>
    </xf>
    <xf numFmtId="0" fontId="6" fillId="0" borderId="34" xfId="21" applyFont="1" applyFill="1" applyBorder="1" applyAlignment="1">
      <alignment vertical="center"/>
    </xf>
    <xf numFmtId="0" fontId="9" fillId="0" borderId="0" xfId="23" applyAlignment="1">
      <alignment horizontal="center"/>
    </xf>
    <xf numFmtId="0" fontId="1" fillId="0" borderId="0" xfId="28">
      <alignment vertical="center"/>
    </xf>
    <xf numFmtId="0" fontId="1" fillId="0" borderId="0" xfId="28" applyAlignment="1">
      <alignment vertical="center" wrapText="1"/>
    </xf>
    <xf numFmtId="49" fontId="1" fillId="0" borderId="41" xfId="28" applyNumberFormat="1" applyBorder="1">
      <alignment vertical="center"/>
    </xf>
    <xf numFmtId="0" fontId="1" fillId="0" borderId="41" xfId="28" applyBorder="1">
      <alignment vertical="center"/>
    </xf>
    <xf numFmtId="0" fontId="61" fillId="0" borderId="41" xfId="28" applyFont="1" applyBorder="1">
      <alignment vertical="center"/>
    </xf>
    <xf numFmtId="49" fontId="1" fillId="0" borderId="0" xfId="28" applyNumberFormat="1">
      <alignment vertical="center"/>
    </xf>
    <xf numFmtId="49" fontId="1" fillId="10" borderId="208" xfId="28" applyNumberFormat="1" applyFill="1" applyBorder="1">
      <alignment vertical="center"/>
    </xf>
    <xf numFmtId="0" fontId="1" fillId="10" borderId="208" xfId="28" applyFill="1" applyBorder="1">
      <alignment vertical="center"/>
    </xf>
    <xf numFmtId="0" fontId="1" fillId="10" borderId="0" xfId="28" applyFill="1">
      <alignment vertical="center"/>
    </xf>
    <xf numFmtId="0" fontId="1" fillId="0" borderId="0" xfId="28" applyFill="1" applyBorder="1">
      <alignment vertical="center"/>
    </xf>
    <xf numFmtId="49" fontId="1" fillId="10" borderId="0" xfId="28" applyNumberFormat="1" applyFill="1">
      <alignment vertical="center"/>
    </xf>
    <xf numFmtId="0" fontId="61" fillId="11" borderId="41" xfId="0" applyFont="1" applyFill="1" applyBorder="1" applyAlignment="1">
      <alignment horizontal="center" vertical="center" wrapText="1"/>
    </xf>
    <xf numFmtId="0" fontId="62" fillId="11" borderId="41" xfId="0" applyFont="1" applyFill="1" applyBorder="1" applyAlignment="1">
      <alignment horizontal="center" vertical="center" wrapText="1"/>
    </xf>
    <xf numFmtId="0" fontId="62" fillId="11" borderId="41" xfId="0" applyFont="1" applyFill="1" applyBorder="1" applyAlignment="1">
      <alignment horizontal="center" vertical="center" wrapText="1" shrinkToFit="1"/>
    </xf>
    <xf numFmtId="0" fontId="62" fillId="11" borderId="41" xfId="0" applyFont="1" applyFill="1" applyBorder="1" applyAlignment="1">
      <alignment vertical="center" wrapText="1"/>
    </xf>
    <xf numFmtId="49" fontId="0" fillId="12" borderId="41" xfId="0" applyNumberFormat="1" applyFill="1" applyBorder="1" applyAlignment="1">
      <alignment vertical="center" wrapText="1"/>
    </xf>
    <xf numFmtId="0" fontId="0" fillId="12" borderId="41" xfId="0" applyFill="1" applyBorder="1" applyAlignment="1">
      <alignment horizontal="center" vertical="center" wrapText="1"/>
    </xf>
    <xf numFmtId="0" fontId="30" fillId="9" borderId="0" xfId="23" applyFont="1" applyFill="1"/>
    <xf numFmtId="0" fontId="9" fillId="9" borderId="0" xfId="23" applyFont="1" applyFill="1"/>
    <xf numFmtId="0" fontId="36" fillId="9" borderId="39" xfId="23" applyFont="1" applyFill="1" applyBorder="1" applyAlignment="1">
      <alignment justifyLastLine="1"/>
    </xf>
    <xf numFmtId="0" fontId="36" fillId="9" borderId="39" xfId="23" applyFont="1" applyFill="1" applyBorder="1" applyAlignment="1">
      <alignment horizontal="distributed" justifyLastLine="1"/>
    </xf>
    <xf numFmtId="0" fontId="23" fillId="9" borderId="1" xfId="23" applyFont="1" applyFill="1" applyBorder="1"/>
    <xf numFmtId="0" fontId="9" fillId="9" borderId="1" xfId="23" applyFont="1" applyFill="1" applyBorder="1"/>
    <xf numFmtId="0" fontId="9" fillId="9" borderId="38" xfId="23" applyFont="1" applyFill="1" applyBorder="1"/>
    <xf numFmtId="0" fontId="9" fillId="9" borderId="0" xfId="23" applyFont="1" applyFill="1" applyBorder="1"/>
    <xf numFmtId="0" fontId="9" fillId="9" borderId="155" xfId="23" applyFont="1" applyFill="1" applyBorder="1" applyAlignment="1">
      <alignment horizontal="left" vertical="center"/>
    </xf>
    <xf numFmtId="0" fontId="9" fillId="9" borderId="31" xfId="23" applyFont="1" applyFill="1" applyBorder="1" applyAlignment="1">
      <alignment horizontal="left" vertical="center"/>
    </xf>
    <xf numFmtId="0" fontId="9" fillId="9" borderId="31" xfId="23" applyFont="1" applyFill="1" applyBorder="1" applyAlignment="1">
      <alignment horizontal="centerContinuous" vertical="center"/>
    </xf>
    <xf numFmtId="0" fontId="9" fillId="9" borderId="127" xfId="23" applyFont="1" applyFill="1" applyBorder="1" applyProtection="1">
      <protection locked="0"/>
    </xf>
    <xf numFmtId="0" fontId="9" fillId="9" borderId="0" xfId="23" applyFont="1" applyFill="1" applyBorder="1" applyProtection="1">
      <protection locked="0"/>
    </xf>
    <xf numFmtId="0" fontId="9" fillId="9" borderId="122" xfId="23" applyFont="1" applyFill="1" applyBorder="1"/>
    <xf numFmtId="0" fontId="9" fillId="9" borderId="32" xfId="23" applyFont="1" applyFill="1" applyBorder="1" applyAlignment="1">
      <alignment horizontal="left" vertical="center"/>
    </xf>
    <xf numFmtId="0" fontId="9" fillId="9" borderId="29" xfId="23" applyFont="1" applyFill="1" applyBorder="1" applyAlignment="1">
      <alignment horizontal="left" vertical="center"/>
    </xf>
    <xf numFmtId="0" fontId="23" fillId="9" borderId="29" xfId="23" applyFont="1" applyFill="1" applyBorder="1"/>
    <xf numFmtId="0" fontId="9" fillId="9" borderId="30" xfId="23" applyFont="1" applyFill="1" applyBorder="1"/>
    <xf numFmtId="0" fontId="9" fillId="9" borderId="32" xfId="23" applyFont="1" applyFill="1" applyBorder="1"/>
    <xf numFmtId="0" fontId="26" fillId="9" borderId="155" xfId="23" applyFont="1" applyFill="1" applyBorder="1"/>
    <xf numFmtId="0" fontId="9" fillId="9" borderId="31" xfId="23" applyFont="1" applyFill="1" applyBorder="1"/>
    <xf numFmtId="0" fontId="9" fillId="9" borderId="127" xfId="23" applyFont="1" applyFill="1" applyBorder="1"/>
    <xf numFmtId="0" fontId="9" fillId="9" borderId="0" xfId="23" applyFont="1" applyFill="1" applyBorder="1" applyAlignment="1">
      <alignment horizontal="left" vertical="center"/>
    </xf>
    <xf numFmtId="0" fontId="23" fillId="9" borderId="32" xfId="23" applyFont="1" applyFill="1" applyBorder="1"/>
    <xf numFmtId="0" fontId="9" fillId="9" borderId="29" xfId="23" applyFont="1" applyFill="1" applyBorder="1"/>
    <xf numFmtId="0" fontId="9" fillId="9" borderId="155" xfId="23" applyFont="1" applyFill="1" applyBorder="1"/>
    <xf numFmtId="0" fontId="9" fillId="9" borderId="18" xfId="23" applyFont="1" applyFill="1" applyBorder="1"/>
    <xf numFmtId="0" fontId="9" fillId="9" borderId="0" xfId="23" applyFont="1" applyFill="1" applyBorder="1" applyAlignment="1">
      <alignment horizontal="right"/>
    </xf>
    <xf numFmtId="0" fontId="23" fillId="9" borderId="0" xfId="23" applyFont="1" applyFill="1" applyBorder="1"/>
    <xf numFmtId="0" fontId="9" fillId="9" borderId="32" xfId="23" applyFont="1" applyFill="1" applyBorder="1" applyAlignment="1">
      <alignment horizontal="centerContinuous" vertical="center"/>
    </xf>
    <xf numFmtId="0" fontId="9" fillId="9" borderId="29" xfId="23" applyFont="1" applyFill="1" applyBorder="1" applyAlignment="1">
      <alignment horizontal="centerContinuous" vertical="center"/>
    </xf>
    <xf numFmtId="0" fontId="23" fillId="9" borderId="29" xfId="23" applyFont="1" applyFill="1" applyBorder="1" applyProtection="1">
      <protection locked="0"/>
    </xf>
    <xf numFmtId="0" fontId="31" fillId="9" borderId="0" xfId="23" applyFont="1" applyFill="1" applyAlignment="1">
      <alignment vertical="top"/>
    </xf>
    <xf numFmtId="0" fontId="31" fillId="9" borderId="0" xfId="23" applyFont="1" applyFill="1"/>
    <xf numFmtId="0" fontId="23" fillId="9" borderId="0" xfId="23" applyFont="1" applyFill="1" applyProtection="1">
      <protection locked="0"/>
    </xf>
    <xf numFmtId="0" fontId="23" fillId="9" borderId="31" xfId="23" applyFont="1" applyFill="1" applyBorder="1" applyProtection="1">
      <protection locked="0"/>
    </xf>
    <xf numFmtId="0" fontId="9" fillId="9" borderId="122" xfId="23" applyFont="1" applyFill="1" applyBorder="1" applyAlignment="1">
      <alignment horizontal="left" vertical="center"/>
    </xf>
    <xf numFmtId="0" fontId="9" fillId="9" borderId="123" xfId="23" applyFont="1" applyFill="1" applyBorder="1" applyAlignment="1">
      <alignment horizontal="centerContinuous" vertical="center"/>
    </xf>
    <xf numFmtId="0" fontId="23" fillId="9" borderId="123" xfId="23" applyFont="1" applyFill="1" applyBorder="1"/>
    <xf numFmtId="0" fontId="9" fillId="9" borderId="124" xfId="23" applyFont="1" applyFill="1" applyBorder="1"/>
    <xf numFmtId="0" fontId="9" fillId="9" borderId="0" xfId="23" applyFont="1" applyFill="1" applyBorder="1" applyAlignment="1">
      <alignment horizontal="center" vertical="center"/>
    </xf>
    <xf numFmtId="0" fontId="9" fillId="9" borderId="0" xfId="23" applyFill="1"/>
    <xf numFmtId="0" fontId="23" fillId="9" borderId="0" xfId="23" applyFont="1" applyFill="1"/>
    <xf numFmtId="0" fontId="23" fillId="9" borderId="31" xfId="23" applyFont="1" applyFill="1" applyBorder="1"/>
    <xf numFmtId="0" fontId="9" fillId="9" borderId="0" xfId="23" applyFill="1" applyBorder="1" applyAlignment="1"/>
    <xf numFmtId="0" fontId="6" fillId="9" borderId="0" xfId="21" applyFill="1" applyBorder="1" applyAlignment="1"/>
    <xf numFmtId="0" fontId="9" fillId="9" borderId="0" xfId="23" applyFill="1" applyBorder="1"/>
    <xf numFmtId="0" fontId="54" fillId="9" borderId="206" xfId="23" applyFont="1" applyFill="1" applyBorder="1"/>
    <xf numFmtId="0" fontId="9" fillId="9" borderId="28" xfId="23" applyFill="1" applyBorder="1" applyAlignment="1">
      <alignment horizontal="center"/>
    </xf>
    <xf numFmtId="0" fontId="54" fillId="9" borderId="27" xfId="23" applyFont="1" applyFill="1" applyBorder="1"/>
    <xf numFmtId="0" fontId="9" fillId="9" borderId="26" xfId="23" applyFill="1" applyBorder="1" applyAlignment="1">
      <alignment horizontal="center"/>
    </xf>
    <xf numFmtId="0" fontId="53" fillId="9" borderId="0" xfId="23" applyFont="1" applyFill="1" applyBorder="1"/>
    <xf numFmtId="0" fontId="9" fillId="9" borderId="0" xfId="23" applyFill="1" applyBorder="1" applyAlignment="1">
      <alignment horizontal="center"/>
    </xf>
    <xf numFmtId="0" fontId="6" fillId="9" borderId="0" xfId="21" applyFont="1" applyFill="1" applyBorder="1" applyAlignment="1">
      <alignment horizontal="distributed" justifyLastLine="1"/>
    </xf>
    <xf numFmtId="0" fontId="9" fillId="9" borderId="0" xfId="23" applyFont="1" applyFill="1" applyProtection="1">
      <protection locked="0"/>
    </xf>
    <xf numFmtId="0" fontId="30" fillId="9" borderId="0" xfId="25" applyFont="1" applyFill="1" applyAlignment="1"/>
    <xf numFmtId="0" fontId="63" fillId="9" borderId="0" xfId="25" applyFont="1" applyFill="1" applyAlignment="1"/>
    <xf numFmtId="0" fontId="6" fillId="9" borderId="0" xfId="21" applyFont="1" applyFill="1" applyAlignment="1"/>
    <xf numFmtId="0" fontId="9" fillId="9" borderId="0" xfId="23" applyFont="1" applyFill="1" applyAlignment="1">
      <alignment horizontal="right"/>
    </xf>
    <xf numFmtId="0" fontId="29" fillId="9" borderId="0" xfId="25" applyFont="1" applyFill="1" applyAlignment="1">
      <alignment horizontal="center"/>
    </xf>
    <xf numFmtId="0" fontId="9" fillId="9" borderId="0" xfId="25" applyFill="1" applyAlignment="1">
      <alignment horizontal="center"/>
    </xf>
    <xf numFmtId="0" fontId="9" fillId="9" borderId="0" xfId="25" applyFont="1" applyFill="1" applyAlignment="1">
      <alignment horizontal="center"/>
    </xf>
    <xf numFmtId="0" fontId="9" fillId="9" borderId="7" xfId="25" applyFill="1" applyBorder="1" applyAlignment="1">
      <alignment horizontal="center"/>
    </xf>
    <xf numFmtId="0" fontId="9" fillId="9" borderId="7" xfId="25" applyFont="1" applyFill="1" applyBorder="1" applyAlignment="1">
      <alignment horizontal="center"/>
    </xf>
    <xf numFmtId="0" fontId="9" fillId="9" borderId="24" xfId="25" applyFont="1" applyFill="1" applyBorder="1" applyAlignment="1">
      <alignment horizontal="center"/>
    </xf>
    <xf numFmtId="0" fontId="9" fillId="9" borderId="23" xfId="25" applyFont="1" applyFill="1" applyBorder="1" applyAlignment="1">
      <alignment horizontal="center"/>
    </xf>
    <xf numFmtId="0" fontId="9" fillId="9" borderId="22" xfId="25" applyFont="1" applyFill="1" applyBorder="1" applyAlignment="1">
      <alignment horizontal="center"/>
    </xf>
    <xf numFmtId="0" fontId="9" fillId="9" borderId="17" xfId="25" applyFill="1" applyBorder="1" applyAlignment="1">
      <alignment horizontal="distributed" justifyLastLine="1"/>
    </xf>
    <xf numFmtId="0" fontId="9" fillId="9" borderId="17" xfId="25" applyFont="1" applyFill="1" applyBorder="1" applyAlignment="1">
      <alignment horizontal="distributed" wrapText="1" justifyLastLine="1"/>
    </xf>
    <xf numFmtId="0" fontId="9" fillId="9" borderId="16" xfId="25" applyFont="1" applyFill="1" applyBorder="1" applyAlignment="1">
      <alignment horizontal="distributed" justifyLastLine="1"/>
    </xf>
    <xf numFmtId="0" fontId="9" fillId="9" borderId="15" xfId="25" applyFont="1" applyFill="1" applyBorder="1" applyAlignment="1">
      <alignment horizontal="distributed" justifyLastLine="1"/>
    </xf>
    <xf numFmtId="0" fontId="9" fillId="9" borderId="127" xfId="25" applyFont="1" applyFill="1" applyBorder="1" applyAlignment="1">
      <alignment horizontal="center"/>
    </xf>
    <xf numFmtId="0" fontId="9" fillId="9" borderId="21" xfId="25" applyFont="1" applyFill="1" applyBorder="1" applyAlignment="1">
      <alignment horizontal="center"/>
    </xf>
    <xf numFmtId="0" fontId="9" fillId="9" borderId="21" xfId="25" applyFont="1" applyFill="1" applyBorder="1" applyAlignment="1">
      <alignment horizontal="center" shrinkToFit="1"/>
    </xf>
    <xf numFmtId="0" fontId="9" fillId="9" borderId="31" xfId="25" applyFont="1" applyFill="1" applyBorder="1" applyAlignment="1">
      <alignment horizontal="center"/>
    </xf>
    <xf numFmtId="0" fontId="9" fillId="9" borderId="16" xfId="25" applyFont="1" applyFill="1" applyBorder="1" applyAlignment="1">
      <alignment horizontal="center"/>
    </xf>
    <xf numFmtId="0" fontId="9" fillId="9" borderId="19" xfId="25" applyFont="1" applyFill="1" applyBorder="1" applyAlignment="1">
      <alignment horizontal="center"/>
    </xf>
    <xf numFmtId="0" fontId="9" fillId="9" borderId="6" xfId="25" applyFont="1" applyFill="1" applyBorder="1" applyAlignment="1">
      <alignment horizontal="center"/>
    </xf>
    <xf numFmtId="0" fontId="9" fillId="9" borderId="6" xfId="25" applyFont="1" applyFill="1" applyBorder="1" applyAlignment="1">
      <alignment horizontal="distributed" justifyLastLine="1"/>
    </xf>
    <xf numFmtId="0" fontId="9" fillId="9" borderId="17" xfId="25" applyFill="1" applyBorder="1" applyAlignment="1">
      <alignment horizontal="center"/>
    </xf>
    <xf numFmtId="0" fontId="9" fillId="9" borderId="17" xfId="25" applyFont="1" applyFill="1" applyBorder="1" applyAlignment="1">
      <alignment horizontal="center"/>
    </xf>
    <xf numFmtId="0" fontId="9" fillId="9" borderId="15" xfId="25" applyFont="1" applyFill="1" applyBorder="1" applyAlignment="1">
      <alignment horizontal="center"/>
    </xf>
    <xf numFmtId="0" fontId="9" fillId="9" borderId="18" xfId="25" applyFont="1" applyFill="1" applyBorder="1" applyAlignment="1">
      <alignment horizontal="center"/>
    </xf>
    <xf numFmtId="0" fontId="9" fillId="9" borderId="0" xfId="25" applyFont="1" applyFill="1" applyBorder="1" applyAlignment="1">
      <alignment horizontal="center"/>
    </xf>
    <xf numFmtId="0" fontId="9" fillId="9" borderId="6" xfId="25" applyFont="1" applyFill="1" applyBorder="1" applyAlignment="1">
      <alignment horizontal="center" wrapText="1"/>
    </xf>
    <xf numFmtId="0" fontId="9" fillId="9" borderId="5" xfId="25" applyFill="1" applyBorder="1" applyAlignment="1">
      <alignment horizontal="center"/>
    </xf>
    <xf numFmtId="0" fontId="9" fillId="9" borderId="5" xfId="25" applyFont="1" applyFill="1" applyBorder="1" applyAlignment="1">
      <alignment horizontal="center"/>
    </xf>
    <xf numFmtId="0" fontId="9" fillId="9" borderId="13" xfId="25" applyFont="1" applyFill="1" applyBorder="1" applyAlignment="1">
      <alignment horizontal="center"/>
    </xf>
    <xf numFmtId="0" fontId="9" fillId="9" borderId="12" xfId="25" applyFont="1" applyFill="1" applyBorder="1" applyAlignment="1">
      <alignment horizontal="center"/>
    </xf>
    <xf numFmtId="0" fontId="9" fillId="9" borderId="14" xfId="25" applyFont="1" applyFill="1" applyBorder="1" applyAlignment="1">
      <alignment horizontal="center"/>
    </xf>
    <xf numFmtId="0" fontId="9" fillId="9" borderId="39" xfId="25" applyFont="1" applyFill="1" applyBorder="1" applyAlignment="1">
      <alignment horizontal="center"/>
    </xf>
    <xf numFmtId="0" fontId="9" fillId="9" borderId="11" xfId="25" applyFont="1" applyFill="1" applyBorder="1" applyAlignment="1">
      <alignment horizontal="center"/>
    </xf>
    <xf numFmtId="38" fontId="9" fillId="9" borderId="7" xfId="13" applyFont="1" applyFill="1" applyBorder="1" applyAlignment="1">
      <alignment horizontal="center" vertical="center"/>
    </xf>
    <xf numFmtId="38" fontId="9" fillId="9" borderId="101" xfId="13" applyFont="1" applyFill="1" applyBorder="1" applyAlignment="1">
      <alignment vertical="center"/>
    </xf>
    <xf numFmtId="38" fontId="9" fillId="9" borderId="129" xfId="13" applyFont="1" applyFill="1" applyBorder="1" applyAlignment="1">
      <alignment horizontal="center" vertical="center" shrinkToFit="1"/>
    </xf>
    <xf numFmtId="38" fontId="9" fillId="9" borderId="129" xfId="13" applyFont="1" applyFill="1" applyBorder="1" applyAlignment="1">
      <alignment vertical="center"/>
    </xf>
    <xf numFmtId="0" fontId="9" fillId="9" borderId="6" xfId="23" applyFill="1" applyBorder="1"/>
    <xf numFmtId="38" fontId="9" fillId="9" borderId="130" xfId="13" applyFont="1" applyFill="1" applyBorder="1" applyAlignment="1">
      <alignment horizontal="center" vertical="center"/>
    </xf>
    <xf numFmtId="38" fontId="9" fillId="9" borderId="161" xfId="13" applyFont="1" applyFill="1" applyBorder="1" applyAlignment="1">
      <alignment vertical="center"/>
    </xf>
    <xf numFmtId="38" fontId="9" fillId="9" borderId="161" xfId="13" applyFont="1" applyFill="1" applyBorder="1" applyAlignment="1">
      <alignment horizontal="center" vertical="center" shrinkToFit="1"/>
    </xf>
    <xf numFmtId="38" fontId="9" fillId="9" borderId="5" xfId="13" applyFont="1" applyFill="1" applyBorder="1" applyAlignment="1">
      <alignment horizontal="center" vertical="center"/>
    </xf>
    <xf numFmtId="38" fontId="9" fillId="9" borderId="14" xfId="13" applyFont="1" applyFill="1" applyBorder="1" applyAlignment="1">
      <alignment vertical="center"/>
    </xf>
    <xf numFmtId="38" fontId="9" fillId="9" borderId="131" xfId="13" applyFont="1" applyFill="1" applyBorder="1" applyAlignment="1">
      <alignment horizontal="center" vertical="center" shrinkToFit="1"/>
    </xf>
    <xf numFmtId="38" fontId="9" fillId="9" borderId="131" xfId="13" applyFont="1" applyFill="1" applyBorder="1" applyAlignment="1">
      <alignment vertical="center"/>
    </xf>
    <xf numFmtId="0" fontId="9" fillId="9" borderId="4" xfId="23" applyFill="1" applyBorder="1"/>
    <xf numFmtId="38" fontId="32" fillId="9" borderId="7" xfId="13" applyFont="1" applyFill="1" applyBorder="1" applyAlignment="1" applyProtection="1">
      <alignment horizontal="right" vertical="center"/>
    </xf>
    <xf numFmtId="38" fontId="32" fillId="9" borderId="17" xfId="13" applyFont="1" applyFill="1" applyBorder="1" applyAlignment="1" applyProtection="1">
      <alignment horizontal="right" vertical="center"/>
    </xf>
    <xf numFmtId="38" fontId="32" fillId="9" borderId="5" xfId="13" applyFont="1" applyFill="1" applyBorder="1" applyAlignment="1" applyProtection="1">
      <alignment horizontal="right" vertical="center"/>
    </xf>
    <xf numFmtId="0" fontId="3" fillId="9" borderId="0" xfId="18" applyFont="1" applyFill="1" applyBorder="1" applyAlignment="1" applyProtection="1">
      <alignment vertical="top"/>
    </xf>
    <xf numFmtId="0" fontId="3" fillId="9" borderId="0" xfId="18" applyFont="1" applyFill="1" applyBorder="1" applyProtection="1">
      <alignment vertical="center"/>
    </xf>
    <xf numFmtId="0" fontId="3" fillId="9" borderId="39" xfId="18" applyFont="1" applyFill="1" applyBorder="1" applyAlignment="1" applyProtection="1">
      <alignment vertical="top"/>
    </xf>
    <xf numFmtId="0" fontId="3" fillId="9" borderId="39" xfId="18" applyFont="1" applyFill="1" applyBorder="1" applyProtection="1">
      <alignment vertical="center"/>
    </xf>
    <xf numFmtId="0" fontId="3" fillId="9" borderId="37" xfId="18" applyFont="1" applyFill="1" applyBorder="1" applyAlignment="1" applyProtection="1">
      <alignment vertical="top"/>
    </xf>
    <xf numFmtId="0" fontId="3" fillId="9" borderId="0" xfId="18" applyFont="1" applyFill="1" applyProtection="1">
      <alignment vertical="center"/>
    </xf>
    <xf numFmtId="0" fontId="3" fillId="9" borderId="0" xfId="18" applyFont="1" applyFill="1" applyBorder="1" applyAlignment="1" applyProtection="1">
      <alignment horizontal="center" vertical="center"/>
    </xf>
    <xf numFmtId="0" fontId="3" fillId="9" borderId="6" xfId="18" applyFont="1" applyFill="1" applyBorder="1" applyAlignment="1" applyProtection="1">
      <alignment horizontal="center" vertical="center"/>
    </xf>
    <xf numFmtId="0" fontId="3" fillId="9" borderId="37" xfId="18" applyFont="1" applyFill="1" applyBorder="1" applyProtection="1">
      <alignment vertical="center"/>
    </xf>
    <xf numFmtId="0" fontId="3" fillId="9" borderId="0" xfId="18" applyFill="1" applyProtection="1">
      <alignment vertical="center"/>
    </xf>
    <xf numFmtId="0" fontId="3" fillId="9" borderId="6" xfId="18" applyFont="1" applyFill="1" applyBorder="1" applyProtection="1">
      <alignment vertical="center"/>
    </xf>
    <xf numFmtId="0" fontId="3" fillId="9" borderId="37" xfId="18" applyFont="1" applyFill="1" applyBorder="1" applyAlignment="1" applyProtection="1">
      <alignment horizontal="center"/>
    </xf>
    <xf numFmtId="0" fontId="3" fillId="9" borderId="0" xfId="18" applyFont="1" applyFill="1" applyBorder="1" applyAlignment="1" applyProtection="1">
      <alignment horizontal="center"/>
    </xf>
    <xf numFmtId="0" fontId="11" fillId="9" borderId="0" xfId="18" applyFont="1" applyFill="1" applyBorder="1" applyAlignment="1" applyProtection="1">
      <alignment vertical="center"/>
    </xf>
    <xf numFmtId="0" fontId="3" fillId="9" borderId="0" xfId="18" applyFont="1" applyFill="1" applyBorder="1" applyAlignment="1" applyProtection="1">
      <alignment horizontal="right"/>
    </xf>
    <xf numFmtId="0" fontId="3" fillId="9" borderId="0" xfId="18" applyFont="1" applyFill="1" applyBorder="1" applyAlignment="1" applyProtection="1"/>
    <xf numFmtId="0" fontId="3" fillId="9" borderId="6" xfId="18" applyFont="1" applyFill="1" applyBorder="1" applyAlignment="1" applyProtection="1"/>
    <xf numFmtId="0" fontId="3" fillId="9" borderId="0" xfId="18" applyFont="1" applyFill="1" applyBorder="1" applyAlignment="1" applyProtection="1">
      <alignment horizontal="distributed"/>
    </xf>
    <xf numFmtId="0" fontId="3" fillId="9" borderId="37" xfId="18" applyFill="1" applyBorder="1" applyProtection="1">
      <alignment vertical="center"/>
    </xf>
    <xf numFmtId="0" fontId="4" fillId="9" borderId="37" xfId="18" applyFont="1" applyFill="1" applyBorder="1" applyAlignment="1" applyProtection="1"/>
    <xf numFmtId="0" fontId="4" fillId="9" borderId="31" xfId="18" applyFont="1" applyFill="1" applyBorder="1" applyAlignment="1" applyProtection="1">
      <alignment horizontal="center"/>
    </xf>
    <xf numFmtId="0" fontId="3" fillId="9" borderId="31" xfId="18" applyFont="1" applyFill="1" applyBorder="1" applyProtection="1">
      <alignment vertical="center"/>
    </xf>
    <xf numFmtId="0" fontId="7" fillId="9" borderId="0" xfId="18" applyFont="1" applyFill="1" applyBorder="1" applyAlignment="1" applyProtection="1">
      <alignment horizontal="left" vertical="center"/>
    </xf>
    <xf numFmtId="0" fontId="11" fillId="9" borderId="2" xfId="18" applyFont="1" applyFill="1" applyBorder="1" applyAlignment="1" applyProtection="1">
      <alignment vertical="center" wrapText="1"/>
      <protection locked="0"/>
    </xf>
    <xf numFmtId="0" fontId="3" fillId="9" borderId="0" xfId="18" applyFont="1" applyFill="1" applyBorder="1" applyAlignment="1" applyProtection="1">
      <alignment vertical="center" wrapText="1"/>
    </xf>
    <xf numFmtId="0" fontId="3" fillId="9" borderId="0" xfId="18" applyFont="1" applyFill="1" applyBorder="1" applyAlignment="1" applyProtection="1">
      <alignment vertical="center"/>
    </xf>
    <xf numFmtId="0" fontId="3" fillId="9" borderId="0" xfId="18" applyFont="1" applyFill="1" applyBorder="1" applyAlignment="1" applyProtection="1">
      <alignment horizontal="left" vertical="center"/>
    </xf>
    <xf numFmtId="0" fontId="3" fillId="9" borderId="18" xfId="18" applyFont="1" applyFill="1" applyBorder="1" applyAlignment="1" applyProtection="1">
      <alignment horizontal="left" vertical="center" wrapText="1"/>
    </xf>
    <xf numFmtId="0" fontId="11" fillId="9" borderId="41" xfId="18" applyFont="1" applyFill="1" applyBorder="1" applyAlignment="1" applyProtection="1">
      <alignment vertical="center" wrapText="1"/>
      <protection locked="0"/>
    </xf>
    <xf numFmtId="0" fontId="3" fillId="9" borderId="40" xfId="18" applyFont="1" applyFill="1" applyBorder="1" applyProtection="1">
      <alignment vertical="center"/>
    </xf>
    <xf numFmtId="0" fontId="3" fillId="9" borderId="39" xfId="18" applyFont="1" applyFill="1" applyBorder="1" applyAlignment="1" applyProtection="1">
      <alignment horizontal="left" vertical="center" wrapText="1"/>
    </xf>
    <xf numFmtId="0" fontId="3" fillId="9" borderId="39" xfId="18" applyFont="1" applyFill="1" applyBorder="1" applyAlignment="1" applyProtection="1">
      <alignment vertical="center" wrapText="1"/>
    </xf>
    <xf numFmtId="0" fontId="3" fillId="9" borderId="11" xfId="18" applyFont="1" applyFill="1" applyBorder="1" applyProtection="1">
      <alignment vertical="center"/>
    </xf>
    <xf numFmtId="0" fontId="7" fillId="9" borderId="37" xfId="26" applyFont="1" applyFill="1" applyBorder="1" applyAlignment="1" applyProtection="1">
      <alignment horizontal="distributed" vertical="center" justifyLastLine="1"/>
    </xf>
    <xf numFmtId="0" fontId="7" fillId="9" borderId="0" xfId="26" applyFont="1" applyFill="1" applyBorder="1" applyAlignment="1" applyProtection="1">
      <alignment horizontal="distributed" vertical="center" justifyLastLine="1"/>
    </xf>
    <xf numFmtId="0" fontId="7" fillId="9" borderId="18" xfId="26" applyFont="1" applyFill="1" applyBorder="1" applyAlignment="1" applyProtection="1">
      <alignment horizontal="distributed" vertical="center" justifyLastLine="1"/>
    </xf>
    <xf numFmtId="0" fontId="7" fillId="9" borderId="37" xfId="26" applyFont="1" applyFill="1" applyBorder="1" applyAlignment="1" applyProtection="1">
      <alignment vertical="center" justifyLastLine="1"/>
    </xf>
    <xf numFmtId="0" fontId="34" fillId="9" borderId="0" xfId="26" applyFont="1" applyFill="1" applyBorder="1" applyAlignment="1" applyProtection="1">
      <alignment horizontal="distributed" vertical="distributed" justifyLastLine="1"/>
    </xf>
    <xf numFmtId="0" fontId="10" fillId="9" borderId="18" xfId="26" applyFont="1" applyFill="1" applyBorder="1" applyAlignment="1" applyProtection="1">
      <alignment horizontal="distributed" vertical="center" justifyLastLine="1" shrinkToFit="1"/>
    </xf>
    <xf numFmtId="0" fontId="3" fillId="9" borderId="0" xfId="18" applyFill="1" applyBorder="1" applyProtection="1">
      <alignment vertical="center"/>
    </xf>
    <xf numFmtId="0" fontId="3" fillId="9" borderId="18" xfId="18" applyFill="1" applyBorder="1" applyProtection="1">
      <alignment vertical="center"/>
    </xf>
    <xf numFmtId="0" fontId="25" fillId="9" borderId="37" xfId="26" applyFont="1" applyFill="1" applyBorder="1" applyAlignment="1" applyProtection="1">
      <alignment vertical="top" justifyLastLine="1"/>
    </xf>
    <xf numFmtId="0" fontId="25" fillId="9" borderId="0" xfId="26" applyFont="1" applyFill="1" applyBorder="1" applyAlignment="1" applyProtection="1">
      <alignment vertical="top" justifyLastLine="1"/>
    </xf>
    <xf numFmtId="0" fontId="25" fillId="9" borderId="18" xfId="26" applyFont="1" applyFill="1" applyBorder="1" applyAlignment="1" applyProtection="1">
      <alignment vertical="top" justifyLastLine="1"/>
    </xf>
    <xf numFmtId="0" fontId="10" fillId="9" borderId="18" xfId="18" applyFont="1" applyFill="1" applyBorder="1" applyAlignment="1" applyProtection="1">
      <alignment horizontal="distributed" vertical="center" justifyLastLine="1"/>
    </xf>
    <xf numFmtId="0" fontId="10" fillId="9" borderId="37" xfId="18" applyFont="1" applyFill="1" applyBorder="1" applyAlignment="1" applyProtection="1">
      <alignment horizontal="center" vertical="center"/>
    </xf>
    <xf numFmtId="0" fontId="10" fillId="9" borderId="0" xfId="18" applyFont="1" applyFill="1" applyBorder="1" applyAlignment="1" applyProtection="1">
      <alignment horizontal="center" vertical="center"/>
    </xf>
    <xf numFmtId="0" fontId="10" fillId="9" borderId="40" xfId="18" applyFont="1" applyFill="1" applyBorder="1" applyAlignment="1" applyProtection="1">
      <alignment horizontal="center" vertical="center"/>
    </xf>
    <xf numFmtId="0" fontId="34" fillId="9" borderId="39" xfId="26" applyFont="1" applyFill="1" applyBorder="1" applyAlignment="1" applyProtection="1">
      <alignment horizontal="distributed" vertical="distributed" justifyLastLine="1"/>
    </xf>
    <xf numFmtId="0" fontId="10" fillId="9" borderId="39" xfId="18" applyFont="1" applyFill="1" applyBorder="1" applyAlignment="1" applyProtection="1">
      <alignment horizontal="center" vertical="center"/>
    </xf>
    <xf numFmtId="0" fontId="10" fillId="9" borderId="39" xfId="18" applyFont="1" applyFill="1" applyBorder="1" applyAlignment="1" applyProtection="1">
      <alignment horizontal="distributed" vertical="center" justifyLastLine="1"/>
    </xf>
    <xf numFmtId="0" fontId="11" fillId="9" borderId="2" xfId="18" applyFont="1" applyFill="1" applyBorder="1" applyAlignment="1" applyProtection="1">
      <alignment horizontal="right" vertical="center" shrinkToFit="1"/>
    </xf>
    <xf numFmtId="0" fontId="41" fillId="9" borderId="2" xfId="18" applyFont="1" applyFill="1" applyBorder="1" applyAlignment="1" applyProtection="1">
      <alignment horizontal="right" vertical="center" shrinkToFit="1"/>
    </xf>
    <xf numFmtId="0" fontId="40" fillId="9" borderId="2" xfId="18" applyFont="1" applyFill="1" applyBorder="1" applyAlignment="1" applyProtection="1">
      <alignment horizontal="right" vertical="center" shrinkToFit="1"/>
    </xf>
    <xf numFmtId="0" fontId="3" fillId="9" borderId="0" xfId="18" applyFont="1" applyFill="1" applyBorder="1" applyAlignment="1" applyProtection="1">
      <alignment horizontal="right" vertical="center"/>
    </xf>
    <xf numFmtId="0" fontId="3" fillId="9" borderId="0" xfId="24" applyFont="1" applyFill="1"/>
    <xf numFmtId="0" fontId="44" fillId="9" borderId="0" xfId="24" applyFont="1" applyFill="1" applyAlignment="1">
      <alignment vertical="top" justifyLastLine="1"/>
    </xf>
    <xf numFmtId="0" fontId="9" fillId="9" borderId="0" xfId="24" applyFont="1" applyFill="1"/>
    <xf numFmtId="0" fontId="3" fillId="9" borderId="0" xfId="24" applyFont="1" applyFill="1" applyAlignment="1">
      <alignment horizontal="right"/>
    </xf>
    <xf numFmtId="0" fontId="9" fillId="9" borderId="0" xfId="24" applyFill="1"/>
    <xf numFmtId="0" fontId="9" fillId="9" borderId="0" xfId="24" applyFill="1" applyBorder="1"/>
    <xf numFmtId="0" fontId="3" fillId="9" borderId="0" xfId="24" applyFont="1" applyFill="1" applyBorder="1" applyAlignment="1">
      <alignment horizontal="center" vertical="center"/>
    </xf>
    <xf numFmtId="0" fontId="8" fillId="9" borderId="0" xfId="24" applyFont="1" applyFill="1" applyAlignment="1">
      <alignment horizontal="center" vertical="top"/>
    </xf>
    <xf numFmtId="0" fontId="6" fillId="9" borderId="0" xfId="24" applyFont="1" applyFill="1" applyAlignment="1">
      <alignment horizontal="center" vertical="top"/>
    </xf>
    <xf numFmtId="0" fontId="9" fillId="9" borderId="0" xfId="24" applyFont="1" applyFill="1" applyAlignment="1">
      <alignment horizontal="distributed" vertical="center" justifyLastLine="1"/>
    </xf>
    <xf numFmtId="0" fontId="9" fillId="9" borderId="0" xfId="24" applyFill="1" applyAlignment="1">
      <alignment vertical="center"/>
    </xf>
    <xf numFmtId="0" fontId="9" fillId="9" borderId="0" xfId="24" applyFill="1" applyAlignment="1">
      <alignment horizontal="center"/>
    </xf>
    <xf numFmtId="0" fontId="9" fillId="9" borderId="0" xfId="24" applyFill="1" applyBorder="1" applyAlignment="1">
      <alignment vertical="center"/>
    </xf>
    <xf numFmtId="0" fontId="3" fillId="9" borderId="0" xfId="24" applyFont="1" applyFill="1" applyBorder="1" applyAlignment="1">
      <alignment vertical="center" justifyLastLine="1"/>
    </xf>
    <xf numFmtId="0" fontId="3" fillId="9" borderId="41" xfId="24" applyFont="1" applyFill="1" applyBorder="1" applyAlignment="1">
      <alignment horizontal="center" vertical="center"/>
    </xf>
    <xf numFmtId="0" fontId="3" fillId="9" borderId="41" xfId="24" applyFont="1" applyFill="1" applyBorder="1" applyAlignment="1">
      <alignment horizontal="distributed" vertical="center"/>
    </xf>
    <xf numFmtId="0" fontId="9" fillId="9" borderId="36" xfId="24" applyFont="1" applyFill="1" applyBorder="1" applyAlignment="1">
      <alignment vertical="center"/>
    </xf>
    <xf numFmtId="0" fontId="3" fillId="9" borderId="0" xfId="24" applyFont="1" applyFill="1" applyBorder="1"/>
    <xf numFmtId="0" fontId="3" fillId="9" borderId="0" xfId="24" applyFont="1" applyFill="1" applyBorder="1" applyAlignment="1">
      <alignment vertical="center"/>
    </xf>
    <xf numFmtId="0" fontId="3" fillId="9" borderId="0" xfId="24" applyFont="1" applyFill="1" applyBorder="1" applyAlignment="1"/>
    <xf numFmtId="0" fontId="3" fillId="9" borderId="0" xfId="24" applyFont="1" applyFill="1" applyBorder="1" applyAlignment="1">
      <alignment horizontal="left" vertical="center"/>
    </xf>
    <xf numFmtId="0" fontId="3" fillId="9" borderId="31" xfId="24" applyFont="1" applyFill="1" applyBorder="1"/>
    <xf numFmtId="0" fontId="0" fillId="9" borderId="0" xfId="0" applyFill="1"/>
    <xf numFmtId="0" fontId="13" fillId="9" borderId="0" xfId="0" applyFont="1" applyFill="1" applyAlignment="1">
      <alignment horizontal="left"/>
    </xf>
    <xf numFmtId="0" fontId="0" fillId="9" borderId="0" xfId="0" applyFill="1" applyBorder="1"/>
    <xf numFmtId="0" fontId="0" fillId="9" borderId="0" xfId="0" applyFill="1" applyBorder="1" applyAlignment="1">
      <alignment horizontal="right"/>
    </xf>
    <xf numFmtId="0" fontId="9" fillId="9" borderId="157" xfId="23" applyFont="1" applyFill="1" applyBorder="1" applyAlignment="1">
      <alignment horizontal="left"/>
    </xf>
    <xf numFmtId="0" fontId="9" fillId="9" borderId="0" xfId="0" applyFont="1" applyFill="1" applyBorder="1" applyAlignment="1">
      <alignment horizontal="left"/>
    </xf>
    <xf numFmtId="0" fontId="26" fillId="9" borderId="204" xfId="23" applyFont="1" applyFill="1" applyBorder="1" applyAlignment="1">
      <alignment horizontal="center" vertical="center"/>
    </xf>
    <xf numFmtId="0" fontId="26" fillId="9" borderId="1" xfId="23" applyFont="1" applyFill="1" applyBorder="1" applyAlignment="1">
      <alignment horizontal="center" vertical="center"/>
    </xf>
    <xf numFmtId="0" fontId="9" fillId="9" borderId="29" xfId="23" applyFont="1" applyFill="1" applyBorder="1" applyAlignment="1">
      <alignment horizontal="center"/>
    </xf>
    <xf numFmtId="0" fontId="9" fillId="9" borderId="0" xfId="23" applyFont="1" applyFill="1" applyAlignment="1">
      <alignment horizontal="center"/>
    </xf>
    <xf numFmtId="0" fontId="35" fillId="9" borderId="39" xfId="23" applyFont="1" applyFill="1" applyBorder="1" applyAlignment="1" applyProtection="1">
      <alignment horizontal="distributed" justifyLastLine="1"/>
      <protection locked="0"/>
    </xf>
    <xf numFmtId="0" fontId="6" fillId="9" borderId="39" xfId="21" applyFont="1" applyFill="1" applyBorder="1" applyAlignment="1">
      <alignment horizontal="distributed" justifyLastLine="1"/>
    </xf>
    <xf numFmtId="0" fontId="9" fillId="9" borderId="0" xfId="23" applyFill="1" applyAlignment="1">
      <alignment horizontal="right" vertical="center" wrapText="1"/>
    </xf>
    <xf numFmtId="0" fontId="6" fillId="9" borderId="0" xfId="21" applyFill="1" applyAlignment="1">
      <alignment horizontal="right" vertical="center"/>
    </xf>
    <xf numFmtId="0" fontId="9" fillId="9" borderId="0" xfId="23" applyFill="1" applyBorder="1" applyAlignment="1">
      <alignment horizontal="left" vertical="center"/>
    </xf>
    <xf numFmtId="0" fontId="6" fillId="9" borderId="0" xfId="21" applyFill="1" applyAlignment="1">
      <alignment horizontal="left" vertical="center"/>
    </xf>
    <xf numFmtId="0" fontId="0" fillId="9" borderId="31" xfId="23" applyFont="1" applyFill="1" applyBorder="1" applyAlignment="1">
      <alignment horizontal="center"/>
    </xf>
    <xf numFmtId="0" fontId="9" fillId="9" borderId="31" xfId="23" applyFont="1" applyFill="1" applyBorder="1" applyAlignment="1">
      <alignment horizontal="center"/>
    </xf>
    <xf numFmtId="0" fontId="6" fillId="9" borderId="31" xfId="21" applyFont="1" applyFill="1" applyBorder="1" applyAlignment="1">
      <alignment horizontal="center"/>
    </xf>
    <xf numFmtId="0" fontId="9" fillId="9" borderId="32" xfId="23" applyFont="1" applyFill="1" applyBorder="1" applyAlignment="1">
      <alignment horizontal="left"/>
    </xf>
    <xf numFmtId="0" fontId="9" fillId="9" borderId="29" xfId="0" applyFont="1" applyFill="1" applyBorder="1" applyAlignment="1">
      <alignment horizontal="left"/>
    </xf>
    <xf numFmtId="0" fontId="0" fillId="9" borderId="205" xfId="23" applyFont="1" applyFill="1" applyBorder="1" applyAlignment="1">
      <alignment horizontal="left"/>
    </xf>
    <xf numFmtId="0" fontId="0" fillId="9" borderId="206" xfId="23" applyFont="1" applyFill="1" applyBorder="1" applyAlignment="1">
      <alignment horizontal="left"/>
    </xf>
    <xf numFmtId="0" fontId="9" fillId="9" borderId="207" xfId="23" applyFill="1" applyBorder="1" applyAlignment="1">
      <alignment horizontal="left"/>
    </xf>
    <xf numFmtId="0" fontId="0" fillId="9" borderId="165" xfId="0" applyFill="1" applyBorder="1" applyAlignment="1">
      <alignment horizontal="left"/>
    </xf>
    <xf numFmtId="0" fontId="30" fillId="9" borderId="0" xfId="23" applyFont="1" applyFill="1" applyAlignment="1">
      <alignment horizontal="center"/>
    </xf>
    <xf numFmtId="0" fontId="6" fillId="9" borderId="0" xfId="21" applyFont="1" applyFill="1" applyAlignment="1">
      <alignment horizontal="center"/>
    </xf>
    <xf numFmtId="0" fontId="9" fillId="9" borderId="0" xfId="23" applyFont="1" applyFill="1" applyBorder="1" applyAlignment="1">
      <alignment horizontal="left"/>
    </xf>
    <xf numFmtId="0" fontId="9" fillId="9" borderId="155" xfId="23" applyFont="1" applyFill="1" applyBorder="1" applyAlignment="1">
      <alignment horizontal="left"/>
    </xf>
    <xf numFmtId="0" fontId="9" fillId="9" borderId="31" xfId="0" applyFont="1" applyFill="1" applyBorder="1" applyAlignment="1">
      <alignment horizontal="left"/>
    </xf>
    <xf numFmtId="0" fontId="23" fillId="9" borderId="0" xfId="25" applyFont="1" applyFill="1" applyBorder="1" applyAlignment="1">
      <alignment horizontal="distributed" justifyLastLine="1"/>
    </xf>
    <xf numFmtId="0" fontId="29" fillId="9" borderId="0" xfId="25" applyFont="1" applyFill="1" applyBorder="1" applyAlignment="1">
      <alignment horizontal="distributed" justifyLastLine="1"/>
    </xf>
    <xf numFmtId="0" fontId="23" fillId="9" borderId="29" xfId="25" applyFont="1" applyFill="1" applyBorder="1" applyAlignment="1" applyProtection="1">
      <alignment horizontal="right" vertical="center"/>
    </xf>
    <xf numFmtId="0" fontId="23" fillId="9" borderId="29" xfId="0" applyFont="1" applyFill="1" applyBorder="1" applyAlignment="1">
      <alignment vertical="center"/>
    </xf>
    <xf numFmtId="0" fontId="9" fillId="9" borderId="74" xfId="25" applyFont="1" applyFill="1" applyBorder="1" applyAlignment="1">
      <alignment horizontal="center"/>
    </xf>
    <xf numFmtId="0" fontId="9" fillId="9" borderId="85" xfId="23" applyFont="1" applyFill="1" applyBorder="1" applyAlignment="1">
      <alignment horizontal="center"/>
    </xf>
    <xf numFmtId="0" fontId="9" fillId="9" borderId="74" xfId="23" applyFont="1" applyFill="1" applyBorder="1" applyAlignment="1">
      <alignment horizontal="center"/>
    </xf>
    <xf numFmtId="0" fontId="9" fillId="9" borderId="75" xfId="23" applyFont="1" applyFill="1" applyBorder="1" applyAlignment="1">
      <alignment horizontal="center"/>
    </xf>
    <xf numFmtId="0" fontId="9" fillId="9" borderId="128" xfId="25" applyFont="1" applyFill="1" applyBorder="1" applyAlignment="1">
      <alignment horizontal="center" vertical="center" wrapText="1"/>
    </xf>
    <xf numFmtId="0" fontId="9" fillId="9" borderId="127" xfId="25" applyFont="1" applyFill="1" applyBorder="1" applyAlignment="1">
      <alignment horizontal="center" vertical="center"/>
    </xf>
    <xf numFmtId="0" fontId="9" fillId="9" borderId="37" xfId="25" applyFont="1" applyFill="1" applyBorder="1" applyAlignment="1">
      <alignment horizontal="center" vertical="center"/>
    </xf>
    <xf numFmtId="0" fontId="9" fillId="9" borderId="18" xfId="25" applyFont="1" applyFill="1" applyBorder="1" applyAlignment="1">
      <alignment horizontal="center" vertical="center"/>
    </xf>
    <xf numFmtId="0" fontId="9" fillId="9" borderId="40" xfId="25" applyFont="1" applyFill="1" applyBorder="1" applyAlignment="1">
      <alignment horizontal="center" vertical="center"/>
    </xf>
    <xf numFmtId="0" fontId="9" fillId="9" borderId="14" xfId="25" applyFont="1" applyFill="1" applyBorder="1" applyAlignment="1">
      <alignment horizontal="center" vertical="center"/>
    </xf>
    <xf numFmtId="0" fontId="9" fillId="9" borderId="31" xfId="25" applyFont="1" applyFill="1" applyBorder="1" applyAlignment="1">
      <alignment horizontal="center"/>
    </xf>
    <xf numFmtId="0" fontId="9" fillId="9" borderId="127" xfId="25" applyFont="1" applyFill="1" applyBorder="1" applyAlignment="1">
      <alignment horizontal="center"/>
    </xf>
    <xf numFmtId="0" fontId="9" fillId="9" borderId="0" xfId="25" applyFont="1" applyFill="1" applyBorder="1" applyAlignment="1">
      <alignment horizontal="center"/>
    </xf>
    <xf numFmtId="0" fontId="9" fillId="9" borderId="18" xfId="25" applyFont="1" applyFill="1" applyBorder="1" applyAlignment="1">
      <alignment horizontal="center"/>
    </xf>
    <xf numFmtId="0" fontId="9" fillId="9" borderId="39" xfId="25" applyFont="1" applyFill="1" applyBorder="1" applyAlignment="1">
      <alignment horizontal="center"/>
    </xf>
    <xf numFmtId="0" fontId="9" fillId="9" borderId="14" xfId="25" applyFont="1" applyFill="1" applyBorder="1" applyAlignment="1">
      <alignment horizontal="center"/>
    </xf>
    <xf numFmtId="0" fontId="28" fillId="2" borderId="7" xfId="25" applyFont="1" applyFill="1" applyBorder="1" applyAlignment="1" applyProtection="1">
      <alignment horizontal="center" vertical="center"/>
      <protection locked="0"/>
    </xf>
    <xf numFmtId="0" fontId="28" fillId="2" borderId="76" xfId="25" applyFont="1" applyFill="1" applyBorder="1" applyAlignment="1" applyProtection="1">
      <alignment horizontal="center" vertical="center"/>
      <protection locked="0"/>
    </xf>
    <xf numFmtId="57" fontId="28" fillId="2" borderId="24" xfId="25" applyNumberFormat="1" applyFont="1" applyFill="1" applyBorder="1" applyAlignment="1" applyProtection="1">
      <alignment horizontal="center" vertical="center"/>
      <protection locked="0"/>
    </xf>
    <xf numFmtId="57" fontId="28" fillId="2" borderId="73" xfId="25" applyNumberFormat="1" applyFont="1" applyFill="1" applyBorder="1" applyAlignment="1" applyProtection="1">
      <alignment horizontal="center" vertical="center"/>
      <protection locked="0"/>
    </xf>
    <xf numFmtId="0" fontId="28" fillId="2" borderId="24" xfId="25" applyFont="1" applyFill="1" applyBorder="1" applyAlignment="1" applyProtection="1">
      <alignment horizontal="center" vertical="center"/>
      <protection locked="0"/>
    </xf>
    <xf numFmtId="0" fontId="28" fillId="2" borderId="73" xfId="25" applyFont="1" applyFill="1" applyBorder="1" applyAlignment="1" applyProtection="1">
      <alignment horizontal="center" vertical="center"/>
      <protection locked="0"/>
    </xf>
    <xf numFmtId="0" fontId="33" fillId="2" borderId="7" xfId="25" applyFont="1" applyFill="1" applyBorder="1" applyAlignment="1" applyProtection="1">
      <alignment horizontal="center" vertical="center"/>
      <protection locked="0"/>
    </xf>
    <xf numFmtId="0" fontId="33" fillId="2" borderId="76" xfId="25" applyFont="1" applyFill="1" applyBorder="1" applyAlignment="1" applyProtection="1">
      <alignment horizontal="center" vertical="center"/>
      <protection locked="0"/>
    </xf>
    <xf numFmtId="0" fontId="33" fillId="2" borderId="24" xfId="25" applyFont="1" applyFill="1" applyBorder="1" applyAlignment="1" applyProtection="1">
      <alignment horizontal="center" vertical="center"/>
      <protection locked="0"/>
    </xf>
    <xf numFmtId="0" fontId="33" fillId="2" borderId="73" xfId="25" applyFont="1" applyFill="1" applyBorder="1" applyAlignment="1" applyProtection="1">
      <alignment horizontal="center" vertical="center"/>
      <protection locked="0"/>
    </xf>
    <xf numFmtId="0" fontId="33" fillId="2" borderId="80" xfId="25" applyFont="1" applyFill="1" applyBorder="1" applyAlignment="1" applyProtection="1">
      <alignment horizontal="center" vertical="center"/>
      <protection locked="0"/>
    </xf>
    <xf numFmtId="0" fontId="33" fillId="2" borderId="81" xfId="25" applyFont="1" applyFill="1" applyBorder="1" applyAlignment="1" applyProtection="1">
      <alignment horizontal="center" vertical="center"/>
      <protection locked="0"/>
    </xf>
    <xf numFmtId="0" fontId="33" fillId="2" borderId="22" xfId="25" applyFont="1" applyFill="1" applyBorder="1" applyAlignment="1" applyProtection="1">
      <alignment horizontal="center" vertical="center"/>
      <protection locked="0"/>
    </xf>
    <xf numFmtId="0" fontId="28" fillId="2" borderId="77" xfId="25" applyFont="1" applyFill="1" applyBorder="1" applyAlignment="1" applyProtection="1">
      <alignment horizontal="center" vertical="center"/>
      <protection locked="0"/>
    </xf>
    <xf numFmtId="57" fontId="28" fillId="2" borderId="21" xfId="25" applyNumberFormat="1" applyFont="1" applyFill="1" applyBorder="1" applyAlignment="1" applyProtection="1">
      <alignment horizontal="center" vertical="center"/>
      <protection locked="0"/>
    </xf>
    <xf numFmtId="0" fontId="28" fillId="2" borderId="21" xfId="25" applyFont="1" applyFill="1" applyBorder="1" applyAlignment="1" applyProtection="1">
      <alignment horizontal="center" vertical="center"/>
      <protection locked="0"/>
    </xf>
    <xf numFmtId="0" fontId="33" fillId="2" borderId="77" xfId="25" applyFont="1" applyFill="1" applyBorder="1" applyAlignment="1" applyProtection="1">
      <alignment horizontal="center" vertical="center"/>
      <protection locked="0"/>
    </xf>
    <xf numFmtId="0" fontId="33" fillId="2" borderId="21" xfId="25" applyFont="1" applyFill="1" applyBorder="1" applyAlignment="1" applyProtection="1">
      <alignment horizontal="center" vertical="center"/>
      <protection locked="0"/>
    </xf>
    <xf numFmtId="0" fontId="29" fillId="2" borderId="21" xfId="25" applyFont="1" applyFill="1" applyBorder="1" applyAlignment="1" applyProtection="1">
      <alignment horizontal="center" vertical="center"/>
      <protection locked="0"/>
    </xf>
    <xf numFmtId="0" fontId="29" fillId="2" borderId="73" xfId="25" applyFont="1" applyFill="1" applyBorder="1" applyAlignment="1" applyProtection="1">
      <alignment horizontal="center" vertical="center"/>
      <protection locked="0"/>
    </xf>
    <xf numFmtId="0" fontId="29" fillId="2" borderId="24" xfId="25" applyFont="1" applyFill="1" applyBorder="1" applyAlignment="1" applyProtection="1">
      <alignment horizontal="center" vertical="center"/>
      <protection locked="0"/>
    </xf>
    <xf numFmtId="0" fontId="29" fillId="2" borderId="78" xfId="25" applyFont="1" applyFill="1" applyBorder="1" applyAlignment="1" applyProtection="1">
      <alignment horizontal="center" vertical="center"/>
      <protection locked="0"/>
    </xf>
    <xf numFmtId="0" fontId="29" fillId="2" borderId="32" xfId="25" applyFont="1" applyFill="1" applyBorder="1" applyAlignment="1" applyProtection="1">
      <alignment horizontal="center" vertical="center"/>
      <protection locked="0"/>
    </xf>
    <xf numFmtId="0" fontId="29" fillId="2" borderId="132" xfId="25" applyFont="1" applyFill="1" applyBorder="1" applyAlignment="1" applyProtection="1">
      <alignment horizontal="center" vertical="center"/>
      <protection locked="0"/>
    </xf>
    <xf numFmtId="0" fontId="29" fillId="2" borderId="101" xfId="25" applyFont="1" applyFill="1" applyBorder="1" applyAlignment="1" applyProtection="1">
      <alignment horizontal="center" vertical="center"/>
      <protection locked="0"/>
    </xf>
    <xf numFmtId="0" fontId="29" fillId="2" borderId="133" xfId="25" applyFont="1" applyFill="1" applyBorder="1" applyAlignment="1" applyProtection="1">
      <alignment horizontal="center" vertical="center"/>
      <protection locked="0"/>
    </xf>
    <xf numFmtId="0" fontId="29" fillId="2" borderId="30" xfId="25" applyFont="1" applyFill="1" applyBorder="1" applyAlignment="1" applyProtection="1">
      <alignment horizontal="center" vertical="center"/>
      <protection locked="0"/>
    </xf>
    <xf numFmtId="0" fontId="33" fillId="2" borderId="3" xfId="25" applyFont="1" applyFill="1" applyBorder="1" applyAlignment="1" applyProtection="1">
      <alignment horizontal="center" vertical="center"/>
      <protection locked="0"/>
    </xf>
    <xf numFmtId="0" fontId="33" fillId="2" borderId="101" xfId="25" applyFont="1" applyFill="1" applyBorder="1" applyAlignment="1" applyProtection="1">
      <alignment horizontal="center" vertical="center"/>
      <protection locked="0"/>
    </xf>
    <xf numFmtId="0" fontId="33" fillId="2" borderId="29" xfId="25" applyFont="1" applyFill="1" applyBorder="1" applyAlignment="1" applyProtection="1">
      <alignment horizontal="center" vertical="center"/>
      <protection locked="0"/>
    </xf>
    <xf numFmtId="0" fontId="33" fillId="2" borderId="30" xfId="25" applyFont="1" applyFill="1" applyBorder="1" applyAlignment="1" applyProtection="1">
      <alignment horizontal="center" vertical="center"/>
      <protection locked="0"/>
    </xf>
    <xf numFmtId="0" fontId="29" fillId="2" borderId="155" xfId="25" applyFont="1" applyFill="1" applyBorder="1" applyAlignment="1" applyProtection="1">
      <alignment horizontal="center" vertical="center"/>
      <protection locked="0"/>
    </xf>
    <xf numFmtId="0" fontId="29" fillId="2" borderId="128" xfId="25" applyFont="1" applyFill="1" applyBorder="1" applyAlignment="1" applyProtection="1">
      <alignment horizontal="center" vertical="center"/>
      <protection locked="0"/>
    </xf>
    <xf numFmtId="0" fontId="29" fillId="2" borderId="127" xfId="25" applyFont="1" applyFill="1" applyBorder="1" applyAlignment="1" applyProtection="1">
      <alignment horizontal="center" vertical="center"/>
      <protection locked="0"/>
    </xf>
    <xf numFmtId="0" fontId="33" fillId="2" borderId="31" xfId="25" applyFont="1" applyFill="1" applyBorder="1" applyAlignment="1" applyProtection="1">
      <alignment horizontal="center" vertical="center"/>
      <protection locked="0"/>
    </xf>
    <xf numFmtId="0" fontId="33" fillId="2" borderId="127" xfId="25" applyFont="1" applyFill="1" applyBorder="1" applyAlignment="1" applyProtection="1">
      <alignment horizontal="center" vertical="center"/>
      <protection locked="0"/>
    </xf>
    <xf numFmtId="0" fontId="28" fillId="2" borderId="84" xfId="25" applyFont="1" applyFill="1" applyBorder="1" applyAlignment="1" applyProtection="1">
      <alignment horizontal="center" vertical="center"/>
      <protection locked="0"/>
    </xf>
    <xf numFmtId="0" fontId="28" fillId="2" borderId="8" xfId="25" applyFont="1" applyFill="1" applyBorder="1" applyAlignment="1" applyProtection="1">
      <alignment horizontal="center" vertical="center"/>
      <protection locked="0"/>
    </xf>
    <xf numFmtId="0" fontId="28" fillId="2" borderId="17" xfId="25" applyFont="1" applyFill="1" applyBorder="1" applyAlignment="1" applyProtection="1">
      <alignment horizontal="center" vertical="center"/>
      <protection locked="0"/>
    </xf>
    <xf numFmtId="0" fontId="28" fillId="2" borderId="19" xfId="25" applyFont="1" applyFill="1" applyBorder="1" applyAlignment="1" applyProtection="1">
      <alignment horizontal="center" vertical="center"/>
      <protection locked="0"/>
    </xf>
    <xf numFmtId="0" fontId="28" fillId="2" borderId="83" xfId="25" applyFont="1" applyFill="1" applyBorder="1" applyAlignment="1" applyProtection="1">
      <alignment horizontal="center" vertical="center"/>
      <protection locked="0"/>
    </xf>
    <xf numFmtId="0" fontId="29" fillId="2" borderId="40" xfId="25" applyFont="1" applyFill="1" applyBorder="1" applyAlignment="1" applyProtection="1">
      <alignment horizontal="center" vertical="center"/>
      <protection locked="0"/>
    </xf>
    <xf numFmtId="0" fontId="29" fillId="2" borderId="14" xfId="25" applyFont="1" applyFill="1" applyBorder="1" applyAlignment="1" applyProtection="1">
      <alignment horizontal="center" vertical="center"/>
      <protection locked="0"/>
    </xf>
    <xf numFmtId="0" fontId="33" fillId="2" borderId="39" xfId="25" applyFont="1" applyFill="1" applyBorder="1" applyAlignment="1" applyProtection="1">
      <alignment horizontal="center" vertical="center"/>
      <protection locked="0"/>
    </xf>
    <xf numFmtId="0" fontId="33" fillId="2" borderId="14" xfId="25" applyFont="1" applyFill="1" applyBorder="1" applyAlignment="1" applyProtection="1">
      <alignment horizontal="center" vertical="center"/>
      <protection locked="0"/>
    </xf>
    <xf numFmtId="38" fontId="32" fillId="9" borderId="7" xfId="13" applyFont="1" applyFill="1" applyBorder="1" applyAlignment="1" applyProtection="1">
      <alignment horizontal="right" vertical="center"/>
    </xf>
    <xf numFmtId="38" fontId="32" fillId="9" borderId="17" xfId="13" applyFont="1" applyFill="1" applyBorder="1" applyAlignment="1" applyProtection="1">
      <alignment horizontal="right" vertical="center"/>
    </xf>
    <xf numFmtId="38" fontId="32" fillId="9" borderId="5" xfId="13" applyFont="1" applyFill="1" applyBorder="1" applyAlignment="1" applyProtection="1">
      <alignment horizontal="right" vertical="center"/>
    </xf>
    <xf numFmtId="57" fontId="9" fillId="9" borderId="78" xfId="25" applyNumberFormat="1" applyFont="1" applyFill="1" applyBorder="1" applyAlignment="1" applyProtection="1">
      <alignment horizontal="center" vertical="center"/>
    </xf>
    <xf numFmtId="57" fontId="9" fillId="9" borderId="3" xfId="25" applyNumberFormat="1" applyFont="1" applyFill="1" applyBorder="1" applyAlignment="1" applyProtection="1">
      <alignment horizontal="center" vertical="center"/>
    </xf>
    <xf numFmtId="57" fontId="9" fillId="9" borderId="157" xfId="25" applyNumberFormat="1" applyFont="1" applyFill="1" applyBorder="1" applyAlignment="1" applyProtection="1">
      <alignment horizontal="center" vertical="center"/>
    </xf>
    <xf numFmtId="57" fontId="9" fillId="9" borderId="0" xfId="25" applyNumberFormat="1" applyFont="1" applyFill="1" applyBorder="1" applyAlignment="1" applyProtection="1">
      <alignment horizontal="center" vertical="center"/>
    </xf>
    <xf numFmtId="57" fontId="9" fillId="9" borderId="79" xfId="25" applyNumberFormat="1" applyFont="1" applyFill="1" applyBorder="1" applyAlignment="1" applyProtection="1">
      <alignment horizontal="center" vertical="center"/>
    </xf>
    <xf numFmtId="57" fontId="9" fillId="9" borderId="39" xfId="25" applyNumberFormat="1" applyFont="1" applyFill="1" applyBorder="1" applyAlignment="1" applyProtection="1">
      <alignment horizontal="center" vertical="center"/>
    </xf>
    <xf numFmtId="38" fontId="9" fillId="9" borderId="7" xfId="13" applyFont="1" applyFill="1" applyBorder="1" applyAlignment="1">
      <alignment horizontal="center" vertical="center"/>
    </xf>
    <xf numFmtId="38" fontId="9" fillId="9" borderId="17" xfId="13" applyFont="1" applyFill="1" applyBorder="1" applyAlignment="1">
      <alignment horizontal="center" vertical="center"/>
    </xf>
    <xf numFmtId="38" fontId="9" fillId="9" borderId="5" xfId="13" applyFont="1" applyFill="1" applyBorder="1" applyAlignment="1">
      <alignment horizontal="center" vertical="center"/>
    </xf>
    <xf numFmtId="38" fontId="9" fillId="9" borderId="24" xfId="13" applyFont="1" applyFill="1" applyBorder="1" applyAlignment="1">
      <alignment horizontal="center" vertical="center"/>
    </xf>
    <xf numFmtId="38" fontId="9" fillId="9" borderId="16" xfId="13" applyFont="1" applyFill="1" applyBorder="1" applyAlignment="1">
      <alignment horizontal="center" vertical="center"/>
    </xf>
    <xf numFmtId="38" fontId="9" fillId="9" borderId="13" xfId="13" applyFont="1" applyFill="1" applyBorder="1" applyAlignment="1">
      <alignment horizontal="center" vertical="center"/>
    </xf>
    <xf numFmtId="38" fontId="9" fillId="9" borderId="72" xfId="13" applyFont="1" applyFill="1" applyBorder="1" applyAlignment="1">
      <alignment horizontal="center" vertical="center"/>
    </xf>
    <xf numFmtId="38" fontId="9" fillId="9" borderId="82" xfId="13" applyFont="1" applyFill="1" applyBorder="1" applyAlignment="1">
      <alignment horizontal="center" vertical="center"/>
    </xf>
    <xf numFmtId="180" fontId="9" fillId="9" borderId="24" xfId="13" applyNumberFormat="1" applyFont="1" applyFill="1" applyBorder="1" applyAlignment="1">
      <alignment horizontal="center" vertical="center"/>
    </xf>
    <xf numFmtId="180" fontId="9" fillId="9" borderId="16" xfId="13" applyNumberFormat="1" applyFont="1" applyFill="1" applyBorder="1" applyAlignment="1">
      <alignment horizontal="center" vertical="center"/>
    </xf>
    <xf numFmtId="180" fontId="9" fillId="9" borderId="13" xfId="13" applyNumberFormat="1" applyFont="1" applyFill="1" applyBorder="1" applyAlignment="1">
      <alignment horizontal="center" vertical="center"/>
    </xf>
    <xf numFmtId="38" fontId="9" fillId="9" borderId="93" xfId="13" applyFont="1" applyFill="1" applyBorder="1" applyAlignment="1">
      <alignment horizontal="center" vertical="center"/>
    </xf>
    <xf numFmtId="180" fontId="9" fillId="9" borderId="38" xfId="13" applyNumberFormat="1" applyFont="1" applyFill="1" applyBorder="1" applyAlignment="1">
      <alignment horizontal="center" vertical="center"/>
    </xf>
    <xf numFmtId="38" fontId="9" fillId="9" borderId="78" xfId="13" applyFont="1" applyFill="1" applyBorder="1" applyAlignment="1">
      <alignment horizontal="center" vertical="center"/>
    </xf>
    <xf numFmtId="38" fontId="9" fillId="9" borderId="157" xfId="13" applyFont="1" applyFill="1" applyBorder="1" applyAlignment="1">
      <alignment horizontal="center" vertical="center"/>
    </xf>
    <xf numFmtId="38" fontId="9" fillId="9" borderId="79" xfId="13" applyFont="1" applyFill="1" applyBorder="1" applyAlignment="1">
      <alignment horizontal="center" vertical="center"/>
    </xf>
    <xf numFmtId="180" fontId="9" fillId="9" borderId="23" xfId="13" applyNumberFormat="1" applyFont="1" applyFill="1" applyBorder="1" applyAlignment="1">
      <alignment horizontal="center" vertical="center"/>
    </xf>
    <xf numFmtId="180" fontId="9" fillId="9" borderId="15" xfId="13" applyNumberFormat="1" applyFont="1" applyFill="1" applyBorder="1" applyAlignment="1">
      <alignment horizontal="center" vertical="center"/>
    </xf>
    <xf numFmtId="180" fontId="9" fillId="9" borderId="12" xfId="13" applyNumberFormat="1" applyFont="1" applyFill="1" applyBorder="1" applyAlignment="1">
      <alignment horizontal="center" vertical="center"/>
    </xf>
    <xf numFmtId="0" fontId="16" fillId="0" borderId="0" xfId="21" applyFont="1" applyFill="1" applyAlignment="1">
      <alignment horizontal="distributed" vertical="center" justifyLastLine="1"/>
    </xf>
    <xf numFmtId="0" fontId="6" fillId="0" borderId="29" xfId="21" applyFont="1" applyFill="1" applyBorder="1" applyAlignment="1">
      <alignment horizontal="distributed" vertical="center" justifyLastLine="1"/>
    </xf>
    <xf numFmtId="0" fontId="12" fillId="0" borderId="122" xfId="21" applyFont="1" applyFill="1" applyBorder="1" applyAlignment="1">
      <alignment horizontal="center" vertical="center" justifyLastLine="1"/>
    </xf>
    <xf numFmtId="0" fontId="12" fillId="0" borderId="123" xfId="21" applyFont="1" applyFill="1" applyBorder="1" applyAlignment="1">
      <alignment horizontal="center" vertical="center" justifyLastLine="1"/>
    </xf>
    <xf numFmtId="0" fontId="12" fillId="0" borderId="124" xfId="21" applyFont="1" applyFill="1" applyBorder="1" applyAlignment="1">
      <alignment horizontal="center" vertical="center" justifyLastLine="1"/>
    </xf>
    <xf numFmtId="0" fontId="12" fillId="0" borderId="125" xfId="21" applyFont="1" applyFill="1" applyBorder="1" applyAlignment="1">
      <alignment horizontal="center" vertical="top" justifyLastLine="1"/>
    </xf>
    <xf numFmtId="0" fontId="12" fillId="0" borderId="126" xfId="21" applyFont="1" applyFill="1" applyBorder="1" applyAlignment="1">
      <alignment horizontal="center" vertical="top" justifyLastLine="1"/>
    </xf>
    <xf numFmtId="176" fontId="6" fillId="0" borderId="29" xfId="21" applyNumberFormat="1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6" fillId="0" borderId="2" xfId="21" applyFont="1" applyFill="1" applyBorder="1" applyAlignment="1">
      <alignment horizontal="center" vertical="center"/>
    </xf>
    <xf numFmtId="0" fontId="6" fillId="0" borderId="34" xfId="21" applyFont="1" applyFill="1" applyBorder="1" applyAlignment="1">
      <alignment horizontal="center" vertical="center"/>
    </xf>
    <xf numFmtId="0" fontId="11" fillId="0" borderId="64" xfId="21" applyFont="1" applyFill="1" applyBorder="1" applyAlignment="1"/>
    <xf numFmtId="0" fontId="11" fillId="0" borderId="86" xfId="21" applyFont="1" applyFill="1" applyBorder="1" applyAlignment="1"/>
    <xf numFmtId="0" fontId="7" fillId="0" borderId="86" xfId="21" applyFont="1" applyFill="1" applyBorder="1" applyAlignment="1">
      <alignment horizontal="center"/>
    </xf>
    <xf numFmtId="0" fontId="7" fillId="0" borderId="87" xfId="21" applyFont="1" applyFill="1" applyBorder="1" applyAlignment="1">
      <alignment horizontal="center"/>
    </xf>
    <xf numFmtId="0" fontId="12" fillId="0" borderId="63" xfId="21" applyFont="1" applyFill="1" applyBorder="1" applyAlignment="1">
      <alignment horizontal="distributed" vertical="center" justifyLastLine="1"/>
    </xf>
    <xf numFmtId="0" fontId="12" fillId="0" borderId="86" xfId="21" applyFont="1" applyFill="1" applyBorder="1" applyAlignment="1">
      <alignment horizontal="distributed" vertical="center" justifyLastLine="1"/>
    </xf>
    <xf numFmtId="0" fontId="12" fillId="0" borderId="89" xfId="21" applyFont="1" applyFill="1" applyBorder="1" applyAlignment="1">
      <alignment horizontal="distributed" vertical="center" justifyLastLine="1"/>
    </xf>
    <xf numFmtId="0" fontId="3" fillId="0" borderId="35" xfId="21" applyFont="1" applyFill="1" applyBorder="1" applyAlignment="1">
      <alignment horizontal="distributed" vertical="center"/>
    </xf>
    <xf numFmtId="0" fontId="3" fillId="0" borderId="2" xfId="21" applyFont="1" applyFill="1" applyBorder="1" applyAlignment="1">
      <alignment horizontal="distributed" vertical="center"/>
    </xf>
    <xf numFmtId="177" fontId="6" fillId="0" borderId="2" xfId="21" applyNumberFormat="1" applyFont="1" applyFill="1" applyBorder="1" applyAlignment="1">
      <alignment horizontal="distributed" vertical="center"/>
    </xf>
    <xf numFmtId="177" fontId="6" fillId="0" borderId="34" xfId="21" applyNumberFormat="1" applyFont="1" applyFill="1" applyBorder="1" applyAlignment="1">
      <alignment horizontal="distributed" vertical="center"/>
    </xf>
    <xf numFmtId="0" fontId="12" fillId="0" borderId="88" xfId="21" applyFont="1" applyFill="1" applyBorder="1" applyAlignment="1">
      <alignment horizontal="distributed" vertical="center" wrapText="1" justifyLastLine="1"/>
    </xf>
    <xf numFmtId="0" fontId="11" fillId="0" borderId="67" xfId="21" applyFont="1" applyFill="1" applyBorder="1" applyAlignment="1">
      <alignment horizontal="center" vertical="center"/>
    </xf>
    <xf numFmtId="0" fontId="11" fillId="0" borderId="49" xfId="21" applyFont="1" applyFill="1" applyBorder="1" applyAlignment="1">
      <alignment horizontal="center" vertical="center"/>
    </xf>
    <xf numFmtId="0" fontId="12" fillId="0" borderId="49" xfId="21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right" vertical="center"/>
    </xf>
    <xf numFmtId="0" fontId="11" fillId="0" borderId="49" xfId="21" applyFont="1" applyFill="1" applyBorder="1" applyAlignment="1">
      <alignment horizontal="right" vertical="center"/>
    </xf>
    <xf numFmtId="0" fontId="12" fillId="0" borderId="0" xfId="21" applyFont="1" applyFill="1" applyBorder="1" applyAlignment="1">
      <alignment horizontal="distributed" justifyLastLine="1"/>
    </xf>
    <xf numFmtId="0" fontId="12" fillId="0" borderId="88" xfId="21" applyFont="1" applyFill="1" applyBorder="1" applyAlignment="1">
      <alignment horizontal="distributed" vertical="center" justifyLastLine="1"/>
    </xf>
    <xf numFmtId="0" fontId="12" fillId="0" borderId="0" xfId="21" applyFont="1" applyFill="1" applyBorder="1" applyAlignment="1">
      <alignment horizontal="distributed" vertical="top" justifyLastLine="1"/>
    </xf>
    <xf numFmtId="0" fontId="12" fillId="0" borderId="49" xfId="21" applyFont="1" applyFill="1" applyBorder="1" applyAlignment="1">
      <alignment horizontal="right" vertical="center"/>
    </xf>
    <xf numFmtId="0" fontId="12" fillId="0" borderId="36" xfId="21" applyFont="1" applyFill="1" applyBorder="1" applyAlignment="1">
      <alignment horizontal="right" justifyLastLine="1"/>
    </xf>
    <xf numFmtId="0" fontId="12" fillId="0" borderId="0" xfId="21" applyFont="1" applyFill="1" applyBorder="1" applyAlignment="1">
      <alignment horizontal="right" justifyLastLine="1"/>
    </xf>
    <xf numFmtId="0" fontId="11" fillId="0" borderId="67" xfId="21" applyFont="1" applyFill="1" applyBorder="1" applyAlignment="1">
      <alignment horizontal="right" vertical="center" shrinkToFit="1"/>
    </xf>
    <xf numFmtId="0" fontId="11" fillId="0" borderId="49" xfId="21" applyFont="1" applyFill="1" applyBorder="1" applyAlignment="1">
      <alignment horizontal="right" vertical="center" shrinkToFit="1"/>
    </xf>
    <xf numFmtId="0" fontId="11" fillId="0" borderId="48" xfId="21" applyFont="1" applyFill="1" applyBorder="1" applyAlignment="1">
      <alignment horizontal="distributed" vertical="center" justifyLastLine="1"/>
    </xf>
    <xf numFmtId="0" fontId="11" fillId="0" borderId="49" xfId="21" applyFont="1" applyFill="1" applyBorder="1" applyAlignment="1">
      <alignment horizontal="distributed" vertical="center" justifyLastLine="1"/>
    </xf>
    <xf numFmtId="0" fontId="11" fillId="0" borderId="66" xfId="21" applyFont="1" applyFill="1" applyBorder="1" applyAlignment="1">
      <alignment horizontal="distributed" vertical="center" justifyLastLine="1"/>
    </xf>
    <xf numFmtId="0" fontId="7" fillId="0" borderId="64" xfId="21" applyFont="1" applyFill="1" applyBorder="1" applyAlignment="1"/>
    <xf numFmtId="0" fontId="7" fillId="0" borderId="86" xfId="21" applyFont="1" applyFill="1" applyBorder="1" applyAlignment="1"/>
    <xf numFmtId="0" fontId="12" fillId="0" borderId="68" xfId="21" applyFont="1" applyFill="1" applyBorder="1" applyAlignment="1">
      <alignment horizontal="center" vertical="center" wrapText="1" justifyLastLine="1"/>
    </xf>
    <xf numFmtId="0" fontId="12" fillId="0" borderId="53" xfId="21" applyFont="1" applyFill="1" applyBorder="1" applyAlignment="1">
      <alignment horizontal="center" vertical="center" wrapText="1" justifyLastLine="1"/>
    </xf>
    <xf numFmtId="0" fontId="12" fillId="0" borderId="117" xfId="21" applyFont="1" applyFill="1" applyBorder="1" applyAlignment="1">
      <alignment horizontal="center" vertical="center" wrapText="1" justifyLastLine="1"/>
    </xf>
    <xf numFmtId="0" fontId="12" fillId="0" borderId="118" xfId="21" applyFont="1" applyFill="1" applyBorder="1" applyAlignment="1">
      <alignment horizontal="center" vertical="center" wrapText="1" justifyLastLine="1"/>
    </xf>
    <xf numFmtId="0" fontId="12" fillId="0" borderId="0" xfId="21" applyFont="1" applyFill="1" applyBorder="1" applyAlignment="1">
      <alignment horizontal="center" vertical="center" wrapText="1" justifyLastLine="1"/>
    </xf>
    <xf numFmtId="0" fontId="12" fillId="0" borderId="119" xfId="21" applyFont="1" applyFill="1" applyBorder="1" applyAlignment="1">
      <alignment horizontal="center" vertical="center" wrapText="1" justifyLastLine="1"/>
    </xf>
    <xf numFmtId="0" fontId="12" fillId="0" borderId="120" xfId="21" applyFont="1" applyFill="1" applyBorder="1" applyAlignment="1">
      <alignment horizontal="center" vertical="center" wrapText="1" justifyLastLine="1"/>
    </xf>
    <xf numFmtId="0" fontId="12" fillId="0" borderId="69" xfId="21" applyFont="1" applyFill="1" applyBorder="1" applyAlignment="1">
      <alignment horizontal="center" vertical="center" wrapText="1" justifyLastLine="1"/>
    </xf>
    <xf numFmtId="0" fontId="12" fillId="0" borderId="121" xfId="21" applyFont="1" applyFill="1" applyBorder="1" applyAlignment="1">
      <alignment horizontal="center" vertical="center" wrapText="1" justifyLastLine="1"/>
    </xf>
    <xf numFmtId="0" fontId="12" fillId="0" borderId="69" xfId="21" applyFont="1" applyFill="1" applyBorder="1" applyAlignment="1">
      <alignment horizontal="center" vertical="center" shrinkToFit="1"/>
    </xf>
    <xf numFmtId="0" fontId="12" fillId="0" borderId="121" xfId="21" applyFont="1" applyFill="1" applyBorder="1" applyAlignment="1">
      <alignment horizontal="center" vertical="center" shrinkToFit="1"/>
    </xf>
    <xf numFmtId="0" fontId="3" fillId="0" borderId="0" xfId="21" applyFont="1" applyFill="1" applyBorder="1" applyAlignment="1">
      <alignment horizontal="distributed" vertical="center" justifyLastLine="1"/>
    </xf>
    <xf numFmtId="0" fontId="12" fillId="0" borderId="116" xfId="21" applyFont="1" applyFill="1" applyBorder="1" applyAlignment="1">
      <alignment horizontal="distributed" vertical="center" wrapText="1" justifyLastLine="1"/>
    </xf>
    <xf numFmtId="0" fontId="12" fillId="0" borderId="67" xfId="21" applyFont="1" applyFill="1" applyBorder="1" applyAlignment="1">
      <alignment horizontal="center" vertical="center" wrapText="1" justifyLastLine="1"/>
    </xf>
    <xf numFmtId="0" fontId="12" fillId="0" borderId="49" xfId="21" applyFont="1" applyFill="1" applyBorder="1" applyAlignment="1">
      <alignment horizontal="center" vertical="center" wrapText="1" justifyLastLine="1"/>
    </xf>
    <xf numFmtId="0" fontId="12" fillId="0" borderId="66" xfId="21" applyFont="1" applyFill="1" applyBorder="1" applyAlignment="1">
      <alignment horizontal="center" vertical="center" wrapText="1" justifyLastLine="1"/>
    </xf>
    <xf numFmtId="0" fontId="11" fillId="0" borderId="49" xfId="21" applyFont="1" applyFill="1" applyBorder="1" applyAlignment="1">
      <alignment horizontal="left" vertical="center"/>
    </xf>
    <xf numFmtId="0" fontId="11" fillId="0" borderId="47" xfId="21" applyFont="1" applyFill="1" applyBorder="1" applyAlignment="1">
      <alignment horizontal="left" vertical="center"/>
    </xf>
    <xf numFmtId="0" fontId="11" fillId="0" borderId="49" xfId="21" applyFont="1" applyFill="1" applyBorder="1" applyAlignment="1">
      <alignment horizontal="left" vertical="center" shrinkToFit="1"/>
    </xf>
    <xf numFmtId="0" fontId="11" fillId="0" borderId="47" xfId="21" applyFont="1" applyFill="1" applyBorder="1" applyAlignment="1">
      <alignment horizontal="left" vertical="center" shrinkToFit="1"/>
    </xf>
    <xf numFmtId="0" fontId="9" fillId="0" borderId="98" xfId="23" applyFont="1" applyBorder="1" applyAlignment="1">
      <alignment horizontal="center" vertical="center" shrinkToFit="1"/>
    </xf>
    <xf numFmtId="0" fontId="9" fillId="0" borderId="99" xfId="23" applyFont="1" applyBorder="1" applyAlignment="1">
      <alignment horizontal="center" vertical="center" shrinkToFit="1"/>
    </xf>
    <xf numFmtId="0" fontId="9" fillId="0" borderId="100" xfId="23" applyFont="1" applyBorder="1" applyAlignment="1">
      <alignment horizontal="center" vertical="center" shrinkToFit="1"/>
    </xf>
    <xf numFmtId="0" fontId="9" fillId="0" borderId="70" xfId="23" applyBorder="1" applyAlignment="1">
      <alignment horizontal="center" vertical="center" shrinkToFit="1"/>
    </xf>
    <xf numFmtId="0" fontId="9" fillId="0" borderId="41" xfId="23" applyBorder="1" applyAlignment="1">
      <alignment horizontal="center" vertical="center" shrinkToFit="1"/>
    </xf>
    <xf numFmtId="0" fontId="9" fillId="0" borderId="105" xfId="23" applyBorder="1" applyAlignment="1">
      <alignment horizontal="center" vertical="center" shrinkToFit="1"/>
    </xf>
    <xf numFmtId="0" fontId="9" fillId="0" borderId="106" xfId="23" applyBorder="1" applyAlignment="1">
      <alignment horizontal="center" vertical="center" shrinkToFit="1"/>
    </xf>
    <xf numFmtId="0" fontId="9" fillId="0" borderId="78" xfId="23" applyBorder="1" applyAlignment="1">
      <alignment horizontal="center" vertical="center"/>
    </xf>
    <xf numFmtId="0" fontId="9" fillId="0" borderId="101" xfId="23" applyBorder="1" applyAlignment="1">
      <alignment horizontal="center" vertical="center"/>
    </xf>
    <xf numFmtId="0" fontId="9" fillId="0" borderId="22" xfId="23" applyBorder="1" applyAlignment="1">
      <alignment horizontal="center" vertical="center"/>
    </xf>
    <xf numFmtId="0" fontId="9" fillId="0" borderId="35" xfId="23" applyFont="1" applyBorder="1" applyAlignment="1">
      <alignment horizontal="center" vertical="center" shrinkToFit="1"/>
    </xf>
    <xf numFmtId="0" fontId="9" fillId="0" borderId="34" xfId="23" applyFont="1" applyBorder="1" applyAlignment="1">
      <alignment horizontal="center" vertical="center" shrinkToFit="1"/>
    </xf>
    <xf numFmtId="0" fontId="9" fillId="0" borderId="7" xfId="23" applyBorder="1" applyAlignment="1">
      <alignment horizontal="center" vertical="center" textRotation="255"/>
    </xf>
    <xf numFmtId="0" fontId="9" fillId="0" borderId="17" xfId="23" applyBorder="1" applyAlignment="1">
      <alignment horizontal="center" vertical="center" textRotation="255"/>
    </xf>
    <xf numFmtId="0" fontId="9" fillId="0" borderId="5" xfId="23" applyBorder="1" applyAlignment="1">
      <alignment horizontal="center" vertical="center" textRotation="255"/>
    </xf>
    <xf numFmtId="0" fontId="9" fillId="0" borderId="102" xfId="23" applyFont="1" applyBorder="1" applyAlignment="1">
      <alignment horizontal="center" vertical="center" textRotation="255"/>
    </xf>
    <xf numFmtId="0" fontId="9" fillId="0" borderId="103" xfId="23" applyFont="1" applyBorder="1" applyAlignment="1">
      <alignment horizontal="center" vertical="center" textRotation="255"/>
    </xf>
    <xf numFmtId="0" fontId="9" fillId="0" borderId="104" xfId="23" applyFont="1" applyBorder="1" applyAlignment="1">
      <alignment horizontal="center" vertical="center" textRotation="255"/>
    </xf>
    <xf numFmtId="0" fontId="9" fillId="0" borderId="35" xfId="23" applyBorder="1" applyAlignment="1">
      <alignment horizontal="center" vertical="center" shrinkToFit="1"/>
    </xf>
    <xf numFmtId="0" fontId="9" fillId="0" borderId="34" xfId="23" applyBorder="1" applyAlignment="1">
      <alignment horizontal="center" vertical="center" shrinkToFit="1"/>
    </xf>
    <xf numFmtId="0" fontId="9" fillId="0" borderId="97" xfId="23" applyFont="1" applyBorder="1" applyAlignment="1">
      <alignment horizontal="center" vertical="center" shrinkToFit="1"/>
    </xf>
    <xf numFmtId="0" fontId="28" fillId="0" borderId="71" xfId="23" applyFont="1" applyBorder="1" applyAlignment="1">
      <alignment horizontal="center" vertical="center"/>
    </xf>
    <xf numFmtId="0" fontId="9" fillId="0" borderId="71" xfId="23" applyFont="1" applyBorder="1" applyAlignment="1">
      <alignment horizontal="center" vertical="center"/>
    </xf>
    <xf numFmtId="0" fontId="9" fillId="0" borderId="0" xfId="23" applyFont="1" applyAlignment="1">
      <alignment horizontal="center"/>
    </xf>
    <xf numFmtId="0" fontId="9" fillId="0" borderId="155" xfId="23" applyFont="1" applyBorder="1" applyAlignment="1">
      <alignment horizontal="center" vertical="center" justifyLastLine="1"/>
    </xf>
    <xf numFmtId="0" fontId="9" fillId="0" borderId="156" xfId="23" applyFont="1" applyBorder="1" applyAlignment="1">
      <alignment horizontal="center" vertical="center" justifyLastLine="1"/>
    </xf>
    <xf numFmtId="0" fontId="9" fillId="0" borderId="157" xfId="23" applyFont="1" applyBorder="1" applyAlignment="1">
      <alignment horizontal="center" vertical="center" justifyLastLine="1"/>
    </xf>
    <xf numFmtId="0" fontId="9" fillId="0" borderId="119" xfId="23" applyFont="1" applyBorder="1" applyAlignment="1">
      <alignment horizontal="center" vertical="center" justifyLastLine="1"/>
    </xf>
    <xf numFmtId="0" fontId="9" fillId="0" borderId="32" xfId="23" applyFont="1" applyBorder="1" applyAlignment="1">
      <alignment horizontal="center" vertical="center" justifyLastLine="1"/>
    </xf>
    <xf numFmtId="0" fontId="9" fillId="0" borderId="158" xfId="23" applyFont="1" applyBorder="1" applyAlignment="1">
      <alignment horizontal="center" vertical="center" justifyLastLine="1"/>
    </xf>
    <xf numFmtId="179" fontId="9" fillId="0" borderId="86" xfId="23" applyNumberFormat="1" applyFont="1" applyBorder="1" applyAlignment="1">
      <alignment horizontal="center"/>
    </xf>
    <xf numFmtId="176" fontId="9" fillId="0" borderId="160" xfId="23" applyNumberFormat="1" applyFont="1" applyBorder="1" applyAlignment="1">
      <alignment horizontal="center"/>
    </xf>
    <xf numFmtId="176" fontId="9" fillId="0" borderId="69" xfId="23" applyNumberFormat="1" applyFont="1" applyBorder="1" applyAlignment="1">
      <alignment horizontal="right" vertical="center"/>
    </xf>
    <xf numFmtId="0" fontId="36" fillId="0" borderId="0" xfId="10" applyFont="1" applyAlignment="1" applyProtection="1">
      <alignment horizontal="distributed" vertical="center"/>
    </xf>
    <xf numFmtId="0" fontId="9" fillId="0" borderId="0" xfId="23" applyFont="1" applyAlignment="1">
      <alignment horizontal="right"/>
    </xf>
    <xf numFmtId="0" fontId="26" fillId="0" borderId="39" xfId="23" applyFont="1" applyBorder="1" applyAlignment="1">
      <alignment horizontal="center"/>
    </xf>
    <xf numFmtId="0" fontId="9" fillId="0" borderId="78" xfId="23" applyFont="1" applyBorder="1" applyAlignment="1">
      <alignment horizontal="distributed" vertical="center" justifyLastLine="1"/>
    </xf>
    <xf numFmtId="0" fontId="9" fillId="0" borderId="90" xfId="23" applyFont="1" applyBorder="1" applyAlignment="1">
      <alignment horizontal="distributed" vertical="center" justifyLastLine="1"/>
    </xf>
    <xf numFmtId="177" fontId="9" fillId="0" borderId="91" xfId="23" applyNumberFormat="1" applyFont="1" applyBorder="1" applyAlignment="1">
      <alignment horizontal="distributed" vertical="center" justifyLastLine="1"/>
    </xf>
    <xf numFmtId="177" fontId="9" fillId="0" borderId="1" xfId="23" applyNumberFormat="1" applyFont="1" applyBorder="1" applyAlignment="1">
      <alignment horizontal="distributed" vertical="center" justifyLastLine="1"/>
    </xf>
    <xf numFmtId="177" fontId="9" fillId="0" borderId="92" xfId="23" applyNumberFormat="1" applyFont="1" applyBorder="1" applyAlignment="1">
      <alignment horizontal="distributed" vertical="center" justifyLastLine="1"/>
    </xf>
    <xf numFmtId="0" fontId="9" fillId="0" borderId="93" xfId="23" applyFont="1" applyBorder="1" applyAlignment="1">
      <alignment horizontal="distributed" vertical="center" justifyLastLine="1"/>
    </xf>
    <xf numFmtId="0" fontId="9" fillId="0" borderId="1" xfId="23" applyFont="1" applyBorder="1" applyAlignment="1">
      <alignment horizontal="distributed" vertical="center" justifyLastLine="1"/>
    </xf>
    <xf numFmtId="0" fontId="9" fillId="0" borderId="94" xfId="23" applyFont="1" applyBorder="1" applyAlignment="1">
      <alignment horizontal="distributed" vertical="center" justifyLastLine="1"/>
    </xf>
    <xf numFmtId="0" fontId="9" fillId="0" borderId="91" xfId="23" applyFont="1" applyBorder="1" applyAlignment="1">
      <alignment horizontal="center" vertical="center" shrinkToFit="1"/>
    </xf>
    <xf numFmtId="0" fontId="9" fillId="0" borderId="1" xfId="23" applyFont="1" applyBorder="1" applyAlignment="1">
      <alignment horizontal="center" vertical="center" shrinkToFit="1"/>
    </xf>
    <xf numFmtId="0" fontId="9" fillId="0" borderId="92" xfId="23" applyFont="1" applyBorder="1" applyAlignment="1">
      <alignment horizontal="center" vertical="center" shrinkToFit="1"/>
    </xf>
    <xf numFmtId="0" fontId="9" fillId="0" borderId="78" xfId="23" applyFont="1" applyBorder="1" applyAlignment="1">
      <alignment horizontal="distributed" vertical="center" wrapText="1" justifyLastLine="1"/>
    </xf>
    <xf numFmtId="181" fontId="36" fillId="9" borderId="95" xfId="23" quotePrefix="1" applyNumberFormat="1" applyFont="1" applyFill="1" applyBorder="1" applyAlignment="1">
      <alignment horizontal="center" vertical="center"/>
    </xf>
    <xf numFmtId="181" fontId="36" fillId="9" borderId="3" xfId="23" applyNumberFormat="1" applyFont="1" applyFill="1" applyBorder="1" applyAlignment="1">
      <alignment horizontal="center" vertical="center"/>
    </xf>
    <xf numFmtId="181" fontId="36" fillId="9" borderId="22" xfId="23" applyNumberFormat="1" applyFont="1" applyFill="1" applyBorder="1" applyAlignment="1">
      <alignment horizontal="center" vertical="center"/>
    </xf>
    <xf numFmtId="0" fontId="28" fillId="0" borderId="96" xfId="23" applyFont="1" applyBorder="1" applyAlignment="1">
      <alignment horizontal="center" vertical="center"/>
    </xf>
    <xf numFmtId="0" fontId="28" fillId="0" borderId="162" xfId="23" applyFont="1" applyBorder="1" applyAlignment="1">
      <alignment horizontal="center" vertical="center"/>
    </xf>
    <xf numFmtId="0" fontId="28" fillId="0" borderId="163" xfId="23" applyFont="1" applyBorder="1" applyAlignment="1">
      <alignment horizontal="center" vertical="center"/>
    </xf>
    <xf numFmtId="0" fontId="9" fillId="0" borderId="163" xfId="23" applyFont="1" applyBorder="1" applyAlignment="1">
      <alignment horizontal="center" vertical="center"/>
    </xf>
    <xf numFmtId="0" fontId="9" fillId="0" borderId="164" xfId="23" applyFont="1" applyBorder="1" applyAlignment="1">
      <alignment horizontal="center" vertical="center"/>
    </xf>
    <xf numFmtId="0" fontId="38" fillId="9" borderId="0" xfId="18" applyFont="1" applyFill="1" applyBorder="1" applyAlignment="1" applyProtection="1">
      <alignment vertical="center" shrinkToFit="1"/>
    </xf>
    <xf numFmtId="181" fontId="39" fillId="9" borderId="35" xfId="18" applyNumberFormat="1" applyFont="1" applyFill="1" applyBorder="1" applyAlignment="1" applyProtection="1">
      <alignment horizontal="right" vertical="center"/>
    </xf>
    <xf numFmtId="181" fontId="39" fillId="9" borderId="2" xfId="18" applyNumberFormat="1" applyFont="1" applyFill="1" applyBorder="1" applyAlignment="1" applyProtection="1">
      <alignment horizontal="right" vertical="center"/>
    </xf>
    <xf numFmtId="181" fontId="39" fillId="5" borderId="35" xfId="18" applyNumberFormat="1" applyFont="1" applyFill="1" applyBorder="1" applyAlignment="1" applyProtection="1">
      <alignment horizontal="right" vertical="center"/>
    </xf>
    <xf numFmtId="181" fontId="39" fillId="5" borderId="2" xfId="18" applyNumberFormat="1" applyFont="1" applyFill="1" applyBorder="1" applyAlignment="1" applyProtection="1">
      <alignment horizontal="right" vertical="center"/>
    </xf>
    <xf numFmtId="0" fontId="7" fillId="9" borderId="0" xfId="18" applyFont="1" applyFill="1" applyBorder="1" applyAlignment="1" applyProtection="1">
      <alignment vertical="center" shrinkToFit="1"/>
    </xf>
    <xf numFmtId="0" fontId="40" fillId="0" borderId="35" xfId="26" applyFont="1" applyFill="1" applyBorder="1" applyAlignment="1" applyProtection="1">
      <alignment horizontal="center" vertical="center" shrinkToFit="1"/>
    </xf>
    <xf numFmtId="0" fontId="40" fillId="0" borderId="2" xfId="26" applyFont="1" applyFill="1" applyBorder="1" applyAlignment="1" applyProtection="1">
      <alignment horizontal="center" vertical="center" shrinkToFit="1"/>
    </xf>
    <xf numFmtId="0" fontId="40" fillId="0" borderId="97" xfId="26" applyFont="1" applyFill="1" applyBorder="1" applyAlignment="1" applyProtection="1">
      <alignment horizontal="center" vertical="center" shrinkToFit="1"/>
    </xf>
    <xf numFmtId="0" fontId="42" fillId="5" borderId="35" xfId="26" applyFont="1" applyFill="1" applyBorder="1" applyAlignment="1" applyProtection="1">
      <alignment horizontal="distributed" vertical="center" justifyLastLine="1" shrinkToFit="1"/>
    </xf>
    <xf numFmtId="0" fontId="38" fillId="5" borderId="2" xfId="18" applyFont="1" applyFill="1" applyBorder="1" applyAlignment="1" applyProtection="1">
      <alignment horizontal="distributed" vertical="center" justifyLastLine="1"/>
    </xf>
    <xf numFmtId="0" fontId="38" fillId="5" borderId="34" xfId="18" applyFont="1" applyFill="1" applyBorder="1" applyAlignment="1" applyProtection="1">
      <alignment horizontal="distributed" vertical="center" justifyLastLine="1"/>
    </xf>
    <xf numFmtId="0" fontId="3" fillId="0" borderId="107" xfId="18" applyBorder="1" applyAlignment="1" applyProtection="1">
      <alignment vertical="center"/>
    </xf>
    <xf numFmtId="0" fontId="3" fillId="0" borderId="100" xfId="18" applyBorder="1" applyAlignment="1" applyProtection="1">
      <alignment vertical="center"/>
    </xf>
    <xf numFmtId="0" fontId="3" fillId="9" borderId="0" xfId="18" applyFont="1" applyFill="1" applyBorder="1" applyAlignment="1" applyProtection="1">
      <alignment horizontal="distributed"/>
    </xf>
    <xf numFmtId="0" fontId="3" fillId="9" borderId="0" xfId="18" applyFill="1" applyAlignment="1">
      <alignment vertical="center"/>
    </xf>
    <xf numFmtId="0" fontId="5" fillId="9" borderId="18" xfId="18" applyFont="1" applyFill="1" applyBorder="1" applyAlignment="1" applyProtection="1">
      <alignment horizontal="center"/>
    </xf>
    <xf numFmtId="0" fontId="7" fillId="0" borderId="32" xfId="18" applyFont="1" applyBorder="1" applyAlignment="1" applyProtection="1">
      <alignment horizontal="distributed" vertical="center" justifyLastLine="1"/>
    </xf>
    <xf numFmtId="0" fontId="7" fillId="0" borderId="29" xfId="18" applyFont="1" applyBorder="1" applyAlignment="1" applyProtection="1">
      <alignment horizontal="distributed" vertical="center" justifyLastLine="1"/>
    </xf>
    <xf numFmtId="0" fontId="7" fillId="0" borderId="30" xfId="18" applyFont="1" applyBorder="1" applyAlignment="1" applyProtection="1">
      <alignment horizontal="distributed" vertical="center" justifyLastLine="1"/>
    </xf>
    <xf numFmtId="0" fontId="7" fillId="0" borderId="35" xfId="18" applyFont="1" applyBorder="1" applyAlignment="1" applyProtection="1">
      <alignment horizontal="center" vertical="center"/>
    </xf>
    <xf numFmtId="0" fontId="7" fillId="0" borderId="2" xfId="18" applyFont="1" applyBorder="1" applyAlignment="1" applyProtection="1">
      <alignment horizontal="center" vertical="center"/>
    </xf>
    <xf numFmtId="181" fontId="3" fillId="9" borderId="35" xfId="18" applyNumberFormat="1" applyFont="1" applyFill="1" applyBorder="1" applyAlignment="1" applyProtection="1">
      <alignment horizontal="right" vertical="center"/>
    </xf>
    <xf numFmtId="181" fontId="3" fillId="9" borderId="2" xfId="18" applyNumberFormat="1" applyFont="1" applyFill="1" applyBorder="1" applyAlignment="1" applyProtection="1">
      <alignment horizontal="right" vertical="center"/>
    </xf>
    <xf numFmtId="0" fontId="4" fillId="9" borderId="0" xfId="18" applyFont="1" applyFill="1" applyBorder="1" applyAlignment="1" applyProtection="1">
      <alignment horizontal="center"/>
    </xf>
    <xf numFmtId="0" fontId="4" fillId="9" borderId="29" xfId="18" applyFont="1" applyFill="1" applyBorder="1" applyAlignment="1" applyProtection="1">
      <alignment horizontal="center"/>
    </xf>
    <xf numFmtId="0" fontId="5" fillId="9" borderId="0" xfId="18" applyFont="1" applyFill="1" applyBorder="1" applyAlignment="1" applyProtection="1">
      <alignment horizontal="center"/>
    </xf>
    <xf numFmtId="0" fontId="7" fillId="9" borderId="21" xfId="18" applyFont="1" applyFill="1" applyBorder="1" applyAlignment="1" applyProtection="1">
      <alignment horizontal="left" vertical="center"/>
      <protection locked="0"/>
    </xf>
    <xf numFmtId="0" fontId="3" fillId="9" borderId="73" xfId="18" applyFont="1" applyFill="1" applyBorder="1" applyProtection="1">
      <alignment vertical="center"/>
      <protection locked="0"/>
    </xf>
    <xf numFmtId="0" fontId="3" fillId="9" borderId="0" xfId="18" applyFont="1" applyFill="1" applyBorder="1" applyAlignment="1" applyProtection="1">
      <alignment horizontal="center" vertical="center" justifyLastLine="1"/>
      <protection locked="0"/>
    </xf>
    <xf numFmtId="0" fontId="5" fillId="9" borderId="0" xfId="18" applyFont="1" applyFill="1" applyAlignment="1" applyProtection="1">
      <alignment horizontal="distributed" vertical="center" justifyLastLine="1"/>
    </xf>
    <xf numFmtId="0" fontId="3" fillId="9" borderId="36" xfId="18" applyFont="1" applyFill="1" applyBorder="1" applyAlignment="1" applyProtection="1">
      <alignment vertical="center"/>
    </xf>
    <xf numFmtId="0" fontId="3" fillId="9" borderId="0" xfId="18" applyFont="1" applyFill="1" applyBorder="1" applyAlignment="1" applyProtection="1">
      <alignment vertical="center"/>
    </xf>
    <xf numFmtId="0" fontId="3" fillId="9" borderId="6" xfId="18" applyFont="1" applyFill="1" applyBorder="1" applyAlignment="1" applyProtection="1">
      <alignment vertical="center"/>
    </xf>
    <xf numFmtId="0" fontId="5" fillId="9" borderId="0" xfId="18" applyFont="1" applyFill="1" applyAlignment="1" applyProtection="1">
      <alignment horizontal="distributed" vertical="top" justifyLastLine="1"/>
    </xf>
    <xf numFmtId="0" fontId="5" fillId="9" borderId="0" xfId="18" applyFont="1" applyFill="1" applyAlignment="1" applyProtection="1">
      <alignment horizontal="distributed" justifyLastLine="1"/>
    </xf>
    <xf numFmtId="0" fontId="5" fillId="9" borderId="0" xfId="18" applyFont="1" applyFill="1" applyBorder="1" applyAlignment="1" applyProtection="1">
      <alignment horizontal="left" vertical="center"/>
    </xf>
    <xf numFmtId="0" fontId="5" fillId="9" borderId="0" xfId="18" applyFont="1" applyFill="1" applyBorder="1" applyAlignment="1" applyProtection="1">
      <alignment horizontal="distributed" vertical="center" justifyLastLine="1"/>
    </xf>
    <xf numFmtId="0" fontId="40" fillId="0" borderId="35" xfId="18" applyFont="1" applyBorder="1" applyAlignment="1" applyProtection="1">
      <alignment horizontal="center" vertical="center"/>
    </xf>
    <xf numFmtId="0" fontId="40" fillId="0" borderId="2" xfId="18" applyFont="1" applyBorder="1" applyAlignment="1" applyProtection="1">
      <alignment horizontal="center" vertical="center"/>
    </xf>
    <xf numFmtId="0" fontId="40" fillId="0" borderId="34" xfId="18" applyFont="1" applyBorder="1" applyAlignment="1" applyProtection="1">
      <alignment horizontal="center" vertical="center"/>
    </xf>
    <xf numFmtId="0" fontId="25" fillId="9" borderId="37" xfId="26" applyFont="1" applyFill="1" applyBorder="1" applyAlignment="1" applyProtection="1">
      <alignment horizontal="distributed" justifyLastLine="1"/>
    </xf>
    <xf numFmtId="0" fontId="25" fillId="9" borderId="0" xfId="26" applyFont="1" applyFill="1" applyBorder="1" applyAlignment="1" applyProtection="1">
      <alignment horizontal="distributed" justifyLastLine="1"/>
    </xf>
    <xf numFmtId="0" fontId="25" fillId="9" borderId="18" xfId="26" applyFont="1" applyFill="1" applyBorder="1" applyAlignment="1" applyProtection="1">
      <alignment horizontal="distributed" justifyLastLine="1"/>
    </xf>
    <xf numFmtId="0" fontId="10" fillId="0" borderId="36" xfId="26" applyFont="1" applyBorder="1" applyAlignment="1" applyProtection="1">
      <alignment horizontal="distributed" vertical="center" justifyLastLine="1" shrinkToFit="1"/>
    </xf>
    <xf numFmtId="0" fontId="10" fillId="0" borderId="0" xfId="26" applyFont="1" applyBorder="1" applyAlignment="1" applyProtection="1">
      <alignment horizontal="distributed" vertical="center" justifyLastLine="1" shrinkToFit="1"/>
    </xf>
    <xf numFmtId="0" fontId="10" fillId="0" borderId="18" xfId="26" applyFont="1" applyBorder="1" applyAlignment="1" applyProtection="1">
      <alignment horizontal="distributed" vertical="center" justifyLastLine="1" shrinkToFit="1"/>
    </xf>
    <xf numFmtId="0" fontId="10" fillId="0" borderId="32" xfId="26" applyFont="1" applyBorder="1" applyAlignment="1" applyProtection="1">
      <alignment horizontal="distributed" vertical="center" justifyLastLine="1" shrinkToFit="1"/>
    </xf>
    <xf numFmtId="0" fontId="10" fillId="0" borderId="29" xfId="26" applyFont="1" applyBorder="1" applyAlignment="1" applyProtection="1">
      <alignment horizontal="distributed" vertical="center" justifyLastLine="1" shrinkToFit="1"/>
    </xf>
    <xf numFmtId="0" fontId="10" fillId="0" borderId="30" xfId="26" applyFont="1" applyBorder="1" applyAlignment="1" applyProtection="1">
      <alignment horizontal="distributed" vertical="center" justifyLastLine="1" shrinkToFit="1"/>
    </xf>
    <xf numFmtId="0" fontId="3" fillId="9" borderId="37" xfId="18" applyFont="1" applyFill="1" applyBorder="1" applyAlignment="1" applyProtection="1">
      <alignment horizontal="center" vertical="center"/>
    </xf>
    <xf numFmtId="0" fontId="43" fillId="0" borderId="0" xfId="18" applyFont="1" applyBorder="1" applyAlignment="1" applyProtection="1">
      <alignment horizontal="distributed" vertical="center"/>
    </xf>
    <xf numFmtId="0" fontId="7" fillId="0" borderId="35" xfId="26" applyFont="1" applyBorder="1" applyAlignment="1" applyProtection="1">
      <alignment horizontal="center" vertical="center" shrinkToFit="1"/>
    </xf>
    <xf numFmtId="0" fontId="7" fillId="0" borderId="2" xfId="26" applyFont="1" applyBorder="1" applyAlignment="1" applyProtection="1">
      <alignment horizontal="center" vertical="center" shrinkToFit="1"/>
    </xf>
    <xf numFmtId="0" fontId="7" fillId="0" borderId="97" xfId="26" applyFont="1" applyBorder="1" applyAlignment="1" applyProtection="1">
      <alignment horizontal="center" vertical="center" shrinkToFit="1"/>
    </xf>
    <xf numFmtId="0" fontId="7" fillId="0" borderId="36" xfId="26" applyFont="1" applyBorder="1" applyAlignment="1" applyProtection="1">
      <alignment horizontal="center" vertical="center" shrinkToFit="1"/>
    </xf>
    <xf numFmtId="0" fontId="7" fillId="0" borderId="0" xfId="26" applyFont="1" applyBorder="1" applyAlignment="1" applyProtection="1">
      <alignment horizontal="center" vertical="center" shrinkToFit="1"/>
    </xf>
    <xf numFmtId="0" fontId="7" fillId="0" borderId="6" xfId="26" applyFont="1" applyBorder="1" applyAlignment="1" applyProtection="1">
      <alignment horizontal="center" vertical="center" shrinkToFit="1"/>
    </xf>
    <xf numFmtId="0" fontId="7" fillId="0" borderId="32" xfId="26" applyFont="1" applyBorder="1" applyAlignment="1" applyProtection="1">
      <alignment horizontal="center" vertical="center" shrinkToFit="1"/>
    </xf>
    <xf numFmtId="0" fontId="7" fillId="0" borderId="29" xfId="26" applyFont="1" applyBorder="1" applyAlignment="1" applyProtection="1">
      <alignment horizontal="center" vertical="center" shrinkToFit="1"/>
    </xf>
    <xf numFmtId="0" fontId="7" fillId="0" borderId="81" xfId="26" applyFont="1" applyBorder="1" applyAlignment="1" applyProtection="1">
      <alignment horizontal="center" vertical="center" shrinkToFit="1"/>
    </xf>
    <xf numFmtId="0" fontId="5" fillId="0" borderId="0" xfId="18" applyFont="1" applyBorder="1" applyAlignment="1" applyProtection="1">
      <alignment horizontal="center" vertical="center" justifyLastLine="1"/>
    </xf>
    <xf numFmtId="0" fontId="39" fillId="0" borderId="2" xfId="18" applyFont="1" applyFill="1" applyBorder="1" applyAlignment="1" applyProtection="1">
      <alignment vertical="center"/>
    </xf>
    <xf numFmtId="0" fontId="39" fillId="0" borderId="97" xfId="18" applyFont="1" applyFill="1" applyBorder="1" applyAlignment="1" applyProtection="1">
      <alignment vertical="center"/>
    </xf>
    <xf numFmtId="183" fontId="39" fillId="5" borderId="35" xfId="18" applyNumberFormat="1" applyFont="1" applyFill="1" applyBorder="1" applyAlignment="1" applyProtection="1">
      <alignment horizontal="right" vertical="center"/>
    </xf>
    <xf numFmtId="183" fontId="39" fillId="5" borderId="2" xfId="18" applyNumberFormat="1" applyFont="1" applyFill="1" applyBorder="1" applyAlignment="1" applyProtection="1">
      <alignment horizontal="right" vertical="center"/>
    </xf>
    <xf numFmtId="177" fontId="3" fillId="9" borderId="0" xfId="18" applyNumberFormat="1" applyFont="1" applyFill="1" applyBorder="1" applyAlignment="1" applyProtection="1">
      <alignment horizontal="distributed" justifyLastLine="1"/>
      <protection locked="0"/>
    </xf>
    <xf numFmtId="0" fontId="3" fillId="9" borderId="0" xfId="18" applyFont="1" applyFill="1" applyBorder="1" applyAlignment="1" applyProtection="1">
      <alignment horizontal="distributed" vertical="center" justifyLastLine="1"/>
      <protection locked="0"/>
    </xf>
    <xf numFmtId="0" fontId="15" fillId="9" borderId="0" xfId="18" applyFont="1" applyFill="1" applyBorder="1" applyAlignment="1" applyProtection="1">
      <alignment horizontal="center"/>
      <protection locked="0"/>
    </xf>
    <xf numFmtId="0" fontId="15" fillId="9" borderId="29" xfId="18" applyFont="1" applyFill="1" applyBorder="1" applyAlignment="1" applyProtection="1">
      <alignment horizontal="center"/>
      <protection locked="0"/>
    </xf>
    <xf numFmtId="0" fontId="3" fillId="9" borderId="0" xfId="18" applyFont="1" applyFill="1" applyBorder="1" applyAlignment="1" applyProtection="1">
      <alignment horizontal="right" vertical="center"/>
    </xf>
    <xf numFmtId="0" fontId="3" fillId="9" borderId="39" xfId="18" applyFont="1" applyFill="1" applyBorder="1" applyAlignment="1" applyProtection="1">
      <alignment horizontal="right" vertical="center"/>
    </xf>
    <xf numFmtId="0" fontId="5" fillId="9" borderId="0" xfId="18" applyFont="1" applyFill="1" applyBorder="1" applyAlignment="1" applyProtection="1">
      <alignment horizontal="right" vertical="center"/>
    </xf>
    <xf numFmtId="0" fontId="5" fillId="9" borderId="0" xfId="18" applyFont="1" applyFill="1" applyBorder="1" applyAlignment="1" applyProtection="1">
      <alignment horizontal="center" vertical="center"/>
      <protection locked="0"/>
    </xf>
    <xf numFmtId="183" fontId="39" fillId="9" borderId="35" xfId="18" applyNumberFormat="1" applyFont="1" applyFill="1" applyBorder="1" applyAlignment="1" applyProtection="1">
      <alignment horizontal="right" vertical="center"/>
    </xf>
    <xf numFmtId="183" fontId="39" fillId="9" borderId="2" xfId="18" applyNumberFormat="1" applyFont="1" applyFill="1" applyBorder="1" applyAlignment="1" applyProtection="1">
      <alignment horizontal="right" vertical="center"/>
    </xf>
    <xf numFmtId="0" fontId="3" fillId="9" borderId="0" xfId="18" applyFont="1" applyFill="1" applyBorder="1" applyAlignment="1" applyProtection="1">
      <alignment vertical="center" wrapText="1"/>
    </xf>
    <xf numFmtId="0" fontId="40" fillId="0" borderId="33" xfId="26" applyFont="1" applyFill="1" applyBorder="1" applyAlignment="1" applyProtection="1">
      <alignment horizontal="center" vertical="center" shrinkToFit="1"/>
    </xf>
    <xf numFmtId="0" fontId="40" fillId="0" borderId="31" xfId="26" applyFont="1" applyFill="1" applyBorder="1" applyAlignment="1" applyProtection="1">
      <alignment horizontal="center" vertical="center" shrinkToFit="1"/>
    </xf>
    <xf numFmtId="0" fontId="40" fillId="0" borderId="80" xfId="26" applyFont="1" applyFill="1" applyBorder="1" applyAlignment="1" applyProtection="1">
      <alignment horizontal="center" vertical="center" shrinkToFit="1"/>
    </xf>
    <xf numFmtId="182" fontId="39" fillId="9" borderId="35" xfId="18" applyNumberFormat="1" applyFont="1" applyFill="1" applyBorder="1" applyAlignment="1" applyProtection="1">
      <alignment horizontal="right" vertical="center"/>
    </xf>
    <xf numFmtId="182" fontId="39" fillId="9" borderId="2" xfId="18" applyNumberFormat="1" applyFont="1" applyFill="1" applyBorder="1" applyAlignment="1" applyProtection="1">
      <alignment horizontal="right" vertical="center"/>
    </xf>
    <xf numFmtId="0" fontId="34" fillId="9" borderId="33" xfId="24" applyFont="1" applyFill="1" applyBorder="1" applyAlignment="1">
      <alignment horizontal="center" vertical="center" justifyLastLine="1"/>
    </xf>
    <xf numFmtId="0" fontId="34" fillId="9" borderId="31" xfId="24" applyFont="1" applyFill="1" applyBorder="1" applyAlignment="1">
      <alignment horizontal="center" vertical="center" justifyLastLine="1"/>
    </xf>
    <xf numFmtId="0" fontId="34" fillId="9" borderId="20" xfId="24" applyFont="1" applyFill="1" applyBorder="1" applyAlignment="1">
      <alignment horizontal="center" vertical="center" justifyLastLine="1"/>
    </xf>
    <xf numFmtId="0" fontId="34" fillId="9" borderId="32" xfId="24" applyFont="1" applyFill="1" applyBorder="1" applyAlignment="1">
      <alignment horizontal="center" vertical="center" justifyLastLine="1"/>
    </xf>
    <xf numFmtId="0" fontId="34" fillId="9" borderId="29" xfId="24" applyFont="1" applyFill="1" applyBorder="1" applyAlignment="1">
      <alignment horizontal="center" vertical="center" justifyLastLine="1"/>
    </xf>
    <xf numFmtId="0" fontId="34" fillId="9" borderId="30" xfId="24" applyFont="1" applyFill="1" applyBorder="1" applyAlignment="1">
      <alignment horizontal="center" vertical="center" justifyLastLine="1"/>
    </xf>
    <xf numFmtId="0" fontId="3" fillId="9" borderId="33" xfId="24" applyFont="1" applyFill="1" applyBorder="1" applyAlignment="1">
      <alignment horizontal="distributed" vertical="center" justifyLastLine="1"/>
    </xf>
    <xf numFmtId="0" fontId="3" fillId="9" borderId="20" xfId="24" applyFont="1" applyFill="1" applyBorder="1" applyAlignment="1">
      <alignment horizontal="distributed" vertical="center" justifyLastLine="1"/>
    </xf>
    <xf numFmtId="0" fontId="3" fillId="9" borderId="32" xfId="24" applyFont="1" applyFill="1" applyBorder="1" applyAlignment="1">
      <alignment horizontal="distributed" vertical="center" justifyLastLine="1"/>
    </xf>
    <xf numFmtId="0" fontId="3" fillId="9" borderId="30" xfId="24" applyFont="1" applyFill="1" applyBorder="1" applyAlignment="1">
      <alignment horizontal="distributed" vertical="center" justifyLastLine="1"/>
    </xf>
    <xf numFmtId="0" fontId="3" fillId="9" borderId="35" xfId="24" applyFont="1" applyFill="1" applyBorder="1" applyAlignment="1">
      <alignment horizontal="distributed" vertical="center" justifyLastLine="1"/>
    </xf>
    <xf numFmtId="0" fontId="3" fillId="9" borderId="2" xfId="18" applyFill="1" applyBorder="1" applyAlignment="1">
      <alignment horizontal="distributed" vertical="center" justifyLastLine="1"/>
    </xf>
    <xf numFmtId="0" fontId="3" fillId="9" borderId="34" xfId="18" applyFill="1" applyBorder="1" applyAlignment="1">
      <alignment horizontal="distributed" vertical="center" justifyLastLine="1"/>
    </xf>
    <xf numFmtId="0" fontId="3" fillId="9" borderId="2" xfId="24" applyFont="1" applyFill="1" applyBorder="1" applyAlignment="1">
      <alignment horizontal="distributed" vertical="center" justifyLastLine="1"/>
    </xf>
    <xf numFmtId="0" fontId="3" fillId="9" borderId="34" xfId="24" applyFont="1" applyFill="1" applyBorder="1" applyAlignment="1">
      <alignment horizontal="distributed" vertical="center" justifyLastLine="1"/>
    </xf>
    <xf numFmtId="0" fontId="0" fillId="9" borderId="35" xfId="24" applyFont="1" applyFill="1" applyBorder="1" applyAlignment="1">
      <alignment horizontal="distributed" vertical="center" justifyLastLine="1"/>
    </xf>
    <xf numFmtId="0" fontId="7" fillId="9" borderId="35" xfId="24" applyFont="1" applyFill="1" applyBorder="1" applyAlignment="1">
      <alignment horizontal="distributed" vertical="center" justifyLastLine="1"/>
    </xf>
    <xf numFmtId="0" fontId="7" fillId="9" borderId="2" xfId="24" applyFont="1" applyFill="1" applyBorder="1" applyAlignment="1">
      <alignment horizontal="distributed" vertical="center" justifyLastLine="1"/>
    </xf>
    <xf numFmtId="0" fontId="7" fillId="9" borderId="34" xfId="24" applyFont="1" applyFill="1" applyBorder="1" applyAlignment="1">
      <alignment horizontal="distributed" vertical="center" justifyLastLine="1"/>
    </xf>
    <xf numFmtId="177" fontId="3" fillId="9" borderId="33" xfId="24" applyNumberFormat="1" applyFont="1" applyFill="1" applyBorder="1" applyAlignment="1">
      <alignment horizontal="center" vertical="center" justifyLastLine="1"/>
    </xf>
    <xf numFmtId="177" fontId="3" fillId="9" borderId="31" xfId="24" applyNumberFormat="1" applyFont="1" applyFill="1" applyBorder="1" applyAlignment="1">
      <alignment horizontal="center" vertical="center" justifyLastLine="1"/>
    </xf>
    <xf numFmtId="177" fontId="3" fillId="9" borderId="20" xfId="24" applyNumberFormat="1" applyFont="1" applyFill="1" applyBorder="1" applyAlignment="1">
      <alignment horizontal="center" vertical="center" justifyLastLine="1"/>
    </xf>
    <xf numFmtId="177" fontId="3" fillId="9" borderId="32" xfId="24" applyNumberFormat="1" applyFont="1" applyFill="1" applyBorder="1" applyAlignment="1">
      <alignment horizontal="center" vertical="center" justifyLastLine="1"/>
    </xf>
    <xf numFmtId="177" fontId="3" fillId="9" borderId="29" xfId="24" applyNumberFormat="1" applyFont="1" applyFill="1" applyBorder="1" applyAlignment="1">
      <alignment horizontal="center" vertical="center" justifyLastLine="1"/>
    </xf>
    <xf numFmtId="177" fontId="3" fillId="9" borderId="30" xfId="24" applyNumberFormat="1" applyFont="1" applyFill="1" applyBorder="1" applyAlignment="1">
      <alignment horizontal="center" vertical="center" justifyLastLine="1"/>
    </xf>
    <xf numFmtId="0" fontId="3" fillId="9" borderId="33" xfId="24" applyFont="1" applyFill="1" applyBorder="1" applyAlignment="1">
      <alignment horizontal="center" vertical="center" justifyLastLine="1"/>
    </xf>
    <xf numFmtId="0" fontId="3" fillId="9" borderId="31" xfId="24" applyFont="1" applyFill="1" applyBorder="1" applyAlignment="1">
      <alignment horizontal="center" vertical="center" justifyLastLine="1"/>
    </xf>
    <xf numFmtId="0" fontId="3" fillId="9" borderId="20" xfId="24" applyFont="1" applyFill="1" applyBorder="1" applyAlignment="1">
      <alignment horizontal="center" vertical="center" justifyLastLine="1"/>
    </xf>
    <xf numFmtId="0" fontId="3" fillId="9" borderId="32" xfId="24" applyFont="1" applyFill="1" applyBorder="1" applyAlignment="1">
      <alignment horizontal="center" vertical="center" justifyLastLine="1"/>
    </xf>
    <xf numFmtId="0" fontId="3" fillId="9" borderId="29" xfId="24" applyFont="1" applyFill="1" applyBorder="1" applyAlignment="1">
      <alignment horizontal="center" vertical="center" justifyLastLine="1"/>
    </xf>
    <xf numFmtId="0" fontId="3" fillId="9" borderId="30" xfId="24" applyFont="1" applyFill="1" applyBorder="1" applyAlignment="1">
      <alignment horizontal="center" vertical="center" justifyLastLine="1"/>
    </xf>
    <xf numFmtId="0" fontId="9" fillId="9" borderId="21" xfId="24" applyFill="1" applyBorder="1" applyAlignment="1">
      <alignment horizontal="center" vertical="center"/>
    </xf>
    <xf numFmtId="0" fontId="9" fillId="9" borderId="73" xfId="24" applyFill="1" applyBorder="1" applyAlignment="1">
      <alignment horizontal="center" vertical="center"/>
    </xf>
    <xf numFmtId="0" fontId="3" fillId="9" borderId="33" xfId="24" applyFont="1" applyFill="1" applyBorder="1" applyAlignment="1">
      <alignment horizontal="center" vertical="center" justifyLastLine="1" shrinkToFit="1"/>
    </xf>
    <xf numFmtId="0" fontId="3" fillId="9" borderId="31" xfId="24" applyFont="1" applyFill="1" applyBorder="1" applyAlignment="1">
      <alignment horizontal="center" vertical="center" justifyLastLine="1" shrinkToFit="1"/>
    </xf>
    <xf numFmtId="0" fontId="3" fillId="9" borderId="20" xfId="24" applyFont="1" applyFill="1" applyBorder="1" applyAlignment="1">
      <alignment horizontal="center" vertical="center" justifyLastLine="1" shrinkToFit="1"/>
    </xf>
    <xf numFmtId="0" fontId="3" fillId="9" borderId="32" xfId="24" applyFont="1" applyFill="1" applyBorder="1" applyAlignment="1">
      <alignment horizontal="center" vertical="center" justifyLastLine="1" shrinkToFit="1"/>
    </xf>
    <xf numFmtId="0" fontId="3" fillId="9" borderId="29" xfId="24" applyFont="1" applyFill="1" applyBorder="1" applyAlignment="1">
      <alignment horizontal="center" vertical="center" justifyLastLine="1" shrinkToFit="1"/>
    </xf>
    <xf numFmtId="0" fontId="3" fillId="9" borderId="30" xfId="24" applyFont="1" applyFill="1" applyBorder="1" applyAlignment="1">
      <alignment horizontal="center" vertical="center" justifyLastLine="1" shrinkToFit="1"/>
    </xf>
    <xf numFmtId="0" fontId="3" fillId="9" borderId="21" xfId="24" applyFont="1" applyFill="1" applyBorder="1" applyAlignment="1">
      <alignment horizontal="center" vertical="center" shrinkToFit="1"/>
    </xf>
    <xf numFmtId="0" fontId="3" fillId="9" borderId="73" xfId="24" applyFont="1" applyFill="1" applyBorder="1" applyAlignment="1">
      <alignment horizontal="center" vertical="center" shrinkToFit="1"/>
    </xf>
    <xf numFmtId="0" fontId="8" fillId="9" borderId="33" xfId="24" applyFont="1" applyFill="1" applyBorder="1" applyAlignment="1">
      <alignment horizontal="center" vertical="top"/>
    </xf>
    <xf numFmtId="0" fontId="8" fillId="9" borderId="31" xfId="24" applyFont="1" applyFill="1" applyBorder="1" applyAlignment="1">
      <alignment horizontal="center" vertical="top"/>
    </xf>
    <xf numFmtId="0" fontId="8" fillId="9" borderId="20" xfId="24" applyFont="1" applyFill="1" applyBorder="1" applyAlignment="1">
      <alignment horizontal="center" vertical="top"/>
    </xf>
    <xf numFmtId="0" fontId="8" fillId="9" borderId="36" xfId="24" applyFont="1" applyFill="1" applyBorder="1" applyAlignment="1">
      <alignment horizontal="center" vertical="top"/>
    </xf>
    <xf numFmtId="0" fontId="8" fillId="9" borderId="0" xfId="24" applyFont="1" applyFill="1" applyBorder="1" applyAlignment="1">
      <alignment horizontal="center" vertical="top"/>
    </xf>
    <xf numFmtId="0" fontId="8" fillId="9" borderId="18" xfId="24" applyFont="1" applyFill="1" applyBorder="1" applyAlignment="1">
      <alignment horizontal="center" vertical="top"/>
    </xf>
    <xf numFmtId="0" fontId="8" fillId="9" borderId="32" xfId="24" applyFont="1" applyFill="1" applyBorder="1" applyAlignment="1">
      <alignment horizontal="center" vertical="top"/>
    </xf>
    <xf numFmtId="0" fontId="8" fillId="9" borderId="29" xfId="24" applyFont="1" applyFill="1" applyBorder="1" applyAlignment="1">
      <alignment horizontal="center" vertical="top"/>
    </xf>
    <xf numFmtId="0" fontId="8" fillId="9" borderId="30" xfId="24" applyFont="1" applyFill="1" applyBorder="1" applyAlignment="1">
      <alignment horizontal="center" vertical="top"/>
    </xf>
    <xf numFmtId="0" fontId="0" fillId="9" borderId="35" xfId="24" applyFont="1" applyFill="1" applyBorder="1" applyAlignment="1">
      <alignment horizontal="distributed" vertical="center" justifyLastLine="1" shrinkToFit="1"/>
    </xf>
    <xf numFmtId="0" fontId="3" fillId="9" borderId="2" xfId="24" applyFont="1" applyFill="1" applyBorder="1" applyAlignment="1">
      <alignment horizontal="distributed" vertical="center" justifyLastLine="1" shrinkToFit="1"/>
    </xf>
    <xf numFmtId="0" fontId="3" fillId="9" borderId="34" xfId="24" applyFont="1" applyFill="1" applyBorder="1" applyAlignment="1">
      <alignment horizontal="distributed" vertical="center" justifyLastLine="1" shrinkToFit="1"/>
    </xf>
    <xf numFmtId="0" fontId="9" fillId="9" borderId="33" xfId="24" applyFill="1" applyBorder="1" applyAlignment="1">
      <alignment horizontal="center"/>
    </xf>
    <xf numFmtId="0" fontId="9" fillId="9" borderId="31" xfId="24" applyFill="1" applyBorder="1" applyAlignment="1">
      <alignment horizontal="center"/>
    </xf>
    <xf numFmtId="0" fontId="9" fillId="9" borderId="20" xfId="24" applyFill="1" applyBorder="1" applyAlignment="1">
      <alignment horizontal="center"/>
    </xf>
    <xf numFmtId="0" fontId="9" fillId="9" borderId="36" xfId="24" applyFill="1" applyBorder="1" applyAlignment="1">
      <alignment horizontal="center"/>
    </xf>
    <xf numFmtId="0" fontId="9" fillId="9" borderId="0" xfId="24" applyFill="1" applyBorder="1" applyAlignment="1">
      <alignment horizontal="center"/>
    </xf>
    <xf numFmtId="0" fontId="9" fillId="9" borderId="18" xfId="24" applyFill="1" applyBorder="1" applyAlignment="1">
      <alignment horizontal="center"/>
    </xf>
    <xf numFmtId="0" fontId="9" fillId="9" borderId="32" xfId="24" applyFill="1" applyBorder="1" applyAlignment="1">
      <alignment horizontal="center"/>
    </xf>
    <xf numFmtId="0" fontId="9" fillId="9" borderId="29" xfId="24" applyFill="1" applyBorder="1" applyAlignment="1">
      <alignment horizontal="center"/>
    </xf>
    <xf numFmtId="0" fontId="9" fillId="9" borderId="30" xfId="24" applyFill="1" applyBorder="1" applyAlignment="1">
      <alignment horizontal="center"/>
    </xf>
    <xf numFmtId="0" fontId="3" fillId="9" borderId="0" xfId="24" applyFont="1" applyFill="1" applyAlignment="1">
      <alignment horizontal="right"/>
    </xf>
    <xf numFmtId="0" fontId="6" fillId="9" borderId="33" xfId="24" applyFont="1" applyFill="1" applyBorder="1" applyAlignment="1">
      <alignment horizontal="center" vertical="center" shrinkToFit="1"/>
    </xf>
    <xf numFmtId="0" fontId="6" fillId="9" borderId="20" xfId="24" applyFont="1" applyFill="1" applyBorder="1" applyAlignment="1">
      <alignment horizontal="center" vertical="center" shrinkToFit="1"/>
    </xf>
    <xf numFmtId="0" fontId="6" fillId="9" borderId="32" xfId="24" applyFont="1" applyFill="1" applyBorder="1" applyAlignment="1">
      <alignment horizontal="center" vertical="center" shrinkToFit="1"/>
    </xf>
    <xf numFmtId="0" fontId="6" fillId="9" borderId="30" xfId="24" applyFont="1" applyFill="1" applyBorder="1" applyAlignment="1">
      <alignment horizontal="center" vertical="center" shrinkToFit="1"/>
    </xf>
    <xf numFmtId="0" fontId="3" fillId="9" borderId="33" xfId="24" applyFont="1" applyFill="1" applyBorder="1" applyAlignment="1">
      <alignment horizontal="distributed" vertical="center"/>
    </xf>
    <xf numFmtId="0" fontId="3" fillId="9" borderId="20" xfId="24" applyFont="1" applyFill="1" applyBorder="1" applyAlignment="1">
      <alignment horizontal="distributed" vertical="center"/>
    </xf>
    <xf numFmtId="0" fontId="3" fillId="9" borderId="32" xfId="24" applyFont="1" applyFill="1" applyBorder="1" applyAlignment="1">
      <alignment horizontal="distributed" vertical="center"/>
    </xf>
    <xf numFmtId="0" fontId="3" fillId="9" borderId="30" xfId="24" applyFont="1" applyFill="1" applyBorder="1" applyAlignment="1">
      <alignment horizontal="distributed" vertical="center"/>
    </xf>
    <xf numFmtId="177" fontId="9" fillId="9" borderId="29" xfId="24" applyNumberFormat="1" applyFill="1" applyBorder="1" applyAlignment="1">
      <alignment horizontal="distributed" vertical="center" justifyLastLine="1"/>
    </xf>
    <xf numFmtId="0" fontId="8" fillId="9" borderId="0" xfId="24" applyFont="1" applyFill="1" applyAlignment="1">
      <alignment horizontal="distributed" vertical="top" justifyLastLine="1"/>
    </xf>
    <xf numFmtId="0" fontId="8" fillId="9" borderId="0" xfId="24" applyFont="1" applyFill="1" applyAlignment="1">
      <alignment horizontal="distributed" vertical="center" justifyLastLine="1"/>
    </xf>
    <xf numFmtId="0" fontId="8" fillId="9" borderId="0" xfId="24" applyFont="1" applyFill="1" applyAlignment="1">
      <alignment horizontal="distributed" justifyLastLine="1"/>
    </xf>
    <xf numFmtId="0" fontId="5" fillId="0" borderId="29" xfId="22" applyFont="1" applyBorder="1" applyAlignment="1" applyProtection="1">
      <alignment horizontal="left" vertical="center"/>
      <protection locked="0"/>
    </xf>
    <xf numFmtId="0" fontId="5" fillId="0" borderId="0" xfId="22" applyFont="1" applyBorder="1" applyAlignment="1" applyProtection="1">
      <alignment horizontal="left" vertical="center"/>
      <protection locked="0"/>
    </xf>
    <xf numFmtId="0" fontId="7" fillId="5" borderId="122" xfId="22" applyFont="1" applyFill="1" applyBorder="1" applyAlignment="1" applyProtection="1">
      <alignment horizontal="center" vertical="center" justifyLastLine="1"/>
      <protection locked="0"/>
    </xf>
    <xf numFmtId="0" fontId="7" fillId="5" borderId="124" xfId="22" applyFont="1" applyFill="1" applyBorder="1" applyAlignment="1" applyProtection="1">
      <alignment horizontal="center" vertical="center" justifyLastLine="1"/>
      <protection locked="0"/>
    </xf>
    <xf numFmtId="0" fontId="7" fillId="6" borderId="122" xfId="22" applyFont="1" applyFill="1" applyBorder="1" applyAlignment="1" applyProtection="1">
      <alignment horizontal="center" vertical="center" wrapText="1" justifyLastLine="1"/>
      <protection locked="0"/>
    </xf>
    <xf numFmtId="0" fontId="7" fillId="6" borderId="124" xfId="22" applyFont="1" applyFill="1" applyBorder="1" applyAlignment="1" applyProtection="1">
      <alignment horizontal="center" vertical="center" wrapText="1" justifyLastLine="1"/>
      <protection locked="0"/>
    </xf>
    <xf numFmtId="0" fontId="7" fillId="2" borderId="122" xfId="22" applyFont="1" applyFill="1" applyBorder="1" applyAlignment="1" applyProtection="1">
      <alignment horizontal="center" vertical="center" wrapText="1"/>
      <protection locked="0"/>
    </xf>
    <xf numFmtId="0" fontId="7" fillId="2" borderId="124" xfId="22" applyFont="1" applyFill="1" applyBorder="1" applyAlignment="1" applyProtection="1">
      <alignment horizontal="center" vertical="center" wrapText="1"/>
      <protection locked="0"/>
    </xf>
    <xf numFmtId="0" fontId="13" fillId="9" borderId="0" xfId="0" applyFont="1" applyFill="1" applyAlignment="1">
      <alignment horizontal="center"/>
    </xf>
    <xf numFmtId="0" fontId="0" fillId="9" borderId="0" xfId="0" applyFont="1" applyFill="1" applyAlignment="1">
      <alignment horizontal="right"/>
    </xf>
    <xf numFmtId="0" fontId="0" fillId="12" borderId="41" xfId="0" applyFill="1" applyBorder="1" applyAlignment="1">
      <alignment horizontal="center" vertical="center"/>
    </xf>
    <xf numFmtId="0" fontId="0" fillId="11" borderId="122" xfId="0" applyFill="1" applyBorder="1" applyAlignment="1">
      <alignment horizontal="center" vertical="center"/>
    </xf>
    <xf numFmtId="0" fontId="0" fillId="11" borderId="123" xfId="0" applyFill="1" applyBorder="1" applyAlignment="1">
      <alignment horizontal="center" vertical="center"/>
    </xf>
    <xf numFmtId="0" fontId="0" fillId="11" borderId="124" xfId="0" applyFill="1" applyBorder="1" applyAlignment="1">
      <alignment horizontal="center" vertical="center"/>
    </xf>
  </cellXfs>
  <cellStyles count="29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ハイパーリンク" xfId="10" builtinId="8"/>
    <cellStyle name="ハイパーリンク 2" xfId="11" xr:uid="{00000000-0005-0000-0000-00000A000000}"/>
    <cellStyle name="桁区切り 2" xfId="12" xr:uid="{00000000-0005-0000-0000-00000B000000}"/>
    <cellStyle name="桁区切り 3" xfId="13" xr:uid="{00000000-0005-0000-0000-00000C000000}"/>
    <cellStyle name="標準" xfId="0" builtinId="0"/>
    <cellStyle name="標準 10" xfId="28" xr:uid="{00000000-0005-0000-0000-00000E000000}"/>
    <cellStyle name="標準 2" xfId="14" xr:uid="{00000000-0005-0000-0000-00000F000000}"/>
    <cellStyle name="標準 3" xfId="15" xr:uid="{00000000-0005-0000-0000-000010000000}"/>
    <cellStyle name="標準 4" xfId="16" xr:uid="{00000000-0005-0000-0000-000011000000}"/>
    <cellStyle name="標準 5" xfId="17" xr:uid="{00000000-0005-0000-0000-000012000000}"/>
    <cellStyle name="標準 6" xfId="18" xr:uid="{00000000-0005-0000-0000-000013000000}"/>
    <cellStyle name="標準 7" xfId="19" xr:uid="{00000000-0005-0000-0000-000014000000}"/>
    <cellStyle name="標準 8" xfId="20" xr:uid="{00000000-0005-0000-0000-000015000000}"/>
    <cellStyle name="標準 9" xfId="21" xr:uid="{00000000-0005-0000-0000-000016000000}"/>
    <cellStyle name="標準 9 2" xfId="22" xr:uid="{00000000-0005-0000-0000-000017000000}"/>
    <cellStyle name="標準_2 .H24桝取付管保全業務 （様式-1～様式-16）" xfId="23" xr:uid="{00000000-0005-0000-0000-000018000000}"/>
    <cellStyle name="標準_異状箇所調書" xfId="24" xr:uid="{00000000-0005-0000-0000-000019000000}"/>
    <cellStyle name="標準_公共桝調査結果表" xfId="25" xr:uid="{00000000-0005-0000-0000-00001A000000}"/>
    <cellStyle name="標準_単価清掃仕様書1" xfId="26" xr:uid="{00000000-0005-0000-0000-00001B000000}"/>
    <cellStyle name="未定義" xfId="27" xr:uid="{00000000-0005-0000-0000-00001C000000}"/>
  </cellStyles>
  <dxfs count="1">
    <dxf>
      <font>
        <b/>
        <i/>
        <condense val="0"/>
        <extend val="0"/>
      </font>
    </dxf>
  </dxfs>
  <tableStyles count="0" defaultTableStyle="TableStyleMedium2" defaultPivotStyle="PivotStyleLight16"/>
  <colors>
    <mruColors>
      <color rgb="FFFFEA9B"/>
      <color rgb="FFFFE06D"/>
      <color rgb="FFFFC901"/>
      <color rgb="FFFFDB0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28</xdr:row>
      <xdr:rowOff>6570</xdr:rowOff>
    </xdr:from>
    <xdr:to>
      <xdr:col>5</xdr:col>
      <xdr:colOff>0</xdr:colOff>
      <xdr:row>36</xdr:row>
      <xdr:rowOff>6570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543050" y="5302470"/>
          <a:ext cx="819150" cy="1447800"/>
          <a:chOff x="222" y="262"/>
          <a:chExt cx="42" cy="153"/>
        </a:xfrm>
      </xdr:grpSpPr>
      <xdr:sp macro="" textlink="">
        <xdr:nvSpPr>
          <xdr:cNvPr id="3" name="Line 1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22" y="262"/>
            <a:ext cx="0" cy="1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222" y="297"/>
            <a:ext cx="4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222" y="356"/>
            <a:ext cx="4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222" y="414"/>
            <a:ext cx="4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350094</xdr:colOff>
      <xdr:row>8</xdr:row>
      <xdr:rowOff>5913</xdr:rowOff>
    </xdr:from>
    <xdr:to>
      <xdr:col>1</xdr:col>
      <xdr:colOff>351103</xdr:colOff>
      <xdr:row>39</xdr:row>
      <xdr:rowOff>121140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807294" y="1682313"/>
          <a:ext cx="1009" cy="5725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2629</xdr:colOff>
      <xdr:row>10</xdr:row>
      <xdr:rowOff>3826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809625" y="2038350"/>
          <a:ext cx="402679" cy="3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220267</xdr:colOff>
      <xdr:row>5</xdr:row>
      <xdr:rowOff>7143</xdr:rowOff>
    </xdr:from>
    <xdr:to>
      <xdr:col>0</xdr:col>
      <xdr:colOff>220267</xdr:colOff>
      <xdr:row>44</xdr:row>
      <xdr:rowOff>172368</xdr:rowOff>
    </xdr:to>
    <xdr:sp macro="" textlink="">
      <xdr:nvSpPr>
        <xdr:cNvPr id="14" name="Line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20267" y="1035843"/>
          <a:ext cx="0" cy="7223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223199</xdr:colOff>
      <xdr:row>7</xdr:row>
      <xdr:rowOff>1868</xdr:rowOff>
    </xdr:from>
    <xdr:to>
      <xdr:col>0</xdr:col>
      <xdr:colOff>460812</xdr:colOff>
      <xdr:row>7</xdr:row>
      <xdr:rowOff>4305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23199" y="1392518"/>
          <a:ext cx="237613" cy="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314324</xdr:colOff>
      <xdr:row>14</xdr:row>
      <xdr:rowOff>12480</xdr:rowOff>
    </xdr:from>
    <xdr:to>
      <xdr:col>4</xdr:col>
      <xdr:colOff>314325</xdr:colOff>
      <xdr:row>23</xdr:row>
      <xdr:rowOff>180974</xdr:rowOff>
    </xdr:to>
    <xdr:sp macro="" textlink="">
      <xdr:nvSpPr>
        <xdr:cNvPr id="19" name="Line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1581149" y="2774730"/>
          <a:ext cx="1" cy="1797269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20</xdr:row>
      <xdr:rowOff>180973</xdr:rowOff>
    </xdr:from>
    <xdr:to>
      <xdr:col>5</xdr:col>
      <xdr:colOff>0</xdr:colOff>
      <xdr:row>21</xdr:row>
      <xdr:rowOff>0</xdr:rowOff>
    </xdr:to>
    <xdr:sp macro="" textlink="">
      <xdr:nvSpPr>
        <xdr:cNvPr id="20" name="Lin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1581150" y="4029073"/>
          <a:ext cx="647700" cy="2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316523</xdr:colOff>
      <xdr:row>24</xdr:row>
      <xdr:rowOff>1</xdr:rowOff>
    </xdr:from>
    <xdr:to>
      <xdr:col>5</xdr:col>
      <xdr:colOff>0</xdr:colOff>
      <xdr:row>24</xdr:row>
      <xdr:rowOff>628</xdr:rowOff>
    </xdr:to>
    <xdr:sp macro="" textlink="">
      <xdr:nvSpPr>
        <xdr:cNvPr id="21" name="Line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V="1">
          <a:off x="1525465" y="4623289"/>
          <a:ext cx="833804" cy="627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223199</xdr:colOff>
      <xdr:row>45</xdr:row>
      <xdr:rowOff>1868</xdr:rowOff>
    </xdr:from>
    <xdr:to>
      <xdr:col>1</xdr:col>
      <xdr:colOff>3612</xdr:colOff>
      <xdr:row>45</xdr:row>
      <xdr:rowOff>4305</xdr:rowOff>
    </xdr:to>
    <xdr:sp macro="" textlink="">
      <xdr:nvSpPr>
        <xdr:cNvPr id="24" name="Line 1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23199" y="8374343"/>
          <a:ext cx="237613" cy="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95249</xdr:colOff>
      <xdr:row>5</xdr:row>
      <xdr:rowOff>9305</xdr:rowOff>
    </xdr:from>
    <xdr:to>
      <xdr:col>8</xdr:col>
      <xdr:colOff>95250</xdr:colOff>
      <xdr:row>9</xdr:row>
      <xdr:rowOff>177800</xdr:rowOff>
    </xdr:to>
    <xdr:sp macro="" textlink="">
      <xdr:nvSpPr>
        <xdr:cNvPr id="26" name="Line 1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047999" y="1142780"/>
          <a:ext cx="1" cy="892395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98424</xdr:colOff>
      <xdr:row>13</xdr:row>
      <xdr:rowOff>12480</xdr:rowOff>
    </xdr:from>
    <xdr:to>
      <xdr:col>8</xdr:col>
      <xdr:colOff>98425</xdr:colOff>
      <xdr:row>18</xdr:row>
      <xdr:rowOff>0</xdr:rowOff>
    </xdr:to>
    <xdr:sp macro="" textlink="">
      <xdr:nvSpPr>
        <xdr:cNvPr id="27" name="Line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051174" y="2593755"/>
          <a:ext cx="1" cy="892395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2198</xdr:rowOff>
    </xdr:from>
    <xdr:to>
      <xdr:col>8</xdr:col>
      <xdr:colOff>85725</xdr:colOff>
      <xdr:row>10</xdr:row>
      <xdr:rowOff>2198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924175" y="2040548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5</xdr:row>
      <xdr:rowOff>11723</xdr:rowOff>
    </xdr:from>
    <xdr:to>
      <xdr:col>9</xdr:col>
      <xdr:colOff>0</xdr:colOff>
      <xdr:row>5</xdr:row>
      <xdr:rowOff>12701</xdr:rowOff>
    </xdr:to>
    <xdr:sp macro="" textlink="">
      <xdr:nvSpPr>
        <xdr:cNvPr id="29" name="Lin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028950" y="1154723"/>
          <a:ext cx="114300" cy="9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13</xdr:row>
      <xdr:rowOff>8548</xdr:rowOff>
    </xdr:from>
    <xdr:to>
      <xdr:col>8</xdr:col>
      <xdr:colOff>95250</xdr:colOff>
      <xdr:row>13</xdr:row>
      <xdr:rowOff>9526</xdr:rowOff>
    </xdr:to>
    <xdr:sp macro="" textlink="">
      <xdr:nvSpPr>
        <xdr:cNvPr id="30" name="Line 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933700" y="2589823"/>
          <a:ext cx="114300" cy="978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101600</xdr:colOff>
      <xdr:row>17</xdr:row>
      <xdr:rowOff>176823</xdr:rowOff>
    </xdr:from>
    <xdr:to>
      <xdr:col>9</xdr:col>
      <xdr:colOff>6350</xdr:colOff>
      <xdr:row>17</xdr:row>
      <xdr:rowOff>177801</xdr:rowOff>
    </xdr:to>
    <xdr:sp macro="" textlink="">
      <xdr:nvSpPr>
        <xdr:cNvPr id="31" name="Line 1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035300" y="3529623"/>
          <a:ext cx="114300" cy="978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92075</xdr:colOff>
      <xdr:row>14</xdr:row>
      <xdr:rowOff>176823</xdr:rowOff>
    </xdr:from>
    <xdr:to>
      <xdr:col>8</xdr:col>
      <xdr:colOff>206375</xdr:colOff>
      <xdr:row>14</xdr:row>
      <xdr:rowOff>177801</xdr:rowOff>
    </xdr:to>
    <xdr:sp macro="" textlink="">
      <xdr:nvSpPr>
        <xdr:cNvPr id="32" name="Line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044825" y="2939073"/>
          <a:ext cx="114300" cy="978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101600</xdr:colOff>
      <xdr:row>7</xdr:row>
      <xdr:rowOff>183173</xdr:rowOff>
    </xdr:from>
    <xdr:to>
      <xdr:col>9</xdr:col>
      <xdr:colOff>6350</xdr:colOff>
      <xdr:row>8</xdr:row>
      <xdr:rowOff>1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035300" y="1694473"/>
          <a:ext cx="114300" cy="9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13649</xdr:colOff>
      <xdr:row>5</xdr:row>
      <xdr:rowOff>1</xdr:rowOff>
    </xdr:from>
    <xdr:to>
      <xdr:col>16</xdr:col>
      <xdr:colOff>0</xdr:colOff>
      <xdr:row>5</xdr:row>
      <xdr:rowOff>1869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V="1">
          <a:off x="5109524" y="1133476"/>
          <a:ext cx="557851" cy="18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4124</xdr:colOff>
      <xdr:row>8</xdr:row>
      <xdr:rowOff>1</xdr:rowOff>
    </xdr:from>
    <xdr:to>
      <xdr:col>15</xdr:col>
      <xdr:colOff>476250</xdr:colOff>
      <xdr:row>8</xdr:row>
      <xdr:rowOff>1869</xdr:rowOff>
    </xdr:to>
    <xdr:sp macro="" textlink="">
      <xdr:nvSpPr>
        <xdr:cNvPr id="35" name="Line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V="1">
          <a:off x="5099999" y="1676401"/>
          <a:ext cx="557851" cy="18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13649</xdr:colOff>
      <xdr:row>15</xdr:row>
      <xdr:rowOff>1</xdr:rowOff>
    </xdr:from>
    <xdr:to>
      <xdr:col>16</xdr:col>
      <xdr:colOff>0</xdr:colOff>
      <xdr:row>15</xdr:row>
      <xdr:rowOff>1869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5109524" y="2943226"/>
          <a:ext cx="557851" cy="1868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4124</xdr:colOff>
      <xdr:row>18</xdr:row>
      <xdr:rowOff>1</xdr:rowOff>
    </xdr:from>
    <xdr:to>
      <xdr:col>15</xdr:col>
      <xdr:colOff>476250</xdr:colOff>
      <xdr:row>18</xdr:row>
      <xdr:rowOff>1869</xdr:rowOff>
    </xdr:to>
    <xdr:sp macro="" textlink="">
      <xdr:nvSpPr>
        <xdr:cNvPr id="37" name="Line 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 flipV="1">
          <a:off x="5099999" y="3486151"/>
          <a:ext cx="557851" cy="1868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85725</xdr:rowOff>
    </xdr:from>
    <xdr:to>
      <xdr:col>4</xdr:col>
      <xdr:colOff>2629</xdr:colOff>
      <xdr:row>27</xdr:row>
      <xdr:rowOff>89551</xdr:rowOff>
    </xdr:to>
    <xdr:sp macro="" textlink="">
      <xdr:nvSpPr>
        <xdr:cNvPr id="38" name="Line 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809625" y="5200650"/>
          <a:ext cx="402679" cy="3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123825</xdr:rowOff>
    </xdr:from>
    <xdr:to>
      <xdr:col>4</xdr:col>
      <xdr:colOff>2629</xdr:colOff>
      <xdr:row>39</xdr:row>
      <xdr:rowOff>127651</xdr:rowOff>
    </xdr:to>
    <xdr:sp macro="" textlink="">
      <xdr:nvSpPr>
        <xdr:cNvPr id="39" name="Line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809625" y="7410450"/>
          <a:ext cx="402679" cy="3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2629</xdr:colOff>
      <xdr:row>13</xdr:row>
      <xdr:rowOff>3826</xdr:rowOff>
    </xdr:to>
    <xdr:sp macro="" textlink="">
      <xdr:nvSpPr>
        <xdr:cNvPr id="40" name="Line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809625" y="2581275"/>
          <a:ext cx="402679" cy="3826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352424</xdr:colOff>
      <xdr:row>46</xdr:row>
      <xdr:rowOff>1</xdr:rowOff>
    </xdr:from>
    <xdr:to>
      <xdr:col>1</xdr:col>
      <xdr:colOff>352424</xdr:colOff>
      <xdr:row>48</xdr:row>
      <xdr:rowOff>1</xdr:rowOff>
    </xdr:to>
    <xdr:sp macro="" textlink="">
      <xdr:nvSpPr>
        <xdr:cNvPr id="41" name="Line 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809624" y="8553451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0</xdr:rowOff>
    </xdr:from>
    <xdr:to>
      <xdr:col>4</xdr:col>
      <xdr:colOff>2629</xdr:colOff>
      <xdr:row>48</xdr:row>
      <xdr:rowOff>3826</xdr:rowOff>
    </xdr:to>
    <xdr:sp macro="" textlink="">
      <xdr:nvSpPr>
        <xdr:cNvPr id="42" name="Line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809625" y="8915400"/>
          <a:ext cx="402679" cy="3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95249</xdr:colOff>
      <xdr:row>42</xdr:row>
      <xdr:rowOff>180755</xdr:rowOff>
    </xdr:from>
    <xdr:to>
      <xdr:col>8</xdr:col>
      <xdr:colOff>95250</xdr:colOff>
      <xdr:row>47</xdr:row>
      <xdr:rowOff>168275</xdr:rowOff>
    </xdr:to>
    <xdr:sp macro="" textlink="">
      <xdr:nvSpPr>
        <xdr:cNvPr id="43" name="Line 1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3019424" y="8010305"/>
          <a:ext cx="1" cy="892395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47</xdr:row>
      <xdr:rowOff>173648</xdr:rowOff>
    </xdr:from>
    <xdr:to>
      <xdr:col>8</xdr:col>
      <xdr:colOff>104775</xdr:colOff>
      <xdr:row>47</xdr:row>
      <xdr:rowOff>173648</xdr:rowOff>
    </xdr:to>
    <xdr:sp macro="" textlink="">
      <xdr:nvSpPr>
        <xdr:cNvPr id="44" name="Line 1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914650" y="8908073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43</xdr:row>
      <xdr:rowOff>2198</xdr:rowOff>
    </xdr:from>
    <xdr:to>
      <xdr:col>8</xdr:col>
      <xdr:colOff>200025</xdr:colOff>
      <xdr:row>43</xdr:row>
      <xdr:rowOff>3176</xdr:rowOff>
    </xdr:to>
    <xdr:sp macro="" textlink="">
      <xdr:nvSpPr>
        <xdr:cNvPr id="45" name="Line 1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009900" y="8012723"/>
          <a:ext cx="114300" cy="9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92075</xdr:colOff>
      <xdr:row>45</xdr:row>
      <xdr:rowOff>173648</xdr:rowOff>
    </xdr:from>
    <xdr:to>
      <xdr:col>8</xdr:col>
      <xdr:colOff>206375</xdr:colOff>
      <xdr:row>45</xdr:row>
      <xdr:rowOff>173648</xdr:rowOff>
    </xdr:to>
    <xdr:sp macro="" textlink="">
      <xdr:nvSpPr>
        <xdr:cNvPr id="46" name="Line 1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016250" y="8546123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4124</xdr:colOff>
      <xdr:row>43</xdr:row>
      <xdr:rowOff>1</xdr:rowOff>
    </xdr:from>
    <xdr:to>
      <xdr:col>15</xdr:col>
      <xdr:colOff>476250</xdr:colOff>
      <xdr:row>43</xdr:row>
      <xdr:rowOff>1869</xdr:rowOff>
    </xdr:to>
    <xdr:sp macro="" textlink="">
      <xdr:nvSpPr>
        <xdr:cNvPr id="47" name="Line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4995224" y="8010526"/>
          <a:ext cx="500701" cy="18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4124</xdr:colOff>
      <xdr:row>46</xdr:row>
      <xdr:rowOff>1</xdr:rowOff>
    </xdr:from>
    <xdr:to>
      <xdr:col>15</xdr:col>
      <xdr:colOff>476250</xdr:colOff>
      <xdr:row>46</xdr:row>
      <xdr:rowOff>1869</xdr:rowOff>
    </xdr:to>
    <xdr:sp macro="" textlink="">
      <xdr:nvSpPr>
        <xdr:cNvPr id="48" name="Line 1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V="1">
          <a:off x="4995224" y="8553451"/>
          <a:ext cx="500701" cy="18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4124</xdr:colOff>
      <xdr:row>21</xdr:row>
      <xdr:rowOff>0</xdr:rowOff>
    </xdr:from>
    <xdr:to>
      <xdr:col>15</xdr:col>
      <xdr:colOff>476250</xdr:colOff>
      <xdr:row>21</xdr:row>
      <xdr:rowOff>1869</xdr:rowOff>
    </xdr:to>
    <xdr:sp macro="" textlink="">
      <xdr:nvSpPr>
        <xdr:cNvPr id="49" name="Line 1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4728524" y="4029075"/>
          <a:ext cx="986476" cy="1869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4124</xdr:colOff>
      <xdr:row>24</xdr:row>
      <xdr:rowOff>0</xdr:rowOff>
    </xdr:from>
    <xdr:to>
      <xdr:col>15</xdr:col>
      <xdr:colOff>476250</xdr:colOff>
      <xdr:row>24</xdr:row>
      <xdr:rowOff>1869</xdr:rowOff>
    </xdr:to>
    <xdr:sp macro="" textlink="">
      <xdr:nvSpPr>
        <xdr:cNvPr id="50" name="Line 1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V="1">
          <a:off x="4728524" y="4572000"/>
          <a:ext cx="986476" cy="1869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11414</xdr:colOff>
      <xdr:row>34</xdr:row>
      <xdr:rowOff>70500</xdr:rowOff>
    </xdr:from>
    <xdr:to>
      <xdr:col>6</xdr:col>
      <xdr:colOff>60944</xdr:colOff>
      <xdr:row>37</xdr:row>
      <xdr:rowOff>120030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535289" y="6052200"/>
          <a:ext cx="649605" cy="592455"/>
          <a:chOff x="487664" y="6079909"/>
          <a:chExt cx="595053" cy="595053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 bwMode="auto">
          <a:xfrm>
            <a:off x="785191" y="6079909"/>
            <a:ext cx="0" cy="595053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0" name="直線コネクタ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CxnSpPr/>
        </xdr:nvCxnSpPr>
        <xdr:spPr bwMode="auto">
          <a:xfrm rot="2700000">
            <a:off x="785191" y="6079909"/>
            <a:ext cx="0" cy="595053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1" name="直線コネクタ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CxnSpPr/>
        </xdr:nvCxnSpPr>
        <xdr:spPr bwMode="auto">
          <a:xfrm rot="8100000">
            <a:off x="785191" y="6079909"/>
            <a:ext cx="0" cy="595053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2" name="直線コネクタ 101">
            <a:extLst>
              <a:ext uri="{FF2B5EF4-FFF2-40B4-BE49-F238E27FC236}">
                <a16:creationId xmlns:a16="http://schemas.microsoft.com/office/drawing/2014/main" id="{00000000-0008-0000-0200-000066000000}"/>
              </a:ext>
            </a:extLst>
          </xdr:cNvPr>
          <xdr:cNvCxnSpPr/>
        </xdr:nvCxnSpPr>
        <xdr:spPr bwMode="auto">
          <a:xfrm rot="5400000">
            <a:off x="785191" y="6079909"/>
            <a:ext cx="0" cy="595053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8</xdr:row>
      <xdr:rowOff>57150</xdr:rowOff>
    </xdr:from>
    <xdr:to>
      <xdr:col>7</xdr:col>
      <xdr:colOff>0</xdr:colOff>
      <xdr:row>24</xdr:row>
      <xdr:rowOff>123825</xdr:rowOff>
    </xdr:to>
    <xdr:sp macro="" textlink="">
      <xdr:nvSpPr>
        <xdr:cNvPr id="94249" name="Line 3">
          <a:extLst>
            <a:ext uri="{FF2B5EF4-FFF2-40B4-BE49-F238E27FC236}">
              <a16:creationId xmlns:a16="http://schemas.microsoft.com/office/drawing/2014/main" id="{00000000-0008-0000-0200-000029700100}"/>
            </a:ext>
          </a:extLst>
        </xdr:cNvPr>
        <xdr:cNvSpPr>
          <a:spLocks noChangeShapeType="1"/>
        </xdr:cNvSpPr>
      </xdr:nvSpPr>
      <xdr:spPr bwMode="auto">
        <a:xfrm>
          <a:off x="1323975" y="1438275"/>
          <a:ext cx="0" cy="2962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9525</xdr:rowOff>
    </xdr:from>
    <xdr:to>
      <xdr:col>10</xdr:col>
      <xdr:colOff>0</xdr:colOff>
      <xdr:row>24</xdr:row>
      <xdr:rowOff>114300</xdr:rowOff>
    </xdr:to>
    <xdr:sp macro="" textlink="">
      <xdr:nvSpPr>
        <xdr:cNvPr id="94250" name="Line 4">
          <a:extLst>
            <a:ext uri="{FF2B5EF4-FFF2-40B4-BE49-F238E27FC236}">
              <a16:creationId xmlns:a16="http://schemas.microsoft.com/office/drawing/2014/main" id="{00000000-0008-0000-0200-00002A700100}"/>
            </a:ext>
          </a:extLst>
        </xdr:cNvPr>
        <xdr:cNvSpPr>
          <a:spLocks noChangeShapeType="1"/>
        </xdr:cNvSpPr>
      </xdr:nvSpPr>
      <xdr:spPr bwMode="auto">
        <a:xfrm flipH="1">
          <a:off x="1924050" y="1752600"/>
          <a:ext cx="0" cy="2638425"/>
        </a:xfrm>
        <a:prstGeom prst="line">
          <a:avLst/>
        </a:prstGeom>
        <a:noFill/>
        <a:ln w="2540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9525</xdr:rowOff>
    </xdr:from>
    <xdr:to>
      <xdr:col>9</xdr:col>
      <xdr:colOff>190500</xdr:colOff>
      <xdr:row>24</xdr:row>
      <xdr:rowOff>9525</xdr:rowOff>
    </xdr:to>
    <xdr:sp macro="" textlink="">
      <xdr:nvSpPr>
        <xdr:cNvPr id="94251" name="Line 5">
          <a:extLst>
            <a:ext uri="{FF2B5EF4-FFF2-40B4-BE49-F238E27FC236}">
              <a16:creationId xmlns:a16="http://schemas.microsoft.com/office/drawing/2014/main" id="{00000000-0008-0000-0200-00002B700100}"/>
            </a:ext>
          </a:extLst>
        </xdr:cNvPr>
        <xdr:cNvSpPr>
          <a:spLocks noChangeShapeType="1"/>
        </xdr:cNvSpPr>
      </xdr:nvSpPr>
      <xdr:spPr bwMode="auto">
        <a:xfrm>
          <a:off x="1323975" y="4286250"/>
          <a:ext cx="590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24</xdr:row>
      <xdr:rowOff>9525</xdr:rowOff>
    </xdr:from>
    <xdr:to>
      <xdr:col>16</xdr:col>
      <xdr:colOff>57150</xdr:colOff>
      <xdr:row>24</xdr:row>
      <xdr:rowOff>9525</xdr:rowOff>
    </xdr:to>
    <xdr:sp macro="" textlink="">
      <xdr:nvSpPr>
        <xdr:cNvPr id="94252" name="Line 6">
          <a:extLst>
            <a:ext uri="{FF2B5EF4-FFF2-40B4-BE49-F238E27FC236}">
              <a16:creationId xmlns:a16="http://schemas.microsoft.com/office/drawing/2014/main" id="{00000000-0008-0000-0200-00002C700100}"/>
            </a:ext>
          </a:extLst>
        </xdr:cNvPr>
        <xdr:cNvSpPr>
          <a:spLocks noChangeShapeType="1"/>
        </xdr:cNvSpPr>
      </xdr:nvSpPr>
      <xdr:spPr bwMode="auto">
        <a:xfrm>
          <a:off x="1933575" y="4286250"/>
          <a:ext cx="12477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27</xdr:row>
      <xdr:rowOff>0</xdr:rowOff>
    </xdr:from>
    <xdr:to>
      <xdr:col>4</xdr:col>
      <xdr:colOff>161925</xdr:colOff>
      <xdr:row>28</xdr:row>
      <xdr:rowOff>0</xdr:rowOff>
    </xdr:to>
    <xdr:sp macro="" textlink="">
      <xdr:nvSpPr>
        <xdr:cNvPr id="94253" name="Line 12">
          <a:extLst>
            <a:ext uri="{FF2B5EF4-FFF2-40B4-BE49-F238E27FC236}">
              <a16:creationId xmlns:a16="http://schemas.microsoft.com/office/drawing/2014/main" id="{00000000-0008-0000-0200-00002D700100}"/>
            </a:ext>
          </a:extLst>
        </xdr:cNvPr>
        <xdr:cNvSpPr>
          <a:spLocks noChangeShapeType="1"/>
        </xdr:cNvSpPr>
      </xdr:nvSpPr>
      <xdr:spPr bwMode="auto">
        <a:xfrm>
          <a:off x="885825" y="4819650"/>
          <a:ext cx="0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lg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27</xdr:row>
      <xdr:rowOff>95250</xdr:rowOff>
    </xdr:from>
    <xdr:to>
      <xdr:col>16</xdr:col>
      <xdr:colOff>66675</xdr:colOff>
      <xdr:row>27</xdr:row>
      <xdr:rowOff>95250</xdr:rowOff>
    </xdr:to>
    <xdr:sp macro="" textlink="">
      <xdr:nvSpPr>
        <xdr:cNvPr id="94254" name="Line 13">
          <a:extLst>
            <a:ext uri="{FF2B5EF4-FFF2-40B4-BE49-F238E27FC236}">
              <a16:creationId xmlns:a16="http://schemas.microsoft.com/office/drawing/2014/main" id="{00000000-0008-0000-0200-00002E700100}"/>
            </a:ext>
          </a:extLst>
        </xdr:cNvPr>
        <xdr:cNvSpPr>
          <a:spLocks noChangeShapeType="1"/>
        </xdr:cNvSpPr>
      </xdr:nvSpPr>
      <xdr:spPr bwMode="auto">
        <a:xfrm>
          <a:off x="895350" y="4914900"/>
          <a:ext cx="2295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24</xdr:row>
      <xdr:rowOff>9525</xdr:rowOff>
    </xdr:from>
    <xdr:to>
      <xdr:col>7</xdr:col>
      <xdr:colOff>0</xdr:colOff>
      <xdr:row>24</xdr:row>
      <xdr:rowOff>9525</xdr:rowOff>
    </xdr:to>
    <xdr:sp macro="" textlink="">
      <xdr:nvSpPr>
        <xdr:cNvPr id="94255" name="Line 18">
          <a:extLst>
            <a:ext uri="{FF2B5EF4-FFF2-40B4-BE49-F238E27FC236}">
              <a16:creationId xmlns:a16="http://schemas.microsoft.com/office/drawing/2014/main" id="{00000000-0008-0000-0200-00002F700100}"/>
            </a:ext>
          </a:extLst>
        </xdr:cNvPr>
        <xdr:cNvSpPr>
          <a:spLocks noChangeShapeType="1"/>
        </xdr:cNvSpPr>
      </xdr:nvSpPr>
      <xdr:spPr bwMode="auto">
        <a:xfrm>
          <a:off x="885825" y="4286250"/>
          <a:ext cx="4381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13</xdr:row>
      <xdr:rowOff>57150</xdr:rowOff>
    </xdr:from>
    <xdr:to>
      <xdr:col>2</xdr:col>
      <xdr:colOff>104775</xdr:colOff>
      <xdr:row>17</xdr:row>
      <xdr:rowOff>95250</xdr:rowOff>
    </xdr:to>
    <xdr:sp macro="" textlink="">
      <xdr:nvSpPr>
        <xdr:cNvPr id="94256" name="Line 22">
          <a:extLst>
            <a:ext uri="{FF2B5EF4-FFF2-40B4-BE49-F238E27FC236}">
              <a16:creationId xmlns:a16="http://schemas.microsoft.com/office/drawing/2014/main" id="{00000000-0008-0000-0200-000030700100}"/>
            </a:ext>
          </a:extLst>
        </xdr:cNvPr>
        <xdr:cNvSpPr>
          <a:spLocks noChangeShapeType="1"/>
        </xdr:cNvSpPr>
      </xdr:nvSpPr>
      <xdr:spPr bwMode="auto">
        <a:xfrm>
          <a:off x="428625" y="234315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17</xdr:row>
      <xdr:rowOff>85725</xdr:rowOff>
    </xdr:from>
    <xdr:to>
      <xdr:col>2</xdr:col>
      <xdr:colOff>104775</xdr:colOff>
      <xdr:row>21</xdr:row>
      <xdr:rowOff>133350</xdr:rowOff>
    </xdr:to>
    <xdr:sp macro="" textlink="">
      <xdr:nvSpPr>
        <xdr:cNvPr id="94257" name="Line 23">
          <a:extLst>
            <a:ext uri="{FF2B5EF4-FFF2-40B4-BE49-F238E27FC236}">
              <a16:creationId xmlns:a16="http://schemas.microsoft.com/office/drawing/2014/main" id="{00000000-0008-0000-0200-000031700100}"/>
            </a:ext>
          </a:extLst>
        </xdr:cNvPr>
        <xdr:cNvSpPr>
          <a:spLocks noChangeShapeType="1"/>
        </xdr:cNvSpPr>
      </xdr:nvSpPr>
      <xdr:spPr bwMode="auto">
        <a:xfrm>
          <a:off x="428625" y="3095625"/>
          <a:ext cx="0" cy="7715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54170</xdr:colOff>
      <xdr:row>12</xdr:row>
      <xdr:rowOff>161925</xdr:rowOff>
    </xdr:from>
    <xdr:to>
      <xdr:col>16</xdr:col>
      <xdr:colOff>139895</xdr:colOff>
      <xdr:row>21</xdr:row>
      <xdr:rowOff>123825</xdr:rowOff>
    </xdr:to>
    <xdr:grpSp>
      <xdr:nvGrpSpPr>
        <xdr:cNvPr id="94258" name="Group 76">
          <a:extLst>
            <a:ext uri="{FF2B5EF4-FFF2-40B4-BE49-F238E27FC236}">
              <a16:creationId xmlns:a16="http://schemas.microsoft.com/office/drawing/2014/main" id="{00000000-0008-0000-0200-000032700100}"/>
            </a:ext>
          </a:extLst>
        </xdr:cNvPr>
        <xdr:cNvGrpSpPr>
          <a:grpSpLocks/>
        </xdr:cNvGrpSpPr>
      </xdr:nvGrpSpPr>
      <xdr:grpSpPr bwMode="auto">
        <a:xfrm>
          <a:off x="3178370" y="2266950"/>
          <a:ext cx="85725" cy="1590675"/>
          <a:chOff x="462" y="203"/>
          <a:chExt cx="11" cy="256"/>
        </a:xfrm>
      </xdr:grpSpPr>
      <xdr:sp macro="" textlink="">
        <xdr:nvSpPr>
          <xdr:cNvPr id="94335" name="Line 54">
            <a:extLst>
              <a:ext uri="{FF2B5EF4-FFF2-40B4-BE49-F238E27FC236}">
                <a16:creationId xmlns:a16="http://schemas.microsoft.com/office/drawing/2014/main" id="{00000000-0008-0000-0200-00007F700100}"/>
              </a:ext>
            </a:extLst>
          </xdr:cNvPr>
          <xdr:cNvSpPr>
            <a:spLocks noChangeShapeType="1"/>
          </xdr:cNvSpPr>
        </xdr:nvSpPr>
        <xdr:spPr bwMode="auto">
          <a:xfrm>
            <a:off x="462" y="203"/>
            <a:ext cx="0" cy="256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36" name="Line 55">
            <a:extLst>
              <a:ext uri="{FF2B5EF4-FFF2-40B4-BE49-F238E27FC236}">
                <a16:creationId xmlns:a16="http://schemas.microsoft.com/office/drawing/2014/main" id="{00000000-0008-0000-0200-000080700100}"/>
              </a:ext>
            </a:extLst>
          </xdr:cNvPr>
          <xdr:cNvSpPr>
            <a:spLocks noChangeShapeType="1"/>
          </xdr:cNvSpPr>
        </xdr:nvSpPr>
        <xdr:spPr bwMode="auto">
          <a:xfrm>
            <a:off x="473" y="203"/>
            <a:ext cx="0" cy="256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104775</xdr:colOff>
      <xdr:row>17</xdr:row>
      <xdr:rowOff>76200</xdr:rowOff>
    </xdr:from>
    <xdr:to>
      <xdr:col>16</xdr:col>
      <xdr:colOff>57150</xdr:colOff>
      <xdr:row>17</xdr:row>
      <xdr:rowOff>114300</xdr:rowOff>
    </xdr:to>
    <xdr:grpSp>
      <xdr:nvGrpSpPr>
        <xdr:cNvPr id="94259" name="Group 57">
          <a:extLst>
            <a:ext uri="{FF2B5EF4-FFF2-40B4-BE49-F238E27FC236}">
              <a16:creationId xmlns:a16="http://schemas.microsoft.com/office/drawing/2014/main" id="{00000000-0008-0000-0200-000033700100}"/>
            </a:ext>
          </a:extLst>
        </xdr:cNvPr>
        <xdr:cNvGrpSpPr>
          <a:grpSpLocks/>
        </xdr:cNvGrpSpPr>
      </xdr:nvGrpSpPr>
      <xdr:grpSpPr bwMode="auto">
        <a:xfrm>
          <a:off x="1028700" y="3086100"/>
          <a:ext cx="2152650" cy="38100"/>
          <a:chOff x="127" y="322"/>
          <a:chExt cx="440" cy="5"/>
        </a:xfrm>
      </xdr:grpSpPr>
      <xdr:sp macro="" textlink="">
        <xdr:nvSpPr>
          <xdr:cNvPr id="94333" name="Line 16">
            <a:extLst>
              <a:ext uri="{FF2B5EF4-FFF2-40B4-BE49-F238E27FC236}">
                <a16:creationId xmlns:a16="http://schemas.microsoft.com/office/drawing/2014/main" id="{00000000-0008-0000-0200-00007D700100}"/>
              </a:ext>
            </a:extLst>
          </xdr:cNvPr>
          <xdr:cNvSpPr>
            <a:spLocks noChangeShapeType="1"/>
          </xdr:cNvSpPr>
        </xdr:nvSpPr>
        <xdr:spPr bwMode="auto">
          <a:xfrm>
            <a:off x="127" y="322"/>
            <a:ext cx="440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34" name="Line 56">
            <a:extLst>
              <a:ext uri="{FF2B5EF4-FFF2-40B4-BE49-F238E27FC236}">
                <a16:creationId xmlns:a16="http://schemas.microsoft.com/office/drawing/2014/main" id="{00000000-0008-0000-0200-00007E700100}"/>
              </a:ext>
            </a:extLst>
          </xdr:cNvPr>
          <xdr:cNvSpPr>
            <a:spLocks noChangeShapeType="1"/>
          </xdr:cNvSpPr>
        </xdr:nvSpPr>
        <xdr:spPr bwMode="auto">
          <a:xfrm>
            <a:off x="127" y="327"/>
            <a:ext cx="440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21</xdr:row>
      <xdr:rowOff>95250</xdr:rowOff>
    </xdr:from>
    <xdr:to>
      <xdr:col>7</xdr:col>
      <xdr:colOff>47625</xdr:colOff>
      <xdr:row>22</xdr:row>
      <xdr:rowOff>0</xdr:rowOff>
    </xdr:to>
    <xdr:grpSp>
      <xdr:nvGrpSpPr>
        <xdr:cNvPr id="94260" name="Group 179">
          <a:extLst>
            <a:ext uri="{FF2B5EF4-FFF2-40B4-BE49-F238E27FC236}">
              <a16:creationId xmlns:a16="http://schemas.microsoft.com/office/drawing/2014/main" id="{00000000-0008-0000-0200-000034700100}"/>
            </a:ext>
          </a:extLst>
        </xdr:cNvPr>
        <xdr:cNvGrpSpPr>
          <a:grpSpLocks/>
        </xdr:cNvGrpSpPr>
      </xdr:nvGrpSpPr>
      <xdr:grpSpPr bwMode="auto">
        <a:xfrm>
          <a:off x="1276350" y="3829050"/>
          <a:ext cx="95250" cy="85725"/>
          <a:chOff x="168" y="363"/>
          <a:chExt cx="12" cy="11"/>
        </a:xfrm>
      </xdr:grpSpPr>
      <xdr:sp macro="" textlink="">
        <xdr:nvSpPr>
          <xdr:cNvPr id="94330" name="Rectangle 71">
            <a:extLst>
              <a:ext uri="{FF2B5EF4-FFF2-40B4-BE49-F238E27FC236}">
                <a16:creationId xmlns:a16="http://schemas.microsoft.com/office/drawing/2014/main" id="{00000000-0008-0000-0200-00007A700100}"/>
              </a:ext>
            </a:extLst>
          </xdr:cNvPr>
          <xdr:cNvSpPr>
            <a:spLocks noChangeArrowheads="1"/>
          </xdr:cNvSpPr>
        </xdr:nvSpPr>
        <xdr:spPr bwMode="auto">
          <a:xfrm>
            <a:off x="168" y="363"/>
            <a:ext cx="12" cy="1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94331" name="Line 72">
            <a:extLst>
              <a:ext uri="{FF2B5EF4-FFF2-40B4-BE49-F238E27FC236}">
                <a16:creationId xmlns:a16="http://schemas.microsoft.com/office/drawing/2014/main" id="{00000000-0008-0000-0200-00007B70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8" y="363"/>
            <a:ext cx="12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32" name="Line 73">
            <a:extLst>
              <a:ext uri="{FF2B5EF4-FFF2-40B4-BE49-F238E27FC236}">
                <a16:creationId xmlns:a16="http://schemas.microsoft.com/office/drawing/2014/main" id="{00000000-0008-0000-0200-00007C700100}"/>
              </a:ext>
            </a:extLst>
          </xdr:cNvPr>
          <xdr:cNvSpPr>
            <a:spLocks noChangeShapeType="1"/>
          </xdr:cNvSpPr>
        </xdr:nvSpPr>
        <xdr:spPr bwMode="auto">
          <a:xfrm rot="5400000" flipH="1">
            <a:off x="168" y="363"/>
            <a:ext cx="11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85725</xdr:colOff>
      <xdr:row>12</xdr:row>
      <xdr:rowOff>76200</xdr:rowOff>
    </xdr:from>
    <xdr:to>
      <xdr:col>10</xdr:col>
      <xdr:colOff>19050</xdr:colOff>
      <xdr:row>13</xdr:row>
      <xdr:rowOff>85725</xdr:rowOff>
    </xdr:to>
    <xdr:sp macro="" textlink="">
      <xdr:nvSpPr>
        <xdr:cNvPr id="21" name="Text Box 7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285875" y="2181225"/>
          <a:ext cx="476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境界石</a:t>
          </a:r>
        </a:p>
      </xdr:txBody>
    </xdr:sp>
    <xdr:clientData/>
  </xdr:twoCellAnchor>
  <xdr:twoCellAnchor>
    <xdr:from>
      <xdr:col>7</xdr:col>
      <xdr:colOff>47625</xdr:colOff>
      <xdr:row>20</xdr:row>
      <xdr:rowOff>161925</xdr:rowOff>
    </xdr:from>
    <xdr:to>
      <xdr:col>9</xdr:col>
      <xdr:colOff>57150</xdr:colOff>
      <xdr:row>21</xdr:row>
      <xdr:rowOff>133350</xdr:rowOff>
    </xdr:to>
    <xdr:sp macro="" textlink="">
      <xdr:nvSpPr>
        <xdr:cNvPr id="22" name="Text Box 7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447800" y="3781425"/>
          <a:ext cx="409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境界石</a:t>
          </a:r>
        </a:p>
      </xdr:txBody>
    </xdr:sp>
    <xdr:clientData/>
  </xdr:twoCellAnchor>
  <xdr:twoCellAnchor>
    <xdr:from>
      <xdr:col>16</xdr:col>
      <xdr:colOff>6112</xdr:colOff>
      <xdr:row>23</xdr:row>
      <xdr:rowOff>104775</xdr:rowOff>
    </xdr:from>
    <xdr:to>
      <xdr:col>17</xdr:col>
      <xdr:colOff>6112</xdr:colOff>
      <xdr:row>24</xdr:row>
      <xdr:rowOff>123825</xdr:rowOff>
    </xdr:to>
    <xdr:grpSp>
      <xdr:nvGrpSpPr>
        <xdr:cNvPr id="94263" name="Group 144">
          <a:extLst>
            <a:ext uri="{FF2B5EF4-FFF2-40B4-BE49-F238E27FC236}">
              <a16:creationId xmlns:a16="http://schemas.microsoft.com/office/drawing/2014/main" id="{00000000-0008-0000-0200-000037700100}"/>
            </a:ext>
          </a:extLst>
        </xdr:cNvPr>
        <xdr:cNvGrpSpPr>
          <a:grpSpLocks/>
        </xdr:cNvGrpSpPr>
      </xdr:nvGrpSpPr>
      <xdr:grpSpPr bwMode="auto">
        <a:xfrm>
          <a:off x="3130312" y="4200525"/>
          <a:ext cx="200025" cy="200025"/>
          <a:chOff x="391" y="434"/>
          <a:chExt cx="21" cy="21"/>
        </a:xfrm>
      </xdr:grpSpPr>
      <xdr:grpSp>
        <xdr:nvGrpSpPr>
          <xdr:cNvPr id="94326" name="Group 77">
            <a:extLst>
              <a:ext uri="{FF2B5EF4-FFF2-40B4-BE49-F238E27FC236}">
                <a16:creationId xmlns:a16="http://schemas.microsoft.com/office/drawing/2014/main" id="{00000000-0008-0000-0200-000076700100}"/>
              </a:ext>
            </a:extLst>
          </xdr:cNvPr>
          <xdr:cNvGrpSpPr>
            <a:grpSpLocks/>
          </xdr:cNvGrpSpPr>
        </xdr:nvGrpSpPr>
        <xdr:grpSpPr bwMode="auto">
          <a:xfrm>
            <a:off x="397" y="434"/>
            <a:ext cx="9" cy="19"/>
            <a:chOff x="462" y="203"/>
            <a:chExt cx="11" cy="256"/>
          </a:xfrm>
        </xdr:grpSpPr>
        <xdr:sp macro="" textlink="">
          <xdr:nvSpPr>
            <xdr:cNvPr id="94328" name="Line 78">
              <a:extLst>
                <a:ext uri="{FF2B5EF4-FFF2-40B4-BE49-F238E27FC236}">
                  <a16:creationId xmlns:a16="http://schemas.microsoft.com/office/drawing/2014/main" id="{00000000-0008-0000-0200-00007870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2" y="203"/>
              <a:ext cx="0" cy="256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329" name="Line 79">
              <a:extLst>
                <a:ext uri="{FF2B5EF4-FFF2-40B4-BE49-F238E27FC236}">
                  <a16:creationId xmlns:a16="http://schemas.microsoft.com/office/drawing/2014/main" id="{00000000-0008-0000-0200-00007970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3" y="203"/>
              <a:ext cx="0" cy="256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94327" name="Freeform 83">
            <a:extLst>
              <a:ext uri="{FF2B5EF4-FFF2-40B4-BE49-F238E27FC236}">
                <a16:creationId xmlns:a16="http://schemas.microsoft.com/office/drawing/2014/main" id="{00000000-0008-0000-0200-000077700100}"/>
              </a:ext>
            </a:extLst>
          </xdr:cNvPr>
          <xdr:cNvSpPr>
            <a:spLocks/>
          </xdr:cNvSpPr>
        </xdr:nvSpPr>
        <xdr:spPr bwMode="auto">
          <a:xfrm>
            <a:off x="391" y="451"/>
            <a:ext cx="21" cy="4"/>
          </a:xfrm>
          <a:custGeom>
            <a:avLst/>
            <a:gdLst>
              <a:gd name="T0" fmla="*/ 0 w 21"/>
              <a:gd name="T1" fmla="*/ 1 h 4"/>
              <a:gd name="T2" fmla="*/ 7 w 21"/>
              <a:gd name="T3" fmla="*/ 3 h 4"/>
              <a:gd name="T4" fmla="*/ 11 w 21"/>
              <a:gd name="T5" fmla="*/ 0 h 4"/>
              <a:gd name="T6" fmla="*/ 21 w 21"/>
              <a:gd name="T7" fmla="*/ 4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1" h="4">
                <a:moveTo>
                  <a:pt x="0" y="1"/>
                </a:moveTo>
                <a:cubicBezTo>
                  <a:pt x="2" y="2"/>
                  <a:pt x="5" y="3"/>
                  <a:pt x="7" y="3"/>
                </a:cubicBezTo>
                <a:cubicBezTo>
                  <a:pt x="9" y="3"/>
                  <a:pt x="9" y="0"/>
                  <a:pt x="11" y="0"/>
                </a:cubicBezTo>
                <a:cubicBezTo>
                  <a:pt x="13" y="0"/>
                  <a:pt x="17" y="2"/>
                  <a:pt x="21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106073</xdr:colOff>
      <xdr:row>11</xdr:row>
      <xdr:rowOff>9524</xdr:rowOff>
    </xdr:from>
    <xdr:to>
      <xdr:col>17</xdr:col>
      <xdr:colOff>87991</xdr:colOff>
      <xdr:row>12</xdr:row>
      <xdr:rowOff>173283</xdr:rowOff>
    </xdr:to>
    <xdr:grpSp>
      <xdr:nvGrpSpPr>
        <xdr:cNvPr id="94264" name="Group 227">
          <a:extLst>
            <a:ext uri="{FF2B5EF4-FFF2-40B4-BE49-F238E27FC236}">
              <a16:creationId xmlns:a16="http://schemas.microsoft.com/office/drawing/2014/main" id="{00000000-0008-0000-0200-000038700100}"/>
            </a:ext>
          </a:extLst>
        </xdr:cNvPr>
        <xdr:cNvGrpSpPr>
          <a:grpSpLocks/>
        </xdr:cNvGrpSpPr>
      </xdr:nvGrpSpPr>
      <xdr:grpSpPr bwMode="auto">
        <a:xfrm>
          <a:off x="3030248" y="1933574"/>
          <a:ext cx="381968" cy="344734"/>
          <a:chOff x="346" y="199"/>
          <a:chExt cx="34" cy="34"/>
        </a:xfrm>
      </xdr:grpSpPr>
      <xdr:sp macro="" textlink="">
        <xdr:nvSpPr>
          <xdr:cNvPr id="94324" name="Oval 52">
            <a:extLst>
              <a:ext uri="{FF2B5EF4-FFF2-40B4-BE49-F238E27FC236}">
                <a16:creationId xmlns:a16="http://schemas.microsoft.com/office/drawing/2014/main" id="{00000000-0008-0000-0200-000074700100}"/>
              </a:ext>
            </a:extLst>
          </xdr:cNvPr>
          <xdr:cNvSpPr>
            <a:spLocks noChangeArrowheads="1"/>
          </xdr:cNvSpPr>
        </xdr:nvSpPr>
        <xdr:spPr bwMode="auto">
          <a:xfrm>
            <a:off x="346" y="199"/>
            <a:ext cx="34" cy="34"/>
          </a:xfrm>
          <a:prstGeom prst="ellipse">
            <a:avLst/>
          </a:prstGeom>
          <a:noFill/>
          <a:ln w="25400" cmpd="thickThin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0" name="Text Box 5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3" y="200"/>
            <a:ext cx="2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ＭＨ</a:t>
            </a:r>
          </a:p>
        </xdr:txBody>
      </xdr:sp>
    </xdr:grpSp>
    <xdr:clientData/>
  </xdr:twoCellAnchor>
  <xdr:twoCellAnchor>
    <xdr:from>
      <xdr:col>16</xdr:col>
      <xdr:colOff>1349</xdr:colOff>
      <xdr:row>10</xdr:row>
      <xdr:rowOff>9525</xdr:rowOff>
    </xdr:from>
    <xdr:to>
      <xdr:col>17</xdr:col>
      <xdr:colOff>10874</xdr:colOff>
      <xdr:row>11</xdr:row>
      <xdr:rowOff>19050</xdr:rowOff>
    </xdr:to>
    <xdr:grpSp>
      <xdr:nvGrpSpPr>
        <xdr:cNvPr id="94265" name="Group 88">
          <a:extLst>
            <a:ext uri="{FF2B5EF4-FFF2-40B4-BE49-F238E27FC236}">
              <a16:creationId xmlns:a16="http://schemas.microsoft.com/office/drawing/2014/main" id="{00000000-0008-0000-0200-000039700100}"/>
            </a:ext>
          </a:extLst>
        </xdr:cNvPr>
        <xdr:cNvGrpSpPr>
          <a:grpSpLocks/>
        </xdr:cNvGrpSpPr>
      </xdr:nvGrpSpPr>
      <xdr:grpSpPr bwMode="auto">
        <a:xfrm>
          <a:off x="3125549" y="1752600"/>
          <a:ext cx="209550" cy="190500"/>
          <a:chOff x="455" y="127"/>
          <a:chExt cx="25" cy="32"/>
        </a:xfrm>
      </xdr:grpSpPr>
      <xdr:sp macro="" textlink="">
        <xdr:nvSpPr>
          <xdr:cNvPr id="94321" name="Freeform 84">
            <a:extLst>
              <a:ext uri="{FF2B5EF4-FFF2-40B4-BE49-F238E27FC236}">
                <a16:creationId xmlns:a16="http://schemas.microsoft.com/office/drawing/2014/main" id="{00000000-0008-0000-0200-000071700100}"/>
              </a:ext>
            </a:extLst>
          </xdr:cNvPr>
          <xdr:cNvSpPr>
            <a:spLocks/>
          </xdr:cNvSpPr>
        </xdr:nvSpPr>
        <xdr:spPr bwMode="auto">
          <a:xfrm>
            <a:off x="455" y="127"/>
            <a:ext cx="25" cy="6"/>
          </a:xfrm>
          <a:custGeom>
            <a:avLst/>
            <a:gdLst>
              <a:gd name="T0" fmla="*/ 0 w 21"/>
              <a:gd name="T1" fmla="*/ 710 h 4"/>
              <a:gd name="T2" fmla="*/ 101 w 21"/>
              <a:gd name="T3" fmla="*/ 1598 h 4"/>
              <a:gd name="T4" fmla="*/ 148 w 21"/>
              <a:gd name="T5" fmla="*/ 0 h 4"/>
              <a:gd name="T6" fmla="*/ 298 w 21"/>
              <a:gd name="T7" fmla="*/ 185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1" h="4">
                <a:moveTo>
                  <a:pt x="0" y="1"/>
                </a:moveTo>
                <a:cubicBezTo>
                  <a:pt x="2" y="2"/>
                  <a:pt x="5" y="3"/>
                  <a:pt x="7" y="3"/>
                </a:cubicBezTo>
                <a:cubicBezTo>
                  <a:pt x="9" y="3"/>
                  <a:pt x="9" y="0"/>
                  <a:pt x="11" y="0"/>
                </a:cubicBezTo>
                <a:cubicBezTo>
                  <a:pt x="13" y="0"/>
                  <a:pt x="17" y="2"/>
                  <a:pt x="21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4322" name="Line 86">
            <a:extLst>
              <a:ext uri="{FF2B5EF4-FFF2-40B4-BE49-F238E27FC236}">
                <a16:creationId xmlns:a16="http://schemas.microsoft.com/office/drawing/2014/main" id="{00000000-0008-0000-0200-000072700100}"/>
              </a:ext>
            </a:extLst>
          </xdr:cNvPr>
          <xdr:cNvSpPr>
            <a:spLocks noChangeShapeType="1"/>
          </xdr:cNvSpPr>
        </xdr:nvSpPr>
        <xdr:spPr bwMode="auto">
          <a:xfrm>
            <a:off x="462" y="131"/>
            <a:ext cx="0" cy="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23" name="Line 87">
            <a:extLst>
              <a:ext uri="{FF2B5EF4-FFF2-40B4-BE49-F238E27FC236}">
                <a16:creationId xmlns:a16="http://schemas.microsoft.com/office/drawing/2014/main" id="{00000000-0008-0000-0200-000073700100}"/>
              </a:ext>
            </a:extLst>
          </xdr:cNvPr>
          <xdr:cNvSpPr>
            <a:spLocks noChangeShapeType="1"/>
          </xdr:cNvSpPr>
        </xdr:nvSpPr>
        <xdr:spPr bwMode="auto">
          <a:xfrm>
            <a:off x="472" y="129"/>
            <a:ext cx="0" cy="3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95250</xdr:colOff>
      <xdr:row>17</xdr:row>
      <xdr:rowOff>95250</xdr:rowOff>
    </xdr:from>
    <xdr:to>
      <xdr:col>18</xdr:col>
      <xdr:colOff>28575</xdr:colOff>
      <xdr:row>17</xdr:row>
      <xdr:rowOff>95250</xdr:rowOff>
    </xdr:to>
    <xdr:sp macro="" textlink="">
      <xdr:nvSpPr>
        <xdr:cNvPr id="94266" name="Line 32">
          <a:extLst>
            <a:ext uri="{FF2B5EF4-FFF2-40B4-BE49-F238E27FC236}">
              <a16:creationId xmlns:a16="http://schemas.microsoft.com/office/drawing/2014/main" id="{00000000-0008-0000-0200-00003A700100}"/>
            </a:ext>
          </a:extLst>
        </xdr:cNvPr>
        <xdr:cNvSpPr>
          <a:spLocks noChangeShapeType="1"/>
        </xdr:cNvSpPr>
      </xdr:nvSpPr>
      <xdr:spPr bwMode="auto">
        <a:xfrm>
          <a:off x="3419475" y="3105150"/>
          <a:ext cx="133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12</xdr:row>
      <xdr:rowOff>0</xdr:rowOff>
    </xdr:from>
    <xdr:to>
      <xdr:col>17</xdr:col>
      <xdr:colOff>161925</xdr:colOff>
      <xdr:row>17</xdr:row>
      <xdr:rowOff>95250</xdr:rowOff>
    </xdr:to>
    <xdr:sp macro="" textlink="">
      <xdr:nvSpPr>
        <xdr:cNvPr id="94267" name="Line 34">
          <a:extLst>
            <a:ext uri="{FF2B5EF4-FFF2-40B4-BE49-F238E27FC236}">
              <a16:creationId xmlns:a16="http://schemas.microsoft.com/office/drawing/2014/main" id="{00000000-0008-0000-0200-00003B700100}"/>
            </a:ext>
          </a:extLst>
        </xdr:cNvPr>
        <xdr:cNvSpPr>
          <a:spLocks noChangeShapeType="1"/>
        </xdr:cNvSpPr>
      </xdr:nvSpPr>
      <xdr:spPr bwMode="auto">
        <a:xfrm>
          <a:off x="3486150" y="2105025"/>
          <a:ext cx="0" cy="10001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95250</xdr:colOff>
      <xdr:row>12</xdr:row>
      <xdr:rowOff>0</xdr:rowOff>
    </xdr:from>
    <xdr:to>
      <xdr:col>18</xdr:col>
      <xdr:colOff>28575</xdr:colOff>
      <xdr:row>12</xdr:row>
      <xdr:rowOff>0</xdr:rowOff>
    </xdr:to>
    <xdr:sp macro="" textlink="">
      <xdr:nvSpPr>
        <xdr:cNvPr id="94268" name="Line 89">
          <a:extLst>
            <a:ext uri="{FF2B5EF4-FFF2-40B4-BE49-F238E27FC236}">
              <a16:creationId xmlns:a16="http://schemas.microsoft.com/office/drawing/2014/main" id="{00000000-0008-0000-0200-00003C700100}"/>
            </a:ext>
          </a:extLst>
        </xdr:cNvPr>
        <xdr:cNvSpPr>
          <a:spLocks noChangeShapeType="1"/>
        </xdr:cNvSpPr>
      </xdr:nvSpPr>
      <xdr:spPr bwMode="auto">
        <a:xfrm>
          <a:off x="3419475" y="2105025"/>
          <a:ext cx="133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95250</xdr:colOff>
      <xdr:row>22</xdr:row>
      <xdr:rowOff>123825</xdr:rowOff>
    </xdr:from>
    <xdr:to>
      <xdr:col>18</xdr:col>
      <xdr:colOff>28575</xdr:colOff>
      <xdr:row>22</xdr:row>
      <xdr:rowOff>123825</xdr:rowOff>
    </xdr:to>
    <xdr:sp macro="" textlink="">
      <xdr:nvSpPr>
        <xdr:cNvPr id="94269" name="Line 90">
          <a:extLst>
            <a:ext uri="{FF2B5EF4-FFF2-40B4-BE49-F238E27FC236}">
              <a16:creationId xmlns:a16="http://schemas.microsoft.com/office/drawing/2014/main" id="{00000000-0008-0000-0200-00003D700100}"/>
            </a:ext>
          </a:extLst>
        </xdr:cNvPr>
        <xdr:cNvSpPr>
          <a:spLocks noChangeShapeType="1"/>
        </xdr:cNvSpPr>
      </xdr:nvSpPr>
      <xdr:spPr bwMode="auto">
        <a:xfrm>
          <a:off x="3419475" y="4038600"/>
          <a:ext cx="133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37</xdr:row>
      <xdr:rowOff>171450</xdr:rowOff>
    </xdr:from>
    <xdr:to>
      <xdr:col>5</xdr:col>
      <xdr:colOff>161925</xdr:colOff>
      <xdr:row>41</xdr:row>
      <xdr:rowOff>0</xdr:rowOff>
    </xdr:to>
    <xdr:grpSp>
      <xdr:nvGrpSpPr>
        <xdr:cNvPr id="94270" name="Group 98">
          <a:extLst>
            <a:ext uri="{FF2B5EF4-FFF2-40B4-BE49-F238E27FC236}">
              <a16:creationId xmlns:a16="http://schemas.microsoft.com/office/drawing/2014/main" id="{00000000-0008-0000-0200-00003E700100}"/>
            </a:ext>
          </a:extLst>
        </xdr:cNvPr>
        <xdr:cNvGrpSpPr>
          <a:grpSpLocks/>
        </xdr:cNvGrpSpPr>
      </xdr:nvGrpSpPr>
      <xdr:grpSpPr bwMode="auto">
        <a:xfrm>
          <a:off x="609600" y="6696075"/>
          <a:ext cx="476250" cy="552450"/>
          <a:chOff x="81" y="610"/>
          <a:chExt cx="50" cy="57"/>
        </a:xfrm>
      </xdr:grpSpPr>
      <xdr:sp macro="" textlink="">
        <xdr:nvSpPr>
          <xdr:cNvPr id="94319" name="Freeform 96">
            <a:extLst>
              <a:ext uri="{FF2B5EF4-FFF2-40B4-BE49-F238E27FC236}">
                <a16:creationId xmlns:a16="http://schemas.microsoft.com/office/drawing/2014/main" id="{00000000-0008-0000-0200-00006F700100}"/>
              </a:ext>
            </a:extLst>
          </xdr:cNvPr>
          <xdr:cNvSpPr>
            <a:spLocks/>
          </xdr:cNvSpPr>
        </xdr:nvSpPr>
        <xdr:spPr bwMode="auto">
          <a:xfrm>
            <a:off x="81" y="610"/>
            <a:ext cx="50" cy="17"/>
          </a:xfrm>
          <a:custGeom>
            <a:avLst/>
            <a:gdLst>
              <a:gd name="T0" fmla="*/ 0 w 50"/>
              <a:gd name="T1" fmla="*/ 0 h 17"/>
              <a:gd name="T2" fmla="*/ 15 w 50"/>
              <a:gd name="T3" fmla="*/ 0 h 17"/>
              <a:gd name="T4" fmla="*/ 50 w 50"/>
              <a:gd name="T5" fmla="*/ 0 h 17"/>
              <a:gd name="T6" fmla="*/ 50 w 50"/>
              <a:gd name="T7" fmla="*/ 11 h 17"/>
              <a:gd name="T8" fmla="*/ 43 w 50"/>
              <a:gd name="T9" fmla="*/ 17 h 17"/>
              <a:gd name="T10" fmla="*/ 6 w 50"/>
              <a:gd name="T11" fmla="*/ 17 h 17"/>
              <a:gd name="T12" fmla="*/ 0 w 50"/>
              <a:gd name="T13" fmla="*/ 11 h 17"/>
              <a:gd name="T14" fmla="*/ 0 w 50"/>
              <a:gd name="T15" fmla="*/ 0 h 1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50" h="17">
                <a:moveTo>
                  <a:pt x="0" y="0"/>
                </a:moveTo>
                <a:cubicBezTo>
                  <a:pt x="5" y="0"/>
                  <a:pt x="11" y="0"/>
                  <a:pt x="15" y="0"/>
                </a:cubicBezTo>
                <a:lnTo>
                  <a:pt x="50" y="0"/>
                </a:lnTo>
                <a:lnTo>
                  <a:pt x="50" y="11"/>
                </a:lnTo>
                <a:lnTo>
                  <a:pt x="43" y="17"/>
                </a:lnTo>
                <a:lnTo>
                  <a:pt x="6" y="17"/>
                </a:lnTo>
                <a:lnTo>
                  <a:pt x="0" y="11"/>
                </a:lnTo>
                <a:lnTo>
                  <a:pt x="0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94320" name="Rectangle 97">
            <a:extLst>
              <a:ext uri="{FF2B5EF4-FFF2-40B4-BE49-F238E27FC236}">
                <a16:creationId xmlns:a16="http://schemas.microsoft.com/office/drawing/2014/main" id="{00000000-0008-0000-0200-000070700100}"/>
              </a:ext>
            </a:extLst>
          </xdr:cNvPr>
          <xdr:cNvSpPr>
            <a:spLocks noChangeArrowheads="1"/>
          </xdr:cNvSpPr>
        </xdr:nvSpPr>
        <xdr:spPr bwMode="auto">
          <a:xfrm>
            <a:off x="87" y="627"/>
            <a:ext cx="37" cy="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114300</xdr:colOff>
      <xdr:row>41</xdr:row>
      <xdr:rowOff>19050</xdr:rowOff>
    </xdr:from>
    <xdr:to>
      <xdr:col>17</xdr:col>
      <xdr:colOff>114300</xdr:colOff>
      <xdr:row>43</xdr:row>
      <xdr:rowOff>38100</xdr:rowOff>
    </xdr:to>
    <xdr:sp macro="" textlink="">
      <xdr:nvSpPr>
        <xdr:cNvPr id="94271" name="AutoShape 99">
          <a:extLst>
            <a:ext uri="{FF2B5EF4-FFF2-40B4-BE49-F238E27FC236}">
              <a16:creationId xmlns:a16="http://schemas.microsoft.com/office/drawing/2014/main" id="{00000000-0008-0000-0200-00003F700100}"/>
            </a:ext>
          </a:extLst>
        </xdr:cNvPr>
        <xdr:cNvSpPr>
          <a:spLocks noChangeArrowheads="1"/>
        </xdr:cNvSpPr>
      </xdr:nvSpPr>
      <xdr:spPr bwMode="auto">
        <a:xfrm>
          <a:off x="2762250" y="7267575"/>
          <a:ext cx="361950" cy="38100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371" y="10800"/>
              </a:moveTo>
              <a:cubicBezTo>
                <a:pt x="1371" y="16007"/>
                <a:pt x="5593" y="20229"/>
                <a:pt x="10800" y="20229"/>
              </a:cubicBezTo>
              <a:cubicBezTo>
                <a:pt x="16007" y="20229"/>
                <a:pt x="20229" y="16007"/>
                <a:pt x="20229" y="10800"/>
              </a:cubicBezTo>
              <a:cubicBezTo>
                <a:pt x="20229" y="5593"/>
                <a:pt x="16007" y="1371"/>
                <a:pt x="10800" y="1371"/>
              </a:cubicBezTo>
              <a:cubicBezTo>
                <a:pt x="5593" y="1371"/>
                <a:pt x="1371" y="5593"/>
                <a:pt x="1371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37</xdr:row>
      <xdr:rowOff>161924</xdr:rowOff>
    </xdr:from>
    <xdr:to>
      <xdr:col>2</xdr:col>
      <xdr:colOff>104775</xdr:colOff>
      <xdr:row>41</xdr:row>
      <xdr:rowOff>0</xdr:rowOff>
    </xdr:to>
    <xdr:sp macro="" textlink="">
      <xdr:nvSpPr>
        <xdr:cNvPr id="94272" name="Line 105">
          <a:extLst>
            <a:ext uri="{FF2B5EF4-FFF2-40B4-BE49-F238E27FC236}">
              <a16:creationId xmlns:a16="http://schemas.microsoft.com/office/drawing/2014/main" id="{00000000-0008-0000-0200-000040700100}"/>
            </a:ext>
          </a:extLst>
        </xdr:cNvPr>
        <xdr:cNvSpPr>
          <a:spLocks noChangeShapeType="1"/>
        </xdr:cNvSpPr>
      </xdr:nvSpPr>
      <xdr:spPr bwMode="auto">
        <a:xfrm rot="-5400000">
          <a:off x="119062" y="6967537"/>
          <a:ext cx="561976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66675</xdr:rowOff>
    </xdr:from>
    <xdr:to>
      <xdr:col>10</xdr:col>
      <xdr:colOff>0</xdr:colOff>
      <xdr:row>10</xdr:row>
      <xdr:rowOff>0</xdr:rowOff>
    </xdr:to>
    <xdr:sp macro="" textlink="">
      <xdr:nvSpPr>
        <xdr:cNvPr id="94279" name="Line 124">
          <a:extLst>
            <a:ext uri="{FF2B5EF4-FFF2-40B4-BE49-F238E27FC236}">
              <a16:creationId xmlns:a16="http://schemas.microsoft.com/office/drawing/2014/main" id="{00000000-0008-0000-0200-000047700100}"/>
            </a:ext>
          </a:extLst>
        </xdr:cNvPr>
        <xdr:cNvSpPr>
          <a:spLocks noChangeShapeType="1"/>
        </xdr:cNvSpPr>
      </xdr:nvSpPr>
      <xdr:spPr bwMode="auto">
        <a:xfrm flipH="1">
          <a:off x="1924050" y="1447800"/>
          <a:ext cx="0" cy="2952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8</xdr:row>
      <xdr:rowOff>123825</xdr:rowOff>
    </xdr:from>
    <xdr:to>
      <xdr:col>17</xdr:col>
      <xdr:colOff>190500</xdr:colOff>
      <xdr:row>9</xdr:row>
      <xdr:rowOff>95250</xdr:rowOff>
    </xdr:to>
    <xdr:sp macro="" textlink="">
      <xdr:nvSpPr>
        <xdr:cNvPr id="94280" name="Freeform 126">
          <a:extLst>
            <a:ext uri="{FF2B5EF4-FFF2-40B4-BE49-F238E27FC236}">
              <a16:creationId xmlns:a16="http://schemas.microsoft.com/office/drawing/2014/main" id="{00000000-0008-0000-0200-000048700100}"/>
            </a:ext>
          </a:extLst>
        </xdr:cNvPr>
        <xdr:cNvSpPr>
          <a:spLocks/>
        </xdr:cNvSpPr>
      </xdr:nvSpPr>
      <xdr:spPr bwMode="auto">
        <a:xfrm>
          <a:off x="3486150" y="1504950"/>
          <a:ext cx="28575" cy="152400"/>
        </a:xfrm>
        <a:custGeom>
          <a:avLst/>
          <a:gdLst>
            <a:gd name="T0" fmla="*/ 2147483647 w 19"/>
            <a:gd name="T1" fmla="*/ 0 h 111"/>
            <a:gd name="T2" fmla="*/ 2147483647 w 19"/>
            <a:gd name="T3" fmla="*/ 2147483647 h 111"/>
            <a:gd name="T4" fmla="*/ 2147483647 w 19"/>
            <a:gd name="T5" fmla="*/ 2147483647 h 111"/>
            <a:gd name="T6" fmla="*/ 2147483647 w 19"/>
            <a:gd name="T7" fmla="*/ 2147483647 h 11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11">
              <a:moveTo>
                <a:pt x="15" y="0"/>
              </a:moveTo>
              <a:cubicBezTo>
                <a:pt x="7" y="9"/>
                <a:pt x="0" y="19"/>
                <a:pt x="1" y="31"/>
              </a:cubicBezTo>
              <a:cubicBezTo>
                <a:pt x="2" y="43"/>
                <a:pt x="19" y="58"/>
                <a:pt x="19" y="71"/>
              </a:cubicBezTo>
              <a:cubicBezTo>
                <a:pt x="19" y="84"/>
                <a:pt x="6" y="105"/>
                <a:pt x="3" y="11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8</xdr:row>
      <xdr:rowOff>133350</xdr:rowOff>
    </xdr:from>
    <xdr:to>
      <xdr:col>3</xdr:col>
      <xdr:colOff>85725</xdr:colOff>
      <xdr:row>9</xdr:row>
      <xdr:rowOff>104775</xdr:rowOff>
    </xdr:to>
    <xdr:sp macro="" textlink="">
      <xdr:nvSpPr>
        <xdr:cNvPr id="94281" name="Freeform 128">
          <a:extLst>
            <a:ext uri="{FF2B5EF4-FFF2-40B4-BE49-F238E27FC236}">
              <a16:creationId xmlns:a16="http://schemas.microsoft.com/office/drawing/2014/main" id="{00000000-0008-0000-0200-000049700100}"/>
            </a:ext>
          </a:extLst>
        </xdr:cNvPr>
        <xdr:cNvSpPr>
          <a:spLocks/>
        </xdr:cNvSpPr>
      </xdr:nvSpPr>
      <xdr:spPr bwMode="auto">
        <a:xfrm>
          <a:off x="581025" y="1514475"/>
          <a:ext cx="28575" cy="152400"/>
        </a:xfrm>
        <a:custGeom>
          <a:avLst/>
          <a:gdLst>
            <a:gd name="T0" fmla="*/ 2147483647 w 19"/>
            <a:gd name="T1" fmla="*/ 0 h 111"/>
            <a:gd name="T2" fmla="*/ 2147483647 w 19"/>
            <a:gd name="T3" fmla="*/ 2147483647 h 111"/>
            <a:gd name="T4" fmla="*/ 2147483647 w 19"/>
            <a:gd name="T5" fmla="*/ 2147483647 h 111"/>
            <a:gd name="T6" fmla="*/ 2147483647 w 19"/>
            <a:gd name="T7" fmla="*/ 2147483647 h 11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11">
              <a:moveTo>
                <a:pt x="15" y="0"/>
              </a:moveTo>
              <a:cubicBezTo>
                <a:pt x="7" y="9"/>
                <a:pt x="0" y="19"/>
                <a:pt x="1" y="31"/>
              </a:cubicBezTo>
              <a:cubicBezTo>
                <a:pt x="2" y="43"/>
                <a:pt x="19" y="58"/>
                <a:pt x="19" y="71"/>
              </a:cubicBezTo>
              <a:cubicBezTo>
                <a:pt x="19" y="84"/>
                <a:pt x="6" y="105"/>
                <a:pt x="3" y="11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106073</xdr:colOff>
      <xdr:row>21</xdr:row>
      <xdr:rowOff>114300</xdr:rowOff>
    </xdr:from>
    <xdr:to>
      <xdr:col>17</xdr:col>
      <xdr:colOff>87991</xdr:colOff>
      <xdr:row>23</xdr:row>
      <xdr:rowOff>95250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3030248" y="3848100"/>
          <a:ext cx="381968" cy="342900"/>
          <a:chOff x="2770908" y="3863686"/>
          <a:chExt cx="345600" cy="344632"/>
        </a:xfrm>
      </xdr:grpSpPr>
      <xdr:sp macro="" textlink="">
        <xdr:nvSpPr>
          <xdr:cNvPr id="94317" name="Oval 139">
            <a:extLst>
              <a:ext uri="{FF2B5EF4-FFF2-40B4-BE49-F238E27FC236}">
                <a16:creationId xmlns:a16="http://schemas.microsoft.com/office/drawing/2014/main" id="{00000000-0008-0000-0200-00006D700100}"/>
              </a:ext>
            </a:extLst>
          </xdr:cNvPr>
          <xdr:cNvSpPr>
            <a:spLocks noChangeArrowheads="1"/>
          </xdr:cNvSpPr>
        </xdr:nvSpPr>
        <xdr:spPr bwMode="auto">
          <a:xfrm>
            <a:off x="2770908" y="3863686"/>
            <a:ext cx="345600" cy="344632"/>
          </a:xfrm>
          <a:prstGeom prst="ellipse">
            <a:avLst/>
          </a:prstGeom>
          <a:noFill/>
          <a:ln w="25400" cmpd="thickThin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5" name="Text Box 140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6649" y="3873822"/>
            <a:ext cx="254118" cy="324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ＭＨ</a:t>
            </a:r>
          </a:p>
        </xdr:txBody>
      </xdr:sp>
    </xdr:grpSp>
    <xdr:clientData/>
  </xdr:twoCellAnchor>
  <xdr:twoCellAnchor>
    <xdr:from>
      <xdr:col>17</xdr:col>
      <xdr:colOff>161925</xdr:colOff>
      <xdr:row>17</xdr:row>
      <xdr:rowOff>95250</xdr:rowOff>
    </xdr:from>
    <xdr:to>
      <xdr:col>17</xdr:col>
      <xdr:colOff>161925</xdr:colOff>
      <xdr:row>22</xdr:row>
      <xdr:rowOff>123825</xdr:rowOff>
    </xdr:to>
    <xdr:sp macro="" textlink="">
      <xdr:nvSpPr>
        <xdr:cNvPr id="94283" name="Line 146">
          <a:extLst>
            <a:ext uri="{FF2B5EF4-FFF2-40B4-BE49-F238E27FC236}">
              <a16:creationId xmlns:a16="http://schemas.microsoft.com/office/drawing/2014/main" id="{00000000-0008-0000-0200-00004B700100}"/>
            </a:ext>
          </a:extLst>
        </xdr:cNvPr>
        <xdr:cNvSpPr>
          <a:spLocks noChangeShapeType="1"/>
        </xdr:cNvSpPr>
      </xdr:nvSpPr>
      <xdr:spPr bwMode="auto">
        <a:xfrm>
          <a:off x="3486150" y="3105150"/>
          <a:ext cx="0" cy="933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57150</xdr:rowOff>
    </xdr:from>
    <xdr:to>
      <xdr:col>3</xdr:col>
      <xdr:colOff>9525</xdr:colOff>
      <xdr:row>13</xdr:row>
      <xdr:rowOff>57150</xdr:rowOff>
    </xdr:to>
    <xdr:sp macro="" textlink="">
      <xdr:nvSpPr>
        <xdr:cNvPr id="94284" name="Line 156">
          <a:extLst>
            <a:ext uri="{FF2B5EF4-FFF2-40B4-BE49-F238E27FC236}">
              <a16:creationId xmlns:a16="http://schemas.microsoft.com/office/drawing/2014/main" id="{00000000-0008-0000-0200-00004C700100}"/>
            </a:ext>
          </a:extLst>
        </xdr:cNvPr>
        <xdr:cNvSpPr>
          <a:spLocks noChangeShapeType="1"/>
        </xdr:cNvSpPr>
      </xdr:nvSpPr>
      <xdr:spPr bwMode="auto">
        <a:xfrm>
          <a:off x="333375" y="234315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21</xdr:row>
      <xdr:rowOff>133350</xdr:rowOff>
    </xdr:from>
    <xdr:to>
      <xdr:col>3</xdr:col>
      <xdr:colOff>9525</xdr:colOff>
      <xdr:row>21</xdr:row>
      <xdr:rowOff>133350</xdr:rowOff>
    </xdr:to>
    <xdr:sp macro="" textlink="">
      <xdr:nvSpPr>
        <xdr:cNvPr id="94285" name="Line 158">
          <a:extLst>
            <a:ext uri="{FF2B5EF4-FFF2-40B4-BE49-F238E27FC236}">
              <a16:creationId xmlns:a16="http://schemas.microsoft.com/office/drawing/2014/main" id="{00000000-0008-0000-0200-00004D700100}"/>
            </a:ext>
          </a:extLst>
        </xdr:cNvPr>
        <xdr:cNvSpPr>
          <a:spLocks noChangeShapeType="1"/>
        </xdr:cNvSpPr>
      </xdr:nvSpPr>
      <xdr:spPr bwMode="auto">
        <a:xfrm>
          <a:off x="333375" y="386715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17</xdr:row>
      <xdr:rowOff>95250</xdr:rowOff>
    </xdr:from>
    <xdr:to>
      <xdr:col>3</xdr:col>
      <xdr:colOff>9525</xdr:colOff>
      <xdr:row>17</xdr:row>
      <xdr:rowOff>95250</xdr:rowOff>
    </xdr:to>
    <xdr:sp macro="" textlink="">
      <xdr:nvSpPr>
        <xdr:cNvPr id="94286" name="Line 159">
          <a:extLst>
            <a:ext uri="{FF2B5EF4-FFF2-40B4-BE49-F238E27FC236}">
              <a16:creationId xmlns:a16="http://schemas.microsoft.com/office/drawing/2014/main" id="{00000000-0008-0000-0200-00004E700100}"/>
            </a:ext>
          </a:extLst>
        </xdr:cNvPr>
        <xdr:cNvSpPr>
          <a:spLocks noChangeShapeType="1"/>
        </xdr:cNvSpPr>
      </xdr:nvSpPr>
      <xdr:spPr bwMode="auto">
        <a:xfrm>
          <a:off x="333375" y="310515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23</xdr:row>
      <xdr:rowOff>104775</xdr:rowOff>
    </xdr:from>
    <xdr:to>
      <xdr:col>4</xdr:col>
      <xdr:colOff>161925</xdr:colOff>
      <xdr:row>24</xdr:row>
      <xdr:rowOff>123825</xdr:rowOff>
    </xdr:to>
    <xdr:sp macro="" textlink="">
      <xdr:nvSpPr>
        <xdr:cNvPr id="94287" name="Line 163">
          <a:extLst>
            <a:ext uri="{FF2B5EF4-FFF2-40B4-BE49-F238E27FC236}">
              <a16:creationId xmlns:a16="http://schemas.microsoft.com/office/drawing/2014/main" id="{00000000-0008-0000-0200-00004F700100}"/>
            </a:ext>
          </a:extLst>
        </xdr:cNvPr>
        <xdr:cNvSpPr>
          <a:spLocks noChangeShapeType="1"/>
        </xdr:cNvSpPr>
      </xdr:nvSpPr>
      <xdr:spPr bwMode="auto">
        <a:xfrm rot="-5400000">
          <a:off x="785812" y="4300538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57150</xdr:colOff>
      <xdr:row>27</xdr:row>
      <xdr:rowOff>0</xdr:rowOff>
    </xdr:from>
    <xdr:to>
      <xdr:col>16</xdr:col>
      <xdr:colOff>57150</xdr:colOff>
      <xdr:row>28</xdr:row>
      <xdr:rowOff>0</xdr:rowOff>
    </xdr:to>
    <xdr:sp macro="" textlink="">
      <xdr:nvSpPr>
        <xdr:cNvPr id="94288" name="Line 165">
          <a:extLst>
            <a:ext uri="{FF2B5EF4-FFF2-40B4-BE49-F238E27FC236}">
              <a16:creationId xmlns:a16="http://schemas.microsoft.com/office/drawing/2014/main" id="{00000000-0008-0000-0200-000050700100}"/>
            </a:ext>
          </a:extLst>
        </xdr:cNvPr>
        <xdr:cNvSpPr>
          <a:spLocks noChangeShapeType="1"/>
        </xdr:cNvSpPr>
      </xdr:nvSpPr>
      <xdr:spPr bwMode="auto">
        <a:xfrm>
          <a:off x="3181350" y="4819650"/>
          <a:ext cx="0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lg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94289" name="Line 168">
          <a:extLst>
            <a:ext uri="{FF2B5EF4-FFF2-40B4-BE49-F238E27FC236}">
              <a16:creationId xmlns:a16="http://schemas.microsoft.com/office/drawing/2014/main" id="{00000000-0008-0000-0200-000051700100}"/>
            </a:ext>
          </a:extLst>
        </xdr:cNvPr>
        <xdr:cNvSpPr>
          <a:spLocks noChangeShapeType="1"/>
        </xdr:cNvSpPr>
      </xdr:nvSpPr>
      <xdr:spPr bwMode="auto">
        <a:xfrm flipH="1">
          <a:off x="314325" y="72485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17</xdr:row>
      <xdr:rowOff>47625</xdr:rowOff>
    </xdr:from>
    <xdr:to>
      <xdr:col>7</xdr:col>
      <xdr:colOff>47625</xdr:colOff>
      <xdr:row>17</xdr:row>
      <xdr:rowOff>133350</xdr:rowOff>
    </xdr:to>
    <xdr:grpSp>
      <xdr:nvGrpSpPr>
        <xdr:cNvPr id="94291" name="Group 180">
          <a:extLst>
            <a:ext uri="{FF2B5EF4-FFF2-40B4-BE49-F238E27FC236}">
              <a16:creationId xmlns:a16="http://schemas.microsoft.com/office/drawing/2014/main" id="{00000000-0008-0000-0200-000053700100}"/>
            </a:ext>
          </a:extLst>
        </xdr:cNvPr>
        <xdr:cNvGrpSpPr>
          <a:grpSpLocks/>
        </xdr:cNvGrpSpPr>
      </xdr:nvGrpSpPr>
      <xdr:grpSpPr bwMode="auto">
        <a:xfrm>
          <a:off x="1276350" y="3057525"/>
          <a:ext cx="95250" cy="85725"/>
          <a:chOff x="168" y="363"/>
          <a:chExt cx="12" cy="11"/>
        </a:xfrm>
      </xdr:grpSpPr>
      <xdr:sp macro="" textlink="">
        <xdr:nvSpPr>
          <xdr:cNvPr id="94314" name="Rectangle 181">
            <a:extLst>
              <a:ext uri="{FF2B5EF4-FFF2-40B4-BE49-F238E27FC236}">
                <a16:creationId xmlns:a16="http://schemas.microsoft.com/office/drawing/2014/main" id="{00000000-0008-0000-0200-00006A700100}"/>
              </a:ext>
            </a:extLst>
          </xdr:cNvPr>
          <xdr:cNvSpPr>
            <a:spLocks noChangeArrowheads="1"/>
          </xdr:cNvSpPr>
        </xdr:nvSpPr>
        <xdr:spPr bwMode="auto">
          <a:xfrm>
            <a:off x="168" y="363"/>
            <a:ext cx="12" cy="1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94315" name="Line 182">
            <a:extLst>
              <a:ext uri="{FF2B5EF4-FFF2-40B4-BE49-F238E27FC236}">
                <a16:creationId xmlns:a16="http://schemas.microsoft.com/office/drawing/2014/main" id="{00000000-0008-0000-0200-00006B70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8" y="363"/>
            <a:ext cx="12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16" name="Line 183">
            <a:extLst>
              <a:ext uri="{FF2B5EF4-FFF2-40B4-BE49-F238E27FC236}">
                <a16:creationId xmlns:a16="http://schemas.microsoft.com/office/drawing/2014/main" id="{00000000-0008-0000-0200-00006C700100}"/>
              </a:ext>
            </a:extLst>
          </xdr:cNvPr>
          <xdr:cNvSpPr>
            <a:spLocks noChangeShapeType="1"/>
          </xdr:cNvSpPr>
        </xdr:nvSpPr>
        <xdr:spPr bwMode="auto">
          <a:xfrm rot="5400000" flipH="1">
            <a:off x="168" y="363"/>
            <a:ext cx="11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13</xdr:row>
      <xdr:rowOff>19050</xdr:rowOff>
    </xdr:from>
    <xdr:to>
      <xdr:col>7</xdr:col>
      <xdr:colOff>47625</xdr:colOff>
      <xdr:row>13</xdr:row>
      <xdr:rowOff>104775</xdr:rowOff>
    </xdr:to>
    <xdr:grpSp>
      <xdr:nvGrpSpPr>
        <xdr:cNvPr id="94292" name="Group 184">
          <a:extLst>
            <a:ext uri="{FF2B5EF4-FFF2-40B4-BE49-F238E27FC236}">
              <a16:creationId xmlns:a16="http://schemas.microsoft.com/office/drawing/2014/main" id="{00000000-0008-0000-0200-000054700100}"/>
            </a:ext>
          </a:extLst>
        </xdr:cNvPr>
        <xdr:cNvGrpSpPr>
          <a:grpSpLocks/>
        </xdr:cNvGrpSpPr>
      </xdr:nvGrpSpPr>
      <xdr:grpSpPr bwMode="auto">
        <a:xfrm>
          <a:off x="1276350" y="2305050"/>
          <a:ext cx="95250" cy="85725"/>
          <a:chOff x="168" y="363"/>
          <a:chExt cx="12" cy="11"/>
        </a:xfrm>
      </xdr:grpSpPr>
      <xdr:sp macro="" textlink="">
        <xdr:nvSpPr>
          <xdr:cNvPr id="94311" name="Rectangle 185">
            <a:extLst>
              <a:ext uri="{FF2B5EF4-FFF2-40B4-BE49-F238E27FC236}">
                <a16:creationId xmlns:a16="http://schemas.microsoft.com/office/drawing/2014/main" id="{00000000-0008-0000-0200-000067700100}"/>
              </a:ext>
            </a:extLst>
          </xdr:cNvPr>
          <xdr:cNvSpPr>
            <a:spLocks noChangeArrowheads="1"/>
          </xdr:cNvSpPr>
        </xdr:nvSpPr>
        <xdr:spPr bwMode="auto">
          <a:xfrm>
            <a:off x="168" y="363"/>
            <a:ext cx="12" cy="1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94312" name="Line 186">
            <a:extLst>
              <a:ext uri="{FF2B5EF4-FFF2-40B4-BE49-F238E27FC236}">
                <a16:creationId xmlns:a16="http://schemas.microsoft.com/office/drawing/2014/main" id="{00000000-0008-0000-0200-00006870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8" y="363"/>
            <a:ext cx="12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13" name="Line 187">
            <a:extLst>
              <a:ext uri="{FF2B5EF4-FFF2-40B4-BE49-F238E27FC236}">
                <a16:creationId xmlns:a16="http://schemas.microsoft.com/office/drawing/2014/main" id="{00000000-0008-0000-0200-000069700100}"/>
              </a:ext>
            </a:extLst>
          </xdr:cNvPr>
          <xdr:cNvSpPr>
            <a:spLocks noChangeShapeType="1"/>
          </xdr:cNvSpPr>
        </xdr:nvSpPr>
        <xdr:spPr bwMode="auto">
          <a:xfrm rot="5400000" flipH="1">
            <a:off x="168" y="363"/>
            <a:ext cx="11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37</xdr:row>
      <xdr:rowOff>171450</xdr:rowOff>
    </xdr:from>
    <xdr:to>
      <xdr:col>17</xdr:col>
      <xdr:colOff>161925</xdr:colOff>
      <xdr:row>38</xdr:row>
      <xdr:rowOff>123825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23850" y="6696075"/>
          <a:ext cx="3162300" cy="133350"/>
          <a:chOff x="295275" y="6496050"/>
          <a:chExt cx="2876550" cy="133350"/>
        </a:xfrm>
      </xdr:grpSpPr>
      <xdr:sp macro="" textlink="">
        <xdr:nvSpPr>
          <xdr:cNvPr id="94273" name="Line 107">
            <a:extLst>
              <a:ext uri="{FF2B5EF4-FFF2-40B4-BE49-F238E27FC236}">
                <a16:creationId xmlns:a16="http://schemas.microsoft.com/office/drawing/2014/main" id="{00000000-0008-0000-0200-00004170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95275" y="6496050"/>
            <a:ext cx="18097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274" name="Line 114">
            <a:extLst>
              <a:ext uri="{FF2B5EF4-FFF2-40B4-BE49-F238E27FC236}">
                <a16:creationId xmlns:a16="http://schemas.microsoft.com/office/drawing/2014/main" id="{00000000-0008-0000-0200-000042700100}"/>
              </a:ext>
            </a:extLst>
          </xdr:cNvPr>
          <xdr:cNvSpPr>
            <a:spLocks noChangeShapeType="1"/>
          </xdr:cNvSpPr>
        </xdr:nvSpPr>
        <xdr:spPr bwMode="auto">
          <a:xfrm>
            <a:off x="971550" y="6496050"/>
            <a:ext cx="238125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275" name="Line 115">
            <a:extLst>
              <a:ext uri="{FF2B5EF4-FFF2-40B4-BE49-F238E27FC236}">
                <a16:creationId xmlns:a16="http://schemas.microsoft.com/office/drawing/2014/main" id="{00000000-0008-0000-0200-000043700100}"/>
              </a:ext>
            </a:extLst>
          </xdr:cNvPr>
          <xdr:cNvSpPr>
            <a:spLocks noChangeShapeType="1"/>
          </xdr:cNvSpPr>
        </xdr:nvSpPr>
        <xdr:spPr bwMode="auto">
          <a:xfrm>
            <a:off x="1247775" y="6496050"/>
            <a:ext cx="428625" cy="381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276" name="Freeform 117">
            <a:extLst>
              <a:ext uri="{FF2B5EF4-FFF2-40B4-BE49-F238E27FC236}">
                <a16:creationId xmlns:a16="http://schemas.microsoft.com/office/drawing/2014/main" id="{00000000-0008-0000-0200-000044700100}"/>
              </a:ext>
            </a:extLst>
          </xdr:cNvPr>
          <xdr:cNvSpPr>
            <a:spLocks/>
          </xdr:cNvSpPr>
        </xdr:nvSpPr>
        <xdr:spPr bwMode="auto">
          <a:xfrm>
            <a:off x="1657350" y="6534150"/>
            <a:ext cx="85725" cy="95250"/>
          </a:xfrm>
          <a:custGeom>
            <a:avLst/>
            <a:gdLst>
              <a:gd name="T0" fmla="*/ 0 w 22"/>
              <a:gd name="T1" fmla="*/ 0 h 19"/>
              <a:gd name="T2" fmla="*/ 2147483647 w 22"/>
              <a:gd name="T3" fmla="*/ 0 h 19"/>
              <a:gd name="T4" fmla="*/ 2147483647 w 22"/>
              <a:gd name="T5" fmla="*/ 2147483647 h 19"/>
              <a:gd name="T6" fmla="*/ 2147483647 w 22"/>
              <a:gd name="T7" fmla="*/ 2147483647 h 19"/>
              <a:gd name="T8" fmla="*/ 0 w 22"/>
              <a:gd name="T9" fmla="*/ 2147483647 h 19"/>
              <a:gd name="T10" fmla="*/ 0 w 22"/>
              <a:gd name="T11" fmla="*/ 0 h 1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22" h="19">
                <a:moveTo>
                  <a:pt x="0" y="0"/>
                </a:moveTo>
                <a:lnTo>
                  <a:pt x="13" y="0"/>
                </a:lnTo>
                <a:lnTo>
                  <a:pt x="22" y="6"/>
                </a:lnTo>
                <a:lnTo>
                  <a:pt x="22" y="19"/>
                </a:lnTo>
                <a:lnTo>
                  <a:pt x="0" y="19"/>
                </a:lnTo>
                <a:lnTo>
                  <a:pt x="0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94277" name="Freeform 118">
            <a:extLst>
              <a:ext uri="{FF2B5EF4-FFF2-40B4-BE49-F238E27FC236}">
                <a16:creationId xmlns:a16="http://schemas.microsoft.com/office/drawing/2014/main" id="{00000000-0008-0000-0200-000045700100}"/>
              </a:ext>
            </a:extLst>
          </xdr:cNvPr>
          <xdr:cNvSpPr>
            <a:spLocks/>
          </xdr:cNvSpPr>
        </xdr:nvSpPr>
        <xdr:spPr bwMode="auto">
          <a:xfrm>
            <a:off x="1743075" y="6505575"/>
            <a:ext cx="1428750" cy="57150"/>
          </a:xfrm>
          <a:custGeom>
            <a:avLst/>
            <a:gdLst>
              <a:gd name="T0" fmla="*/ 0 w 217"/>
              <a:gd name="T1" fmla="*/ 2147483647 h 9"/>
              <a:gd name="T2" fmla="*/ 2147483647 w 217"/>
              <a:gd name="T3" fmla="*/ 0 h 9"/>
              <a:gd name="T4" fmla="*/ 2147483647 w 217"/>
              <a:gd name="T5" fmla="*/ 2147483647 h 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7" h="9">
                <a:moveTo>
                  <a:pt x="0" y="9"/>
                </a:moveTo>
                <a:cubicBezTo>
                  <a:pt x="149" y="1"/>
                  <a:pt x="139" y="0"/>
                  <a:pt x="175" y="0"/>
                </a:cubicBezTo>
                <a:lnTo>
                  <a:pt x="217" y="3"/>
                </a:ln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94293" name="Group 188">
            <a:extLst>
              <a:ext uri="{FF2B5EF4-FFF2-40B4-BE49-F238E27FC236}">
                <a16:creationId xmlns:a16="http://schemas.microsoft.com/office/drawing/2014/main" id="{00000000-0008-0000-0200-000055700100}"/>
              </a:ext>
            </a:extLst>
          </xdr:cNvPr>
          <xdr:cNvGrpSpPr>
            <a:grpSpLocks/>
          </xdr:cNvGrpSpPr>
        </xdr:nvGrpSpPr>
        <xdr:grpSpPr bwMode="auto">
          <a:xfrm>
            <a:off x="1171575" y="6496050"/>
            <a:ext cx="76200" cy="85725"/>
            <a:chOff x="168" y="363"/>
            <a:chExt cx="12" cy="11"/>
          </a:xfrm>
        </xdr:grpSpPr>
        <xdr:sp macro="" textlink="">
          <xdr:nvSpPr>
            <xdr:cNvPr id="94308" name="Rectangle 189">
              <a:extLst>
                <a:ext uri="{FF2B5EF4-FFF2-40B4-BE49-F238E27FC236}">
                  <a16:creationId xmlns:a16="http://schemas.microsoft.com/office/drawing/2014/main" id="{00000000-0008-0000-0200-00006470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8" y="363"/>
              <a:ext cx="12" cy="1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94309" name="Line 190">
              <a:extLst>
                <a:ext uri="{FF2B5EF4-FFF2-40B4-BE49-F238E27FC236}">
                  <a16:creationId xmlns:a16="http://schemas.microsoft.com/office/drawing/2014/main" id="{00000000-0008-0000-0200-0000657001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68" y="363"/>
              <a:ext cx="12" cy="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4310" name="Line 191">
              <a:extLst>
                <a:ext uri="{FF2B5EF4-FFF2-40B4-BE49-F238E27FC236}">
                  <a16:creationId xmlns:a16="http://schemas.microsoft.com/office/drawing/2014/main" id="{00000000-0008-0000-0200-000066700100}"/>
                </a:ext>
              </a:extLst>
            </xdr:cNvPr>
            <xdr:cNvSpPr>
              <a:spLocks noChangeShapeType="1"/>
            </xdr:cNvSpPr>
          </xdr:nvSpPr>
          <xdr:spPr bwMode="auto">
            <a:xfrm rot="5400000" flipH="1">
              <a:off x="168" y="363"/>
              <a:ext cx="11" cy="1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95250</xdr:colOff>
      <xdr:row>40</xdr:row>
      <xdr:rowOff>95250</xdr:rowOff>
    </xdr:from>
    <xdr:to>
      <xdr:col>15</xdr:col>
      <xdr:colOff>123825</xdr:colOff>
      <xdr:row>42</xdr:row>
      <xdr:rowOff>38100</xdr:rowOff>
    </xdr:to>
    <xdr:grpSp>
      <xdr:nvGrpSpPr>
        <xdr:cNvPr id="94296" name="Group 228">
          <a:extLst>
            <a:ext uri="{FF2B5EF4-FFF2-40B4-BE49-F238E27FC236}">
              <a16:creationId xmlns:a16="http://schemas.microsoft.com/office/drawing/2014/main" id="{00000000-0008-0000-0200-000058700100}"/>
            </a:ext>
          </a:extLst>
        </xdr:cNvPr>
        <xdr:cNvGrpSpPr>
          <a:grpSpLocks/>
        </xdr:cNvGrpSpPr>
      </xdr:nvGrpSpPr>
      <xdr:grpSpPr bwMode="auto">
        <a:xfrm>
          <a:off x="1019175" y="7162800"/>
          <a:ext cx="2028825" cy="304800"/>
          <a:chOff x="107" y="751"/>
          <a:chExt cx="238" cy="32"/>
        </a:xfrm>
      </xdr:grpSpPr>
      <xdr:sp macro="" textlink="">
        <xdr:nvSpPr>
          <xdr:cNvPr id="94306" name="Line 222">
            <a:extLst>
              <a:ext uri="{FF2B5EF4-FFF2-40B4-BE49-F238E27FC236}">
                <a16:creationId xmlns:a16="http://schemas.microsoft.com/office/drawing/2014/main" id="{00000000-0008-0000-0200-000062700100}"/>
              </a:ext>
            </a:extLst>
          </xdr:cNvPr>
          <xdr:cNvSpPr>
            <a:spLocks noChangeShapeType="1"/>
          </xdr:cNvSpPr>
        </xdr:nvSpPr>
        <xdr:spPr bwMode="auto">
          <a:xfrm>
            <a:off x="107" y="758"/>
            <a:ext cx="237" cy="25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307" name="Line 223">
            <a:extLst>
              <a:ext uri="{FF2B5EF4-FFF2-40B4-BE49-F238E27FC236}">
                <a16:creationId xmlns:a16="http://schemas.microsoft.com/office/drawing/2014/main" id="{00000000-0008-0000-0200-000063700100}"/>
              </a:ext>
            </a:extLst>
          </xdr:cNvPr>
          <xdr:cNvSpPr>
            <a:spLocks noChangeShapeType="1"/>
          </xdr:cNvSpPr>
        </xdr:nvSpPr>
        <xdr:spPr bwMode="auto">
          <a:xfrm>
            <a:off x="107" y="751"/>
            <a:ext cx="238" cy="25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152400</xdr:colOff>
      <xdr:row>16</xdr:row>
      <xdr:rowOff>95250</xdr:rowOff>
    </xdr:from>
    <xdr:to>
      <xdr:col>5</xdr:col>
      <xdr:colOff>104775</xdr:colOff>
      <xdr:row>18</xdr:row>
      <xdr:rowOff>95250</xdr:rowOff>
    </xdr:to>
    <xdr:grpSp>
      <xdr:nvGrpSpPr>
        <xdr:cNvPr id="94297" name="Group 225">
          <a:extLst>
            <a:ext uri="{FF2B5EF4-FFF2-40B4-BE49-F238E27FC236}">
              <a16:creationId xmlns:a16="http://schemas.microsoft.com/office/drawing/2014/main" id="{00000000-0008-0000-0200-000059700100}"/>
            </a:ext>
          </a:extLst>
        </xdr:cNvPr>
        <xdr:cNvGrpSpPr>
          <a:grpSpLocks/>
        </xdr:cNvGrpSpPr>
      </xdr:nvGrpSpPr>
      <xdr:grpSpPr bwMode="auto">
        <a:xfrm>
          <a:off x="676275" y="2924175"/>
          <a:ext cx="352425" cy="361950"/>
          <a:chOff x="77" y="350"/>
          <a:chExt cx="38" cy="38"/>
        </a:xfrm>
      </xdr:grpSpPr>
      <xdr:sp macro="" textlink="">
        <xdr:nvSpPr>
          <xdr:cNvPr id="82" name="Rectangle 24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SpPr>
            <a:spLocks noChangeArrowheads="1"/>
          </xdr:cNvSpPr>
        </xdr:nvSpPr>
        <xdr:spPr bwMode="auto">
          <a:xfrm>
            <a:off x="83" y="354"/>
            <a:ext cx="27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正楷書体-PRO"/>
                <a:ea typeface="HG正楷書体-PRO"/>
              </a:rPr>
              <a:t>札下</a:t>
            </a:r>
          </a:p>
        </xdr:txBody>
      </xdr:sp>
      <xdr:sp macro="" textlink="">
        <xdr:nvSpPr>
          <xdr:cNvPr id="94305" name="AutoShape 224">
            <a:extLst>
              <a:ext uri="{FF2B5EF4-FFF2-40B4-BE49-F238E27FC236}">
                <a16:creationId xmlns:a16="http://schemas.microsoft.com/office/drawing/2014/main" id="{00000000-0008-0000-0200-000061700100}"/>
              </a:ext>
            </a:extLst>
          </xdr:cNvPr>
          <xdr:cNvSpPr>
            <a:spLocks noChangeArrowheads="1"/>
          </xdr:cNvSpPr>
        </xdr:nvSpPr>
        <xdr:spPr bwMode="auto">
          <a:xfrm>
            <a:off x="77" y="350"/>
            <a:ext cx="38" cy="3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w 21600"/>
              <a:gd name="T13" fmla="*/ 0 h 21600"/>
              <a:gd name="T14" fmla="*/ 0 w 21600"/>
              <a:gd name="T15" fmla="*/ 0 h 216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3411 w 21600"/>
              <a:gd name="T25" fmla="*/ 3411 h 21600"/>
              <a:gd name="T26" fmla="*/ 18189 w 21600"/>
              <a:gd name="T27" fmla="*/ 18189 h 2160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00" h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1742" y="10800"/>
                </a:moveTo>
                <a:cubicBezTo>
                  <a:pt x="1742" y="15803"/>
                  <a:pt x="5797" y="19858"/>
                  <a:pt x="10800" y="19858"/>
                </a:cubicBezTo>
                <a:cubicBezTo>
                  <a:pt x="15803" y="19858"/>
                  <a:pt x="19858" y="15803"/>
                  <a:pt x="19858" y="10800"/>
                </a:cubicBezTo>
                <a:cubicBezTo>
                  <a:pt x="19858" y="5797"/>
                  <a:pt x="15803" y="1742"/>
                  <a:pt x="10800" y="1742"/>
                </a:cubicBezTo>
                <a:cubicBezTo>
                  <a:pt x="5797" y="1742"/>
                  <a:pt x="1742" y="5797"/>
                  <a:pt x="1742" y="10800"/>
                </a:cubicBezTo>
                <a:close/>
              </a:path>
            </a:pathLst>
          </a:cu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0</xdr:colOff>
      <xdr:row>9</xdr:row>
      <xdr:rowOff>28575</xdr:rowOff>
    </xdr:from>
    <xdr:to>
      <xdr:col>10</xdr:col>
      <xdr:colOff>0</xdr:colOff>
      <xdr:row>9</xdr:row>
      <xdr:rowOff>28575</xdr:rowOff>
    </xdr:to>
    <xdr:sp macro="" textlink="">
      <xdr:nvSpPr>
        <xdr:cNvPr id="94298" name="Line 229">
          <a:extLst>
            <a:ext uri="{FF2B5EF4-FFF2-40B4-BE49-F238E27FC236}">
              <a16:creationId xmlns:a16="http://schemas.microsoft.com/office/drawing/2014/main" id="{00000000-0008-0000-0200-00005A700100}"/>
            </a:ext>
          </a:extLst>
        </xdr:cNvPr>
        <xdr:cNvSpPr>
          <a:spLocks noChangeShapeType="1"/>
        </xdr:cNvSpPr>
      </xdr:nvSpPr>
      <xdr:spPr bwMode="auto">
        <a:xfrm>
          <a:off x="1323975" y="159067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28575</xdr:rowOff>
    </xdr:from>
    <xdr:to>
      <xdr:col>17</xdr:col>
      <xdr:colOff>171450</xdr:colOff>
      <xdr:row>9</xdr:row>
      <xdr:rowOff>28575</xdr:rowOff>
    </xdr:to>
    <xdr:sp macro="" textlink="">
      <xdr:nvSpPr>
        <xdr:cNvPr id="94299" name="Line 230">
          <a:extLst>
            <a:ext uri="{FF2B5EF4-FFF2-40B4-BE49-F238E27FC236}">
              <a16:creationId xmlns:a16="http://schemas.microsoft.com/office/drawing/2014/main" id="{00000000-0008-0000-0200-00005B700100}"/>
            </a:ext>
          </a:extLst>
        </xdr:cNvPr>
        <xdr:cNvSpPr>
          <a:spLocks noChangeShapeType="1"/>
        </xdr:cNvSpPr>
      </xdr:nvSpPr>
      <xdr:spPr bwMode="auto">
        <a:xfrm>
          <a:off x="1924050" y="1590675"/>
          <a:ext cx="15716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9</xdr:row>
      <xdr:rowOff>28575</xdr:rowOff>
    </xdr:from>
    <xdr:to>
      <xdr:col>7</xdr:col>
      <xdr:colOff>0</xdr:colOff>
      <xdr:row>9</xdr:row>
      <xdr:rowOff>28575</xdr:rowOff>
    </xdr:to>
    <xdr:sp macro="" textlink="">
      <xdr:nvSpPr>
        <xdr:cNvPr id="94300" name="Line 231">
          <a:extLst>
            <a:ext uri="{FF2B5EF4-FFF2-40B4-BE49-F238E27FC236}">
              <a16:creationId xmlns:a16="http://schemas.microsoft.com/office/drawing/2014/main" id="{00000000-0008-0000-0200-00005C700100}"/>
            </a:ext>
          </a:extLst>
        </xdr:cNvPr>
        <xdr:cNvSpPr>
          <a:spLocks noChangeShapeType="1"/>
        </xdr:cNvSpPr>
      </xdr:nvSpPr>
      <xdr:spPr bwMode="auto">
        <a:xfrm>
          <a:off x="609600" y="1590675"/>
          <a:ext cx="714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140094</xdr:colOff>
      <xdr:row>35</xdr:row>
      <xdr:rowOff>18555</xdr:rowOff>
    </xdr:from>
    <xdr:to>
      <xdr:col>5</xdr:col>
      <xdr:colOff>114107</xdr:colOff>
      <xdr:row>36</xdr:row>
      <xdr:rowOff>171974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16344" y="6209805"/>
          <a:ext cx="337695" cy="335260"/>
        </a:xfrm>
        <a:prstGeom prst="ellipse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137373</xdr:colOff>
      <xdr:row>35</xdr:row>
      <xdr:rowOff>148658</xdr:rowOff>
    </xdr:from>
    <xdr:to>
      <xdr:col>5</xdr:col>
      <xdr:colOff>179070</xdr:colOff>
      <xdr:row>36</xdr:row>
      <xdr:rowOff>38101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661248" y="6311333"/>
          <a:ext cx="441747" cy="70418"/>
          <a:chOff x="566451" y="6167438"/>
          <a:chExt cx="449152" cy="69056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 bwMode="auto">
          <a:xfrm>
            <a:off x="566451" y="6167438"/>
            <a:ext cx="449152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CxnSpPr/>
        </xdr:nvCxnSpPr>
        <xdr:spPr bwMode="auto">
          <a:xfrm>
            <a:off x="566451" y="6236494"/>
            <a:ext cx="449152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6</xdr:row>
      <xdr:rowOff>9525</xdr:rowOff>
    </xdr:from>
    <xdr:to>
      <xdr:col>21</xdr:col>
      <xdr:colOff>209550</xdr:colOff>
      <xdr:row>20</xdr:row>
      <xdr:rowOff>19050</xdr:rowOff>
    </xdr:to>
    <xdr:grpSp>
      <xdr:nvGrpSpPr>
        <xdr:cNvPr id="79355" name="Group 18">
          <a:extLst>
            <a:ext uri="{FF2B5EF4-FFF2-40B4-BE49-F238E27FC236}">
              <a16:creationId xmlns:a16="http://schemas.microsoft.com/office/drawing/2014/main" id="{00000000-0008-0000-0300-0000FB350100}"/>
            </a:ext>
          </a:extLst>
        </xdr:cNvPr>
        <xdr:cNvGrpSpPr>
          <a:grpSpLocks/>
        </xdr:cNvGrpSpPr>
      </xdr:nvGrpSpPr>
      <xdr:grpSpPr bwMode="auto">
        <a:xfrm>
          <a:off x="523875" y="1657350"/>
          <a:ext cx="6257925" cy="2419350"/>
          <a:chOff x="55" y="174"/>
          <a:chExt cx="657" cy="254"/>
        </a:xfrm>
      </xdr:grpSpPr>
      <xdr:sp macro="" textlink="">
        <xdr:nvSpPr>
          <xdr:cNvPr id="79357" name="Freeform 2">
            <a:extLst>
              <a:ext uri="{FF2B5EF4-FFF2-40B4-BE49-F238E27FC236}">
                <a16:creationId xmlns:a16="http://schemas.microsoft.com/office/drawing/2014/main" id="{00000000-0008-0000-0300-0000FD350100}"/>
              </a:ext>
            </a:extLst>
          </xdr:cNvPr>
          <xdr:cNvSpPr>
            <a:spLocks/>
          </xdr:cNvSpPr>
        </xdr:nvSpPr>
        <xdr:spPr bwMode="auto">
          <a:xfrm>
            <a:off x="89" y="175"/>
            <a:ext cx="77" cy="87"/>
          </a:xfrm>
          <a:custGeom>
            <a:avLst/>
            <a:gdLst>
              <a:gd name="T0" fmla="*/ 0 w 75"/>
              <a:gd name="T1" fmla="*/ 0 h 75"/>
              <a:gd name="T2" fmla="*/ 107 w 75"/>
              <a:gd name="T3" fmla="*/ 0 h 75"/>
              <a:gd name="T4" fmla="*/ 107 w 75"/>
              <a:gd name="T5" fmla="*/ 117 h 75"/>
              <a:gd name="T6" fmla="*/ 89 w 75"/>
              <a:gd name="T7" fmla="*/ 196 h 75"/>
              <a:gd name="T8" fmla="*/ 89 w 75"/>
              <a:gd name="T9" fmla="*/ 599 h 75"/>
              <a:gd name="T10" fmla="*/ 14 w 75"/>
              <a:gd name="T11" fmla="*/ 599 h 75"/>
              <a:gd name="T12" fmla="*/ 14 w 75"/>
              <a:gd name="T13" fmla="*/ 212 h 75"/>
              <a:gd name="T14" fmla="*/ 0 w 75"/>
              <a:gd name="T15" fmla="*/ 117 h 75"/>
              <a:gd name="T16" fmla="*/ 0 w 75"/>
              <a:gd name="T17" fmla="*/ 0 h 7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5" h="75">
                <a:moveTo>
                  <a:pt x="0" y="0"/>
                </a:moveTo>
                <a:lnTo>
                  <a:pt x="75" y="0"/>
                </a:lnTo>
                <a:lnTo>
                  <a:pt x="75" y="14"/>
                </a:lnTo>
                <a:lnTo>
                  <a:pt x="61" y="25"/>
                </a:lnTo>
                <a:lnTo>
                  <a:pt x="61" y="75"/>
                </a:lnTo>
                <a:lnTo>
                  <a:pt x="14" y="75"/>
                </a:lnTo>
                <a:lnTo>
                  <a:pt x="14" y="26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0C0C0" mc:Ignorable="a14" a14:legacySpreadsheetColorIndex="22"/>
                </a:solidFill>
              </a14:hiddenFill>
            </a:ext>
          </a:extLst>
        </xdr:spPr>
      </xdr:sp>
      <xdr:sp macro="" textlink="">
        <xdr:nvSpPr>
          <xdr:cNvPr id="79358" name="AutoShape 6">
            <a:extLst>
              <a:ext uri="{FF2B5EF4-FFF2-40B4-BE49-F238E27FC236}">
                <a16:creationId xmlns:a16="http://schemas.microsoft.com/office/drawing/2014/main" id="{00000000-0008-0000-0300-0000FE350100}"/>
              </a:ext>
            </a:extLst>
          </xdr:cNvPr>
          <xdr:cNvSpPr>
            <a:spLocks noChangeArrowheads="1"/>
          </xdr:cNvSpPr>
        </xdr:nvSpPr>
        <xdr:spPr bwMode="auto">
          <a:xfrm>
            <a:off x="604" y="303"/>
            <a:ext cx="108" cy="11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w 21600"/>
              <a:gd name="T13" fmla="*/ 0 h 21600"/>
              <a:gd name="T14" fmla="*/ 0 w 21600"/>
              <a:gd name="T15" fmla="*/ 0 h 216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3200 w 21600"/>
              <a:gd name="T25" fmla="*/ 3250 h 21600"/>
              <a:gd name="T26" fmla="*/ 18400 w 21600"/>
              <a:gd name="T27" fmla="*/ 18350 h 2160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00" h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2263" y="10800"/>
                </a:moveTo>
                <a:cubicBezTo>
                  <a:pt x="2263" y="15515"/>
                  <a:pt x="6085" y="19337"/>
                  <a:pt x="10800" y="19337"/>
                </a:cubicBezTo>
                <a:cubicBezTo>
                  <a:pt x="15515" y="19337"/>
                  <a:pt x="19337" y="15515"/>
                  <a:pt x="19337" y="10800"/>
                </a:cubicBezTo>
                <a:cubicBezTo>
                  <a:pt x="19337" y="6085"/>
                  <a:pt x="15515" y="2263"/>
                  <a:pt x="10800" y="2263"/>
                </a:cubicBezTo>
                <a:cubicBezTo>
                  <a:pt x="6085" y="2263"/>
                  <a:pt x="2263" y="6085"/>
                  <a:pt x="2263" y="10800"/>
                </a:cubicBez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0C0C0" mc:Ignorable="a14" a14:legacySpreadsheetColorIndex="22"/>
                </a:solidFill>
              </a14:hiddenFill>
            </a:ext>
          </a:extLst>
        </xdr:spPr>
      </xdr:sp>
      <xdr:sp macro="" textlink="">
        <xdr:nvSpPr>
          <xdr:cNvPr id="79359" name="AutoShape 8">
            <a:extLst>
              <a:ext uri="{FF2B5EF4-FFF2-40B4-BE49-F238E27FC236}">
                <a16:creationId xmlns:a16="http://schemas.microsoft.com/office/drawing/2014/main" id="{00000000-0008-0000-0300-0000FF350100}"/>
              </a:ext>
            </a:extLst>
          </xdr:cNvPr>
          <xdr:cNvSpPr>
            <a:spLocks noChangeArrowheads="1"/>
          </xdr:cNvSpPr>
        </xdr:nvSpPr>
        <xdr:spPr bwMode="auto">
          <a:xfrm rot="6060000">
            <a:off x="371" y="68"/>
            <a:ext cx="14" cy="463"/>
          </a:xfrm>
          <a:prstGeom prst="downArrow">
            <a:avLst>
              <a:gd name="adj1" fmla="val 100000"/>
              <a:gd name="adj2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0C0C0" mc:Ignorable="a14" a14:legacySpreadsheetColorIndex="22"/>
                </a:solidFill>
              </a14:hiddenFill>
            </a:ext>
          </a:extLst>
        </xdr:spPr>
      </xdr:sp>
      <xdr:sp macro="" textlink="">
        <xdr:nvSpPr>
          <xdr:cNvPr id="79360" name="Line 9">
            <a:extLst>
              <a:ext uri="{FF2B5EF4-FFF2-40B4-BE49-F238E27FC236}">
                <a16:creationId xmlns:a16="http://schemas.microsoft.com/office/drawing/2014/main" id="{00000000-0008-0000-0300-000000360100}"/>
              </a:ext>
            </a:extLst>
          </xdr:cNvPr>
          <xdr:cNvSpPr>
            <a:spLocks noChangeShapeType="1"/>
          </xdr:cNvSpPr>
        </xdr:nvSpPr>
        <xdr:spPr bwMode="auto">
          <a:xfrm>
            <a:off x="151" y="262"/>
            <a:ext cx="0" cy="66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61" name="Line 10">
            <a:extLst>
              <a:ext uri="{FF2B5EF4-FFF2-40B4-BE49-F238E27FC236}">
                <a16:creationId xmlns:a16="http://schemas.microsoft.com/office/drawing/2014/main" id="{00000000-0008-0000-0300-000001360100}"/>
              </a:ext>
            </a:extLst>
          </xdr:cNvPr>
          <xdr:cNvSpPr>
            <a:spLocks noChangeShapeType="1"/>
          </xdr:cNvSpPr>
        </xdr:nvSpPr>
        <xdr:spPr bwMode="auto">
          <a:xfrm>
            <a:off x="603" y="363"/>
            <a:ext cx="0" cy="65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62" name="Line 11">
            <a:extLst>
              <a:ext uri="{FF2B5EF4-FFF2-40B4-BE49-F238E27FC236}">
                <a16:creationId xmlns:a16="http://schemas.microsoft.com/office/drawing/2014/main" id="{00000000-0008-0000-0300-000002360100}"/>
              </a:ext>
            </a:extLst>
          </xdr:cNvPr>
          <xdr:cNvSpPr>
            <a:spLocks noChangeShapeType="1"/>
          </xdr:cNvSpPr>
        </xdr:nvSpPr>
        <xdr:spPr bwMode="auto">
          <a:xfrm>
            <a:off x="151" y="286"/>
            <a:ext cx="452" cy="97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63" name="Line 13">
            <a:extLst>
              <a:ext uri="{FF2B5EF4-FFF2-40B4-BE49-F238E27FC236}">
                <a16:creationId xmlns:a16="http://schemas.microsoft.com/office/drawing/2014/main" id="{00000000-0008-0000-0300-00000336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5" y="175"/>
            <a:ext cx="31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64" name="Line 14">
            <a:extLst>
              <a:ext uri="{FF2B5EF4-FFF2-40B4-BE49-F238E27FC236}">
                <a16:creationId xmlns:a16="http://schemas.microsoft.com/office/drawing/2014/main" id="{00000000-0008-0000-0300-00000436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5" y="263"/>
            <a:ext cx="31" cy="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65" name="Line 15">
            <a:extLst>
              <a:ext uri="{FF2B5EF4-FFF2-40B4-BE49-F238E27FC236}">
                <a16:creationId xmlns:a16="http://schemas.microsoft.com/office/drawing/2014/main" id="{00000000-0008-0000-0300-000005360100}"/>
              </a:ext>
            </a:extLst>
          </xdr:cNvPr>
          <xdr:cNvSpPr>
            <a:spLocks noChangeShapeType="1"/>
          </xdr:cNvSpPr>
        </xdr:nvSpPr>
        <xdr:spPr bwMode="auto">
          <a:xfrm>
            <a:off x="72" y="174"/>
            <a:ext cx="0" cy="89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295275</xdr:colOff>
      <xdr:row>7</xdr:row>
      <xdr:rowOff>133350</xdr:rowOff>
    </xdr:from>
    <xdr:to>
      <xdr:col>3</xdr:col>
      <xdr:colOff>9525</xdr:colOff>
      <xdr:row>7</xdr:row>
      <xdr:rowOff>133350</xdr:rowOff>
    </xdr:to>
    <xdr:sp macro="" textlink="">
      <xdr:nvSpPr>
        <xdr:cNvPr id="79356" name="Line 19">
          <a:extLst>
            <a:ext uri="{FF2B5EF4-FFF2-40B4-BE49-F238E27FC236}">
              <a16:creationId xmlns:a16="http://schemas.microsoft.com/office/drawing/2014/main" id="{00000000-0008-0000-0300-0000FC350100}"/>
            </a:ext>
          </a:extLst>
        </xdr:cNvPr>
        <xdr:cNvSpPr>
          <a:spLocks noChangeShapeType="1"/>
        </xdr:cNvSpPr>
      </xdr:nvSpPr>
      <xdr:spPr bwMode="auto">
        <a:xfrm>
          <a:off x="981075" y="19526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14</xdr:row>
      <xdr:rowOff>28575</xdr:rowOff>
    </xdr:from>
    <xdr:to>
      <xdr:col>7</xdr:col>
      <xdr:colOff>295275</xdr:colOff>
      <xdr:row>23</xdr:row>
      <xdr:rowOff>85725</xdr:rowOff>
    </xdr:to>
    <xdr:grpSp>
      <xdr:nvGrpSpPr>
        <xdr:cNvPr id="2" name="Group 22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4124325" y="2466975"/>
          <a:ext cx="2486025" cy="1600200"/>
          <a:chOff x="280" y="255"/>
          <a:chExt cx="261" cy="168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82" y="410"/>
            <a:ext cx="22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152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25"/>
            <a:ext cx="24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153</a:t>
            </a:r>
          </a:p>
        </xdr:txBody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20" y="255"/>
            <a:ext cx="13" cy="2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154</a:t>
            </a:r>
          </a:p>
        </xdr:txBody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75" y="256"/>
            <a:ext cx="13" cy="2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155</a:t>
            </a:r>
          </a:p>
        </xdr:txBody>
      </xdr:sp>
      <xdr:sp macro="" textlink="">
        <xdr:nvSpPr>
          <xdr:cNvPr id="7" name="Rectangle 15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528" y="257"/>
            <a:ext cx="13" cy="2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393"/>
            <a:ext cx="24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126</a:t>
            </a:r>
          </a:p>
        </xdr:txBody>
      </xdr:sp>
      <xdr:sp macro="" textlink="">
        <xdr:nvSpPr>
          <xdr:cNvPr id="9" name="Rectangle 2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301"/>
            <a:ext cx="24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125</a:t>
            </a:r>
          </a:p>
        </xdr:txBody>
      </xdr:sp>
    </xdr:grpSp>
    <xdr:clientData/>
  </xdr:twoCellAnchor>
  <xdr:twoCellAnchor>
    <xdr:from>
      <xdr:col>5</xdr:col>
      <xdr:colOff>209550</xdr:colOff>
      <xdr:row>8</xdr:row>
      <xdr:rowOff>114300</xdr:rowOff>
    </xdr:from>
    <xdr:to>
      <xdr:col>5</xdr:col>
      <xdr:colOff>333375</xdr:colOff>
      <xdr:row>9</xdr:row>
      <xdr:rowOff>28575</xdr:rowOff>
    </xdr:to>
    <xdr:sp macro="" textlink="">
      <xdr:nvSpPr>
        <xdr:cNvPr id="10" name="Rectangle 147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3695700" y="1524000"/>
          <a:ext cx="1238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2</xdr:row>
      <xdr:rowOff>152400</xdr:rowOff>
    </xdr:from>
    <xdr:to>
      <xdr:col>9</xdr:col>
      <xdr:colOff>666750</xdr:colOff>
      <xdr:row>59</xdr:row>
      <xdr:rowOff>142875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" r="2132" b="6639"/>
        <a:stretch>
          <a:fillRect/>
        </a:stretch>
      </xdr:blipFill>
      <xdr:spPr bwMode="auto">
        <a:xfrm>
          <a:off x="1476375" y="533400"/>
          <a:ext cx="6877050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9</xdr:col>
      <xdr:colOff>476250</xdr:colOff>
      <xdr:row>57</xdr:row>
      <xdr:rowOff>0</xdr:rowOff>
    </xdr:to>
    <xdr:grpSp>
      <xdr:nvGrpSpPr>
        <xdr:cNvPr id="12" name="Group 33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>
          <a:grpSpLocks/>
        </xdr:cNvGrpSpPr>
      </xdr:nvGrpSpPr>
      <xdr:grpSpPr bwMode="auto">
        <a:xfrm>
          <a:off x="3571875" y="6210300"/>
          <a:ext cx="4591050" cy="3600450"/>
          <a:chOff x="222" y="648"/>
          <a:chExt cx="482" cy="378"/>
        </a:xfrm>
      </xdr:grpSpPr>
      <xdr:sp macro="" textlink="">
        <xdr:nvSpPr>
          <xdr:cNvPr id="13" name="Rectangle 217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222" y="648"/>
            <a:ext cx="482" cy="3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" name="Rectangle 137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666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役務名：</a:t>
            </a:r>
          </a:p>
        </xdr:txBody>
      </xdr:sp>
      <xdr:sp macro="" textlink="">
        <xdr:nvSpPr>
          <xdr:cNvPr id="15" name="Rectangle 140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792"/>
            <a:ext cx="43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【不明</a:t>
            </a: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ます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番号表】</a:t>
            </a:r>
          </a:p>
        </xdr:txBody>
      </xdr:sp>
      <xdr:sp macro="" textlink="">
        <xdr:nvSpPr>
          <xdr:cNvPr id="16" name="Rectangle 154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738"/>
            <a:ext cx="43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Rectangle 152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319" y="666"/>
            <a:ext cx="360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○○区下水道管路維持管理業務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ます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取付管調査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】</a:t>
            </a:r>
          </a:p>
        </xdr:txBody>
      </xdr:sp>
      <xdr:sp macro="" textlink="">
        <xdr:nvSpPr>
          <xdr:cNvPr id="18" name="Rectangle 149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702"/>
            <a:ext cx="144" cy="4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(全〇枚の内〇枚)</a:t>
            </a:r>
          </a:p>
        </xdr:txBody>
      </xdr:sp>
      <xdr:sp macro="" textlink="">
        <xdr:nvSpPr>
          <xdr:cNvPr id="19" name="Rectangle 159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82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127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" name="Rectangle 160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319" y="82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153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1" name="Rectangle 161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82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2" name="Rectangle 163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463" y="82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3" name="Rectangle 165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82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4" name="Rectangle 166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07" y="810"/>
            <a:ext cx="7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ja-JP" sz="1000" b="0" i="0" baseline="0">
                <a:effectLst/>
                <a:latin typeface="+mn-lt"/>
                <a:ea typeface="+mn-ea"/>
                <a:cs typeface="+mn-cs"/>
              </a:rPr>
              <a:t>か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所</a:t>
            </a:r>
          </a:p>
        </xdr:txBody>
      </xdr:sp>
      <xdr:sp macro="" textlink="">
        <xdr:nvSpPr>
          <xdr:cNvPr id="25" name="Rectangle 167"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810"/>
            <a:ext cx="360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/>
            <a:r>
              <a:rPr lang="ja-JP" altLang="ja-JP" sz="11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ます</a:t>
            </a:r>
            <a:r>
              <a:rPr lang="ja-JP" altLang="ja-JP" sz="1100" b="0" i="0" baseline="0">
                <a:effectLst/>
                <a:latin typeface="+mn-lt"/>
                <a:ea typeface="+mn-ea"/>
                <a:cs typeface="+mn-cs"/>
              </a:rPr>
              <a:t>番号</a:t>
            </a:r>
            <a:endParaRPr lang="ja-JP" altLang="ja-JP" sz="1000">
              <a:effectLst/>
            </a:endParaRPr>
          </a:p>
        </xdr:txBody>
      </xdr:sp>
      <xdr:sp macro="" textlink="">
        <xdr:nvSpPr>
          <xdr:cNvPr id="26" name="Rectangle 179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864"/>
            <a:ext cx="43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</a:t>
            </a: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ます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番号表】</a:t>
            </a:r>
          </a:p>
        </xdr:txBody>
      </xdr:sp>
      <xdr:sp macro="" textlink="">
        <xdr:nvSpPr>
          <xdr:cNvPr id="27" name="Rectangle 183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90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126-1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8" name="Rectangle 184"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319" y="90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" name="Rectangle 185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90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" name="Rectangle 187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463" y="90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1" name="Rectangle 189"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90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2" name="Rectangle 191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882"/>
            <a:ext cx="360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/>
            <a:r>
              <a:rPr lang="ja-JP" altLang="ja-JP" sz="11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ます</a:t>
            </a:r>
            <a:r>
              <a:rPr lang="ja-JP" altLang="ja-JP" sz="1100" b="0" i="0" baseline="0">
                <a:effectLst/>
                <a:latin typeface="+mn-lt"/>
                <a:ea typeface="+mn-ea"/>
                <a:cs typeface="+mn-cs"/>
              </a:rPr>
              <a:t>番号</a:t>
            </a:r>
            <a:endParaRPr lang="ja-JP" altLang="ja-JP" sz="1000">
              <a:effectLst/>
            </a:endParaRPr>
          </a:p>
        </xdr:txBody>
      </xdr:sp>
      <xdr:sp macro="" textlink="">
        <xdr:nvSpPr>
          <xdr:cNvPr id="33" name="Rectangle 192"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936"/>
            <a:ext cx="43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【撤去</a:t>
            </a: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ます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番号表】</a:t>
            </a:r>
          </a:p>
        </xdr:txBody>
      </xdr:sp>
      <xdr:sp macro="" textlink="">
        <xdr:nvSpPr>
          <xdr:cNvPr id="34" name="Rectangle 193"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99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5" name="Rectangle 194"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319" y="99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6" name="Rectangle 195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99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" name="Rectangle 196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972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155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8" name="Rectangle 197"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319" y="972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" name="Rectangle 198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972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0" name="Rectangle 199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463" y="99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" name="Rectangle 200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463" y="972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2" name="Rectangle 201"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990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3" name="Rectangle 202">
            <a:extLst>
              <a:ext uri="{FF2B5EF4-FFF2-40B4-BE49-F238E27FC236}">
                <a16:creationId xmlns:a16="http://schemas.microsoft.com/office/drawing/2014/main" id="{00000000-0008-0000-07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972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4" name="Rectangle 204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954"/>
            <a:ext cx="360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/>
            <a:r>
              <a:rPr lang="ja-JP" altLang="ja-JP" sz="11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ます</a:t>
            </a:r>
            <a:r>
              <a:rPr lang="ja-JP" altLang="ja-JP" sz="1100" b="0" i="0" baseline="0">
                <a:effectLst/>
                <a:latin typeface="+mn-lt"/>
                <a:ea typeface="+mn-ea"/>
                <a:cs typeface="+mn-cs"/>
              </a:rPr>
              <a:t>番号</a:t>
            </a:r>
            <a:endParaRPr lang="ja-JP" altLang="ja-JP" sz="1000">
              <a:effectLst/>
            </a:endParaRPr>
          </a:p>
        </xdr:txBody>
      </xdr:sp>
      <xdr:sp macro="" textlink="">
        <xdr:nvSpPr>
          <xdr:cNvPr id="45" name="Rectangle 205"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607" y="900"/>
            <a:ext cx="75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6" name="Rectangle 206">
            <a:extLst>
              <a:ext uri="{FF2B5EF4-FFF2-40B4-BE49-F238E27FC236}">
                <a16:creationId xmlns:a16="http://schemas.microsoft.com/office/drawing/2014/main" id="{00000000-0008-0000-07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607" y="972"/>
            <a:ext cx="74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7" name="Rectangle 180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91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8" name="Rectangle 181"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319" y="91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" name="Rectangle 182"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91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0" name="Rectangle 186"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463" y="91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1" name="Rectangle 188"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918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" name="Rectangle 207"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607" y="882"/>
            <a:ext cx="7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ja-JP" sz="1000" b="0" i="0" baseline="0">
                <a:effectLst/>
                <a:latin typeface="+mn-lt"/>
                <a:ea typeface="+mn-ea"/>
                <a:cs typeface="+mn-cs"/>
              </a:rPr>
              <a:t>か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所</a:t>
            </a:r>
          </a:p>
        </xdr:txBody>
      </xdr:sp>
      <xdr:sp macro="" textlink="">
        <xdr:nvSpPr>
          <xdr:cNvPr id="53" name="Rectangle 208"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607" y="954"/>
            <a:ext cx="74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ja-JP" sz="1000" b="0" i="0" baseline="0">
                <a:effectLst/>
                <a:latin typeface="+mn-lt"/>
                <a:ea typeface="+mn-ea"/>
                <a:cs typeface="+mn-cs"/>
              </a:rPr>
              <a:t>か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所</a:t>
            </a:r>
          </a:p>
        </xdr:txBody>
      </xdr:sp>
      <xdr:sp macro="" textlink="">
        <xdr:nvSpPr>
          <xdr:cNvPr id="54" name="Rectangle 209"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684"/>
            <a:ext cx="43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5" name="Line 216"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247" y="684"/>
            <a:ext cx="43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Rectangle 156"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846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7" name="Rectangle 157"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319" y="846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8" name="Rectangle 162"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>
            <a:spLocks noChangeArrowheads="1"/>
          </xdr:cNvSpPr>
        </xdr:nvSpPr>
        <xdr:spPr bwMode="auto">
          <a:xfrm>
            <a:off x="463" y="846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9" name="Rectangle 164"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846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0" name="Rectangle 139"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702"/>
            <a:ext cx="110" cy="4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総調査数　　　　　　　　　　　　　〇〇</a:t>
            </a: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所</a:t>
            </a:r>
          </a:p>
        </xdr:txBody>
      </xdr:sp>
      <xdr:sp macro="" textlink="">
        <xdr:nvSpPr>
          <xdr:cNvPr id="61" name="Rectangle 234"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756"/>
            <a:ext cx="144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【調査数】</a:t>
            </a:r>
          </a:p>
        </xdr:txBody>
      </xdr:sp>
      <xdr:sp macro="" textlink="">
        <xdr:nvSpPr>
          <xdr:cNvPr id="62" name="Rectangle 239"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566" y="773"/>
            <a:ext cx="11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〇</a:t>
            </a:r>
            <a:r>
              <a:rPr lang="ja-JP" altLang="en-US" sz="1000" b="0" i="0" baseline="0">
                <a:effectLst/>
                <a:latin typeface="+mn-lt"/>
                <a:ea typeface="+mn-ea"/>
                <a:cs typeface="+mn-cs"/>
              </a:rPr>
              <a:t>か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所</a:t>
            </a:r>
          </a:p>
        </xdr:txBody>
      </xdr:sp>
      <xdr:sp macro="" textlink="">
        <xdr:nvSpPr>
          <xdr:cNvPr id="63" name="Rectangle 240"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>
            <a:spLocks noChangeArrowheads="1"/>
          </xdr:cNvSpPr>
        </xdr:nvSpPr>
        <xdr:spPr bwMode="auto">
          <a:xfrm>
            <a:off x="247" y="773"/>
            <a:ext cx="364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不明</a:t>
            </a:r>
            <a:r>
              <a:rPr lang="ja-JP" altLang="en-US" sz="1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ます、調査ます、撤去ますを除く公共ますの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数</a:t>
            </a:r>
          </a:p>
        </xdr:txBody>
      </xdr:sp>
      <xdr:sp macro="" textlink="">
        <xdr:nvSpPr>
          <xdr:cNvPr id="64" name="Rectangle 244"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846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5" name="Rectangle 245"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607" y="828"/>
            <a:ext cx="75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447675</xdr:colOff>
      <xdr:row>39</xdr:row>
      <xdr:rowOff>76200</xdr:rowOff>
    </xdr:from>
    <xdr:to>
      <xdr:col>3</xdr:col>
      <xdr:colOff>219075</xdr:colOff>
      <xdr:row>42</xdr:row>
      <xdr:rowOff>123825</xdr:rowOff>
    </xdr:to>
    <xdr:grpSp>
      <xdr:nvGrpSpPr>
        <xdr:cNvPr id="66" name="Group 274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GrpSpPr>
          <a:grpSpLocks/>
        </xdr:cNvGrpSpPr>
      </xdr:nvGrpSpPr>
      <xdr:grpSpPr bwMode="auto">
        <a:xfrm>
          <a:off x="1905000" y="6800850"/>
          <a:ext cx="1885950" cy="561975"/>
          <a:chOff x="47" y="710"/>
          <a:chExt cx="198" cy="59"/>
        </a:xfrm>
      </xdr:grpSpPr>
      <xdr:sp macro="" textlink="">
        <xdr:nvSpPr>
          <xdr:cNvPr id="67" name="Line 250"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4" y="720"/>
            <a:ext cx="61" cy="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Rectangle 251"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47" y="710"/>
            <a:ext cx="137" cy="5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図面ごとに、</a:t>
            </a:r>
            <a:r>
              <a:rPr lang="ja-JP" altLang="en-US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調査数の合計を記入する（不明ます・調査ます・撤去ますを含む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）。</a:t>
            </a:r>
          </a:p>
        </xdr:txBody>
      </xdr:sp>
    </xdr:grpSp>
    <xdr:clientData/>
  </xdr:twoCellAnchor>
  <xdr:twoCellAnchor>
    <xdr:from>
      <xdr:col>1</xdr:col>
      <xdr:colOff>438150</xdr:colOff>
      <xdr:row>42</xdr:row>
      <xdr:rowOff>104775</xdr:rowOff>
    </xdr:from>
    <xdr:to>
      <xdr:col>3</xdr:col>
      <xdr:colOff>238125</xdr:colOff>
      <xdr:row>45</xdr:row>
      <xdr:rowOff>104775</xdr:rowOff>
    </xdr:to>
    <xdr:grpSp>
      <xdr:nvGrpSpPr>
        <xdr:cNvPr id="69" name="Group 339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GrpSpPr>
          <a:grpSpLocks/>
        </xdr:cNvGrpSpPr>
      </xdr:nvGrpSpPr>
      <xdr:grpSpPr bwMode="auto">
        <a:xfrm>
          <a:off x="1895475" y="7343775"/>
          <a:ext cx="1914525" cy="514350"/>
          <a:chOff x="46" y="767"/>
          <a:chExt cx="201" cy="54"/>
        </a:xfrm>
      </xdr:grpSpPr>
      <xdr:sp macro="" textlink="">
        <xdr:nvSpPr>
          <xdr:cNvPr id="70" name="Line 254"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3" y="767"/>
            <a:ext cx="64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255"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46" y="776"/>
            <a:ext cx="137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図面ごとに、</a:t>
            </a:r>
            <a:r>
              <a:rPr lang="ja-JP" altLang="en-US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不明ます</a:t>
            </a:r>
            <a:r>
              <a:rPr lang="ja-JP" alt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・</a:t>
            </a:r>
            <a:r>
              <a:rPr lang="ja-JP" altLang="en-US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調査ます</a:t>
            </a:r>
            <a:r>
              <a:rPr lang="ja-JP" alt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・</a:t>
            </a:r>
            <a:r>
              <a:rPr lang="ja-JP" altLang="en-US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撤去ますを除いた調査数を記入する。</a:t>
            </a:r>
            <a:endPara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314325</xdr:colOff>
      <xdr:row>48</xdr:row>
      <xdr:rowOff>85725</xdr:rowOff>
    </xdr:from>
    <xdr:to>
      <xdr:col>3</xdr:col>
      <xdr:colOff>238125</xdr:colOff>
      <xdr:row>49</xdr:row>
      <xdr:rowOff>9525</xdr:rowOff>
    </xdr:to>
    <xdr:sp macro="" textlink="">
      <xdr:nvSpPr>
        <xdr:cNvPr id="72" name="Line 26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>
          <a:spLocks noChangeShapeType="1"/>
        </xdr:cNvSpPr>
      </xdr:nvSpPr>
      <xdr:spPr bwMode="auto">
        <a:xfrm flipV="1">
          <a:off x="1743075" y="8353425"/>
          <a:ext cx="6096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47</xdr:row>
      <xdr:rowOff>47624</xdr:rowOff>
    </xdr:from>
    <xdr:to>
      <xdr:col>2</xdr:col>
      <xdr:colOff>314325</xdr:colOff>
      <xdr:row>49</xdr:row>
      <xdr:rowOff>161925</xdr:rowOff>
    </xdr:to>
    <xdr:sp macro="" textlink="">
      <xdr:nvSpPr>
        <xdr:cNvPr id="73" name="Rectangle 26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>
          <a:spLocks noChangeArrowheads="1"/>
        </xdr:cNvSpPr>
      </xdr:nvSpPr>
      <xdr:spPr bwMode="auto">
        <a:xfrm>
          <a:off x="438150" y="8143874"/>
          <a:ext cx="1304925" cy="4572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図面ごとに、該当する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ます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番号と数を記入する。</a:t>
          </a:r>
        </a:p>
      </xdr:txBody>
    </xdr:sp>
    <xdr:clientData/>
  </xdr:twoCellAnchor>
  <xdr:twoCellAnchor>
    <xdr:from>
      <xdr:col>2</xdr:col>
      <xdr:colOff>314325</xdr:colOff>
      <xdr:row>49</xdr:row>
      <xdr:rowOff>0</xdr:rowOff>
    </xdr:from>
    <xdr:to>
      <xdr:col>3</xdr:col>
      <xdr:colOff>209550</xdr:colOff>
      <xdr:row>52</xdr:row>
      <xdr:rowOff>85725</xdr:rowOff>
    </xdr:to>
    <xdr:sp macro="" textlink="">
      <xdr:nvSpPr>
        <xdr:cNvPr id="74" name="Line 264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>
          <a:spLocks noChangeShapeType="1"/>
        </xdr:cNvSpPr>
      </xdr:nvSpPr>
      <xdr:spPr bwMode="auto">
        <a:xfrm>
          <a:off x="1743075" y="8439150"/>
          <a:ext cx="58102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44</xdr:row>
      <xdr:rowOff>114300</xdr:rowOff>
    </xdr:from>
    <xdr:to>
      <xdr:col>3</xdr:col>
      <xdr:colOff>238125</xdr:colOff>
      <xdr:row>48</xdr:row>
      <xdr:rowOff>161925</xdr:rowOff>
    </xdr:to>
    <xdr:sp macro="" textlink="">
      <xdr:nvSpPr>
        <xdr:cNvPr id="75" name="Line 266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>
          <a:spLocks noChangeShapeType="1"/>
        </xdr:cNvSpPr>
      </xdr:nvSpPr>
      <xdr:spPr bwMode="auto">
        <a:xfrm flipV="1">
          <a:off x="1752600" y="7696200"/>
          <a:ext cx="60007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1133475</xdr:colOff>
      <xdr:row>7</xdr:row>
      <xdr:rowOff>123825</xdr:rowOff>
    </xdr:from>
    <xdr:to>
      <xdr:col>8</xdr:col>
      <xdr:colOff>514350</xdr:colOff>
      <xdr:row>31</xdr:row>
      <xdr:rowOff>38100</xdr:rowOff>
    </xdr:to>
    <xdr:grpSp>
      <xdr:nvGrpSpPr>
        <xdr:cNvPr id="76" name="Group 281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2590800" y="1362075"/>
          <a:ext cx="4924425" cy="4029075"/>
          <a:chOff x="119" y="139"/>
          <a:chExt cx="517" cy="423"/>
        </a:xfrm>
      </xdr:grpSpPr>
      <xdr:grpSp>
        <xdr:nvGrpSpPr>
          <xdr:cNvPr id="77" name="Group 280"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GrpSpPr>
            <a:grpSpLocks/>
          </xdr:cNvGrpSpPr>
        </xdr:nvGrpSpPr>
        <xdr:grpSpPr bwMode="auto">
          <a:xfrm>
            <a:off x="231" y="139"/>
            <a:ext cx="405" cy="423"/>
            <a:chOff x="231" y="139"/>
            <a:chExt cx="405" cy="423"/>
          </a:xfrm>
        </xdr:grpSpPr>
        <xdr:sp macro="" textlink="">
          <xdr:nvSpPr>
            <xdr:cNvPr id="83" name="Oval 3">
              <a:extLst>
                <a:ext uri="{FF2B5EF4-FFF2-40B4-BE49-F238E27FC236}">
                  <a16:creationId xmlns:a16="http://schemas.microsoft.com/office/drawing/2014/main" id="{00000000-0008-0000-0700-00005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8" y="495"/>
              <a:ext cx="8" cy="8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4" name="Line 4">
              <a:extLst>
                <a:ext uri="{FF2B5EF4-FFF2-40B4-BE49-F238E27FC236}">
                  <a16:creationId xmlns:a16="http://schemas.microsoft.com/office/drawing/2014/main" id="{00000000-0008-0000-0700-000054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349" y="499"/>
              <a:ext cx="3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" name="Rectangle 5">
              <a:extLst>
                <a:ext uri="{FF2B5EF4-FFF2-40B4-BE49-F238E27FC236}">
                  <a16:creationId xmlns:a16="http://schemas.microsoft.com/office/drawing/2014/main" id="{00000000-0008-0000-0700-00005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8" y="490"/>
              <a:ext cx="13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１５　（６．９０）　１７．００　塩ビ管</a:t>
              </a:r>
            </a:p>
          </xdr:txBody>
        </xdr:sp>
        <xdr:sp macro="" textlink="">
          <xdr:nvSpPr>
            <xdr:cNvPr id="86" name="Rectangle 6">
              <a:extLst>
                <a:ext uri="{FF2B5EF4-FFF2-40B4-BE49-F238E27FC236}">
                  <a16:creationId xmlns:a16="http://schemas.microsoft.com/office/drawing/2014/main" id="{00000000-0008-0000-0700-00005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6" y="504"/>
              <a:ext cx="75" cy="2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不明</a:t>
              </a:r>
              <a:r>
                <a:rPr lang="ja-JP" altLang="en-US" sz="800" b="1" i="0" u="none" strike="noStrike" baseline="0">
                  <a:solidFill>
                    <a:sysClr val="windowText" lastClr="000000"/>
                  </a:solidFill>
                  <a:latin typeface="ＭＳ Ｐゴシック"/>
                  <a:ea typeface="ＭＳ Ｐゴシック"/>
                </a:rPr>
                <a:t>ます</a:t>
              </a:r>
            </a:p>
          </xdr:txBody>
        </xdr:sp>
        <xdr:sp macro="" textlink="">
          <xdr:nvSpPr>
            <xdr:cNvPr id="87" name="Rectangle 7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2" y="529"/>
              <a:ext cx="24" cy="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18288" anchor="b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127</a:t>
              </a:r>
            </a:p>
          </xdr:txBody>
        </xdr:sp>
        <xdr:sp macro="" textlink="">
          <xdr:nvSpPr>
            <xdr:cNvPr id="88" name="Rectangle 10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6" y="467"/>
              <a:ext cx="64" cy="1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調査</a:t>
              </a:r>
              <a:r>
                <a:rPr lang="ja-JP" altLang="en-US" sz="800" b="1" i="0" u="none" strike="noStrike" baseline="0">
                  <a:solidFill>
                    <a:sysClr val="windowText" lastClr="000000"/>
                  </a:solidFill>
                  <a:latin typeface="ＭＳ Ｐゴシック"/>
                  <a:ea typeface="ＭＳ Ｐゴシック"/>
                </a:rPr>
                <a:t>ます</a:t>
              </a:r>
            </a:p>
          </xdr:txBody>
        </xdr:sp>
        <xdr:sp macro="" textlink="">
          <xdr:nvSpPr>
            <xdr:cNvPr id="89" name="Rectangle 16">
              <a:extLst>
                <a:ext uri="{FF2B5EF4-FFF2-40B4-BE49-F238E27FC236}">
                  <a16:creationId xmlns:a16="http://schemas.microsoft.com/office/drawing/2014/main" id="{00000000-0008-0000-0700-00005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5" y="287"/>
              <a:ext cx="74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撤去</a:t>
              </a:r>
              <a:r>
                <a:rPr lang="ja-JP" altLang="en-US" sz="800" b="1" i="0" u="none" strike="noStrike" baseline="0">
                  <a:solidFill>
                    <a:sysClr val="windowText" lastClr="000000"/>
                  </a:solidFill>
                  <a:latin typeface="ＭＳ Ｐゴシック"/>
                  <a:ea typeface="ＭＳ Ｐゴシック"/>
                </a:rPr>
                <a:t>ます</a:t>
              </a:r>
            </a:p>
          </xdr:txBody>
        </xdr:sp>
        <xdr:sp macro="" textlink="">
          <xdr:nvSpPr>
            <xdr:cNvPr id="90" name="Rectangle 19">
              <a:extLst>
                <a:ext uri="{FF2B5EF4-FFF2-40B4-BE49-F238E27FC236}">
                  <a16:creationId xmlns:a16="http://schemas.microsoft.com/office/drawing/2014/main" id="{00000000-0008-0000-0700-00005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0" y="510"/>
              <a:ext cx="40" cy="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126-1</a:t>
              </a:r>
            </a:p>
          </xdr:txBody>
        </xdr:sp>
        <xdr:grpSp>
          <xdr:nvGrpSpPr>
            <xdr:cNvPr id="91" name="Group 23">
              <a:extLst>
                <a:ext uri="{FF2B5EF4-FFF2-40B4-BE49-F238E27FC236}">
                  <a16:creationId xmlns:a16="http://schemas.microsoft.com/office/drawing/2014/main" id="{00000000-0008-0000-0700-00005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02" y="525"/>
              <a:ext cx="201" cy="37"/>
              <a:chOff x="411" y="527"/>
              <a:chExt cx="201" cy="37"/>
            </a:xfrm>
          </xdr:grpSpPr>
          <xdr:sp macro="" textlink="">
            <xdr:nvSpPr>
              <xdr:cNvPr id="118" name="Rectangle 24">
                <a:extLst>
                  <a:ext uri="{FF2B5EF4-FFF2-40B4-BE49-F238E27FC236}">
                    <a16:creationId xmlns:a16="http://schemas.microsoft.com/office/drawing/2014/main" id="{00000000-0008-0000-0700-00007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5" y="547"/>
                <a:ext cx="177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新たに増えた</a:t>
                </a:r>
                <a:r>
                  <a:rPr lang="ja-JP" altLang="en-US" sz="8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</a:rPr>
                  <a:t>ます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は枝番表示とする。</a:t>
                </a:r>
              </a:p>
            </xdr:txBody>
          </xdr:sp>
          <xdr:sp macro="" textlink="">
            <xdr:nvSpPr>
              <xdr:cNvPr id="119" name="Line 25">
                <a:extLst>
                  <a:ext uri="{FF2B5EF4-FFF2-40B4-BE49-F238E27FC236}">
                    <a16:creationId xmlns:a16="http://schemas.microsoft.com/office/drawing/2014/main" id="{00000000-0008-0000-0700-00007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11" y="527"/>
                <a:ext cx="24" cy="3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0" name="Line 26">
                <a:extLst>
                  <a:ext uri="{FF2B5EF4-FFF2-40B4-BE49-F238E27FC236}">
                    <a16:creationId xmlns:a16="http://schemas.microsoft.com/office/drawing/2014/main" id="{00000000-0008-0000-0700-00007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4" y="562"/>
                <a:ext cx="172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92" name="Line 29">
              <a:extLst>
                <a:ext uri="{FF2B5EF4-FFF2-40B4-BE49-F238E27FC236}">
                  <a16:creationId xmlns:a16="http://schemas.microsoft.com/office/drawing/2014/main" id="{00000000-0008-0000-0700-00005C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496" y="259"/>
              <a:ext cx="6" cy="2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3" name="Rectangle 111">
              <a:extLst>
                <a:ext uri="{FF2B5EF4-FFF2-40B4-BE49-F238E27FC236}">
                  <a16:creationId xmlns:a16="http://schemas.microsoft.com/office/drawing/2014/main" id="{00000000-0008-0000-0700-00005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52" y="402"/>
              <a:ext cx="81" cy="2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18288" anchor="b" upright="1"/>
            <a:lstStyle/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128　</a:t>
              </a:r>
              <a:r>
                <a:rPr lang="ja-JP" altLang="en-US" sz="800" b="1" i="0" u="none" strike="noStrike" baseline="0">
                  <a:solidFill>
                    <a:sysClr val="windowText" lastClr="000000"/>
                  </a:solidFill>
                  <a:latin typeface="ＭＳ Ｐゴシック"/>
                  <a:ea typeface="ＭＳ Ｐゴシック"/>
                </a:rPr>
                <a:t>修繕済み</a:t>
              </a:r>
            </a:p>
          </xdr:txBody>
        </xdr:sp>
        <xdr:sp macro="" textlink="">
          <xdr:nvSpPr>
            <xdr:cNvPr id="94" name="Rectangle 112">
              <a:extLst>
                <a:ext uri="{FF2B5EF4-FFF2-40B4-BE49-F238E27FC236}">
                  <a16:creationId xmlns:a16="http://schemas.microsoft.com/office/drawing/2014/main" id="{00000000-0008-0000-0700-00005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76" y="323"/>
              <a:ext cx="30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18288" anchor="b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129</a:t>
              </a:r>
            </a:p>
          </xdr:txBody>
        </xdr:sp>
        <xdr:sp macro="" textlink="">
          <xdr:nvSpPr>
            <xdr:cNvPr id="95" name="Rectangle 113">
              <a:extLst>
                <a:ext uri="{FF2B5EF4-FFF2-40B4-BE49-F238E27FC236}">
                  <a16:creationId xmlns:a16="http://schemas.microsoft.com/office/drawing/2014/main" id="{00000000-0008-0000-0700-00005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1" y="388"/>
              <a:ext cx="38" cy="1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（5．９5）</a:t>
              </a:r>
            </a:p>
          </xdr:txBody>
        </xdr:sp>
        <xdr:sp macro="" textlink="">
          <xdr:nvSpPr>
            <xdr:cNvPr id="96" name="Rectangle 114">
              <a:extLst>
                <a:ext uri="{FF2B5EF4-FFF2-40B4-BE49-F238E27FC236}">
                  <a16:creationId xmlns:a16="http://schemas.microsoft.com/office/drawing/2014/main" id="{00000000-0008-0000-0700-00006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5" y="388"/>
              <a:ext cx="36" cy="1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34．40</a:t>
              </a:r>
            </a:p>
          </xdr:txBody>
        </xdr:sp>
        <xdr:sp macro="" textlink="">
          <xdr:nvSpPr>
            <xdr:cNvPr id="97" name="Rectangle 115">
              <a:extLst>
                <a:ext uri="{FF2B5EF4-FFF2-40B4-BE49-F238E27FC236}">
                  <a16:creationId xmlns:a16="http://schemas.microsoft.com/office/drawing/2014/main" id="{00000000-0008-0000-0700-00006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0" y="255"/>
              <a:ext cx="13" cy="2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vert="vert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154</a:t>
              </a:r>
            </a:p>
          </xdr:txBody>
        </xdr:sp>
        <xdr:sp macro="" textlink="">
          <xdr:nvSpPr>
            <xdr:cNvPr id="98" name="Rectangle 116">
              <a:extLst>
                <a:ext uri="{FF2B5EF4-FFF2-40B4-BE49-F238E27FC236}">
                  <a16:creationId xmlns:a16="http://schemas.microsoft.com/office/drawing/2014/main" id="{00000000-0008-0000-0700-00006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75" y="256"/>
              <a:ext cx="13" cy="2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vert="vert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155</a:t>
              </a:r>
            </a:p>
          </xdr:txBody>
        </xdr:sp>
        <xdr:sp macro="" textlink="">
          <xdr:nvSpPr>
            <xdr:cNvPr id="99" name="Rectangle 117">
              <a:extLst>
                <a:ext uri="{FF2B5EF4-FFF2-40B4-BE49-F238E27FC236}">
                  <a16:creationId xmlns:a16="http://schemas.microsoft.com/office/drawing/2014/main" id="{00000000-0008-0000-0700-00006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8" y="257"/>
              <a:ext cx="13" cy="2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vert="vert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156</a:t>
              </a:r>
            </a:p>
          </xdr:txBody>
        </xdr:sp>
        <xdr:sp macro="" textlink="">
          <xdr:nvSpPr>
            <xdr:cNvPr id="100" name="Rectangle 118">
              <a:extLst>
                <a:ext uri="{FF2B5EF4-FFF2-40B4-BE49-F238E27FC236}">
                  <a16:creationId xmlns:a16="http://schemas.microsoft.com/office/drawing/2014/main" id="{00000000-0008-0000-0700-00006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0" y="321"/>
              <a:ext cx="17" cy="2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vert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1．80</a:t>
              </a:r>
            </a:p>
          </xdr:txBody>
        </xdr:sp>
        <xdr:sp macro="" textlink="">
          <xdr:nvSpPr>
            <xdr:cNvPr id="101" name="Rectangle 119">
              <a:extLst>
                <a:ext uri="{FF2B5EF4-FFF2-40B4-BE49-F238E27FC236}">
                  <a16:creationId xmlns:a16="http://schemas.microsoft.com/office/drawing/2014/main" id="{00000000-0008-0000-0700-00006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50" y="281"/>
              <a:ext cx="15" cy="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vert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（5．15）</a:t>
              </a:r>
            </a:p>
          </xdr:txBody>
        </xdr:sp>
        <xdr:sp macro="" textlink="">
          <xdr:nvSpPr>
            <xdr:cNvPr id="102" name="Rectangle 120">
              <a:extLst>
                <a:ext uri="{FF2B5EF4-FFF2-40B4-BE49-F238E27FC236}">
                  <a16:creationId xmlns:a16="http://schemas.microsoft.com/office/drawing/2014/main" id="{00000000-0008-0000-0700-00006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2" y="393"/>
              <a:ext cx="24" cy="1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126</a:t>
              </a:r>
            </a:p>
          </xdr:txBody>
        </xdr:sp>
        <xdr:sp macro="" textlink="">
          <xdr:nvSpPr>
            <xdr:cNvPr id="103" name="Rectangle 121">
              <a:extLst>
                <a:ext uri="{FF2B5EF4-FFF2-40B4-BE49-F238E27FC236}">
                  <a16:creationId xmlns:a16="http://schemas.microsoft.com/office/drawing/2014/main" id="{00000000-0008-0000-0700-00006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1" y="301"/>
              <a:ext cx="24" cy="1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18288" anchor="b" upright="1"/>
            <a:lstStyle/>
            <a:p>
              <a:pPr algn="ctr" rtl="0">
                <a:defRPr sz="1000"/>
              </a:pPr>
              <a:r>
                <a:rPr lang="ja-JP" altLang="en-US" sz="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125</a:t>
              </a:r>
            </a:p>
          </xdr:txBody>
        </xdr:sp>
        <xdr:sp macro="" textlink="">
          <xdr:nvSpPr>
            <xdr:cNvPr id="104" name="Rectangle 122">
              <a:extLst>
                <a:ext uri="{FF2B5EF4-FFF2-40B4-BE49-F238E27FC236}">
                  <a16:creationId xmlns:a16="http://schemas.microsoft.com/office/drawing/2014/main" id="{00000000-0008-0000-0700-00006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3" y="306"/>
              <a:ext cx="39" cy="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（5．９5）</a:t>
              </a:r>
            </a:p>
          </xdr:txBody>
        </xdr:sp>
        <xdr:sp macro="" textlink="">
          <xdr:nvSpPr>
            <xdr:cNvPr id="105" name="Rectangle 123">
              <a:extLst>
                <a:ext uri="{FF2B5EF4-FFF2-40B4-BE49-F238E27FC236}">
                  <a16:creationId xmlns:a16="http://schemas.microsoft.com/office/drawing/2014/main" id="{00000000-0008-0000-0700-00006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8" y="306"/>
              <a:ext cx="33" cy="1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49．20</a:t>
              </a:r>
            </a:p>
          </xdr:txBody>
        </xdr:sp>
        <xdr:sp macro="" textlink="">
          <xdr:nvSpPr>
            <xdr:cNvPr id="106" name="Rectangle 124">
              <a:extLst>
                <a:ext uri="{FF2B5EF4-FFF2-40B4-BE49-F238E27FC236}">
                  <a16:creationId xmlns:a16="http://schemas.microsoft.com/office/drawing/2014/main" id="{00000000-0008-0000-0700-00006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9" y="324"/>
              <a:ext cx="32" cy="1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48．60</a:t>
              </a:r>
            </a:p>
          </xdr:txBody>
        </xdr:sp>
        <xdr:sp macro="" textlink="">
          <xdr:nvSpPr>
            <xdr:cNvPr id="107" name="Rectangle 125">
              <a:extLst>
                <a:ext uri="{FF2B5EF4-FFF2-40B4-BE49-F238E27FC236}">
                  <a16:creationId xmlns:a16="http://schemas.microsoft.com/office/drawing/2014/main" id="{00000000-0008-0000-0700-00006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7" y="324"/>
              <a:ext cx="38" cy="1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（7．25）</a:t>
              </a:r>
            </a:p>
          </xdr:txBody>
        </xdr:sp>
        <xdr:sp macro="" textlink="">
          <xdr:nvSpPr>
            <xdr:cNvPr id="108" name="Rectangle 126">
              <a:extLst>
                <a:ext uri="{FF2B5EF4-FFF2-40B4-BE49-F238E27FC236}">
                  <a16:creationId xmlns:a16="http://schemas.microsoft.com/office/drawing/2014/main" id="{00000000-0008-0000-0700-00006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" y="281"/>
              <a:ext cx="15" cy="3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vert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（5．60）</a:t>
              </a:r>
            </a:p>
          </xdr:txBody>
        </xdr:sp>
        <xdr:sp macro="" textlink="">
          <xdr:nvSpPr>
            <xdr:cNvPr id="109" name="Rectangle 127">
              <a:extLst>
                <a:ext uri="{FF2B5EF4-FFF2-40B4-BE49-F238E27FC236}">
                  <a16:creationId xmlns:a16="http://schemas.microsoft.com/office/drawing/2014/main" id="{00000000-0008-0000-0700-00006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8" y="316"/>
              <a:ext cx="19" cy="3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vert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16．80</a:t>
              </a:r>
            </a:p>
          </xdr:txBody>
        </xdr:sp>
        <xdr:sp macro="" textlink="">
          <xdr:nvSpPr>
            <xdr:cNvPr id="110" name="Rectangle 128">
              <a:extLst>
                <a:ext uri="{FF2B5EF4-FFF2-40B4-BE49-F238E27FC236}">
                  <a16:creationId xmlns:a16="http://schemas.microsoft.com/office/drawing/2014/main" id="{00000000-0008-0000-0700-00006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13" y="399"/>
              <a:ext cx="39" cy="1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（6．70）</a:t>
              </a:r>
            </a:p>
          </xdr:txBody>
        </xdr:sp>
        <xdr:sp macro="" textlink="">
          <xdr:nvSpPr>
            <xdr:cNvPr id="111" name="Rectangle 129">
              <a:extLst>
                <a:ext uri="{FF2B5EF4-FFF2-40B4-BE49-F238E27FC236}">
                  <a16:creationId xmlns:a16="http://schemas.microsoft.com/office/drawing/2014/main" id="{00000000-0008-0000-0700-00006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6" y="399"/>
              <a:ext cx="34" cy="1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32．75</a:t>
              </a:r>
            </a:p>
          </xdr:txBody>
        </xdr:sp>
        <xdr:sp macro="" textlink="">
          <xdr:nvSpPr>
            <xdr:cNvPr id="112" name="Rectangle 143">
              <a:extLst>
                <a:ext uri="{FF2B5EF4-FFF2-40B4-BE49-F238E27FC236}">
                  <a16:creationId xmlns:a16="http://schemas.microsoft.com/office/drawing/2014/main" id="{00000000-0008-0000-0700-000070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3" y="253"/>
              <a:ext cx="13" cy="3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vert" wrap="square" lIns="27432" tIns="18288" rIns="0" bIns="18288" anchor="b" upright="1"/>
            <a:lstStyle/>
            <a:p>
              <a:pPr algn="ctr" rtl="0">
                <a:defRPr sz="1000"/>
              </a:pPr>
              <a:r>
                <a:rPr lang="ja-JP" altLang="en-US" sz="6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157</a:t>
              </a:r>
            </a:p>
          </xdr:txBody>
        </xdr:sp>
        <xdr:grpSp>
          <xdr:nvGrpSpPr>
            <xdr:cNvPr id="113" name="Group 231">
              <a:extLst>
                <a:ext uri="{FF2B5EF4-FFF2-40B4-BE49-F238E27FC236}">
                  <a16:creationId xmlns:a16="http://schemas.microsoft.com/office/drawing/2014/main" id="{00000000-0008-0000-0700-00007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3" y="139"/>
              <a:ext cx="275" cy="113"/>
              <a:chOff x="353" y="139"/>
              <a:chExt cx="275" cy="113"/>
            </a:xfrm>
          </xdr:grpSpPr>
          <xdr:sp macro="" textlink="">
            <xdr:nvSpPr>
              <xdr:cNvPr id="114" name="Rectangle 146">
                <a:extLst>
                  <a:ext uri="{FF2B5EF4-FFF2-40B4-BE49-F238E27FC236}">
                    <a16:creationId xmlns:a16="http://schemas.microsoft.com/office/drawing/2014/main" id="{00000000-0008-0000-0700-00007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3" y="139"/>
                <a:ext cx="259" cy="42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公共</a:t>
                </a:r>
                <a:r>
                  <a:rPr lang="ja-JP" altLang="en-US" sz="8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</a:rPr>
                  <a:t>ますが両方の図面に重複している場合、一方</a:t>
                </a:r>
              </a:p>
              <a:p>
                <a:pPr algn="l" rtl="0">
                  <a:lnSpc>
                    <a:spcPts val="900"/>
                  </a:lnSpc>
                  <a:defRPr sz="1000"/>
                </a:pPr>
                <a:r>
                  <a:rPr lang="ja-JP" altLang="en-US" sz="8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</a:rPr>
                  <a:t>を　　　で囲み、残りはます番号のみ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の表示とする。</a:t>
                </a:r>
              </a:p>
            </xdr:txBody>
          </xdr:sp>
          <xdr:sp macro="" textlink="">
            <xdr:nvSpPr>
              <xdr:cNvPr id="115" name="Rectangle 227">
                <a:extLst>
                  <a:ext uri="{FF2B5EF4-FFF2-40B4-BE49-F238E27FC236}">
                    <a16:creationId xmlns:a16="http://schemas.microsoft.com/office/drawing/2014/main" id="{00000000-0008-0000-0700-00007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8" y="156"/>
                <a:ext cx="17" cy="11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6" name="Line 145">
                <a:extLst>
                  <a:ext uri="{FF2B5EF4-FFF2-40B4-BE49-F238E27FC236}">
                    <a16:creationId xmlns:a16="http://schemas.microsoft.com/office/drawing/2014/main" id="{00000000-0008-0000-0700-00007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358" y="169"/>
                <a:ext cx="235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7" name="Line 144">
                <a:extLst>
                  <a:ext uri="{FF2B5EF4-FFF2-40B4-BE49-F238E27FC236}">
                    <a16:creationId xmlns:a16="http://schemas.microsoft.com/office/drawing/2014/main" id="{00000000-0008-0000-0700-00007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169"/>
                <a:ext cx="35" cy="83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78" name="Rectangle 275"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211" y="254"/>
            <a:ext cx="6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不明</a:t>
            </a:r>
            <a:r>
              <a:rPr lang="ja-JP" altLang="en-US" sz="8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ます</a:t>
            </a:r>
          </a:p>
        </xdr:txBody>
      </xdr:sp>
      <xdr:sp macro="" textlink="">
        <xdr:nvSpPr>
          <xdr:cNvPr id="79" name="Rectangle 276">
            <a:extLst>
              <a:ext uri="{FF2B5EF4-FFF2-40B4-BE49-F238E27FC236}">
                <a16:creationId xmlns:a16="http://schemas.microsoft.com/office/drawing/2014/main" id="{00000000-0008-0000-0700-00004F000000}"/>
              </a:ext>
            </a:extLst>
          </xdr:cNvPr>
          <xdr:cNvSpPr>
            <a:spLocks noChangeArrowheads="1"/>
          </xdr:cNvSpPr>
        </xdr:nvSpPr>
        <xdr:spPr bwMode="auto">
          <a:xfrm>
            <a:off x="119" y="246"/>
            <a:ext cx="14" cy="2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" wrap="square" lIns="27432" tIns="18288" rIns="0" bIns="18288" anchor="b" upright="1"/>
          <a:lstStyle/>
          <a:p>
            <a:pPr algn="ctr" rtl="0">
              <a:defRPr sz="1000"/>
            </a:pPr>
            <a:r>
              <a:rPr lang="ja-JP" altLang="en-US" sz="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152</a:t>
            </a:r>
          </a:p>
        </xdr:txBody>
      </xdr:sp>
      <xdr:sp macro="" textlink="">
        <xdr:nvSpPr>
          <xdr:cNvPr id="80" name="Rectangle 277">
            <a:extLst>
              <a:ext uri="{FF2B5EF4-FFF2-40B4-BE49-F238E27FC236}">
                <a16:creationId xmlns:a16="http://schemas.microsoft.com/office/drawing/2014/main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95" y="245"/>
            <a:ext cx="14" cy="2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" wrap="square" lIns="27432" tIns="18288" rIns="0" bIns="18288" anchor="b" upright="1"/>
          <a:lstStyle/>
          <a:p>
            <a:pPr algn="ctr" rtl="0">
              <a:defRPr sz="1000"/>
            </a:pPr>
            <a:r>
              <a:rPr lang="ja-JP" altLang="en-US" sz="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153</a:t>
            </a:r>
          </a:p>
        </xdr:txBody>
      </xdr:sp>
      <xdr:sp macro="" textlink="">
        <xdr:nvSpPr>
          <xdr:cNvPr id="81" name="Rectangle 278">
            <a:extLst>
              <a:ext uri="{FF2B5EF4-FFF2-40B4-BE49-F238E27FC236}">
                <a16:creationId xmlns:a16="http://schemas.microsoft.com/office/drawing/2014/main" id="{00000000-0008-0000-07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144" y="308"/>
            <a:ext cx="1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0．90</a:t>
            </a:r>
          </a:p>
        </xdr:txBody>
      </xdr:sp>
      <xdr:sp macro="" textlink="">
        <xdr:nvSpPr>
          <xdr:cNvPr id="82" name="Rectangle 279"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>
            <a:spLocks noChangeArrowheads="1"/>
          </xdr:cNvSpPr>
        </xdr:nvSpPr>
        <xdr:spPr bwMode="auto">
          <a:xfrm>
            <a:off x="144" y="268"/>
            <a:ext cx="15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（4．20）</a:t>
            </a:r>
          </a:p>
        </xdr:txBody>
      </xdr:sp>
    </xdr:grpSp>
    <xdr:clientData/>
  </xdr:twoCellAnchor>
  <xdr:twoCellAnchor>
    <xdr:from>
      <xdr:col>4</xdr:col>
      <xdr:colOff>600075</xdr:colOff>
      <xdr:row>38</xdr:row>
      <xdr:rowOff>171449</xdr:rowOff>
    </xdr:from>
    <xdr:to>
      <xdr:col>7</xdr:col>
      <xdr:colOff>238125</xdr:colOff>
      <xdr:row>41</xdr:row>
      <xdr:rowOff>104774</xdr:rowOff>
    </xdr:to>
    <xdr:sp macro="" textlink="">
      <xdr:nvSpPr>
        <xdr:cNvPr id="121" name="Rectangle 337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>
          <a:spLocks noChangeArrowheads="1"/>
        </xdr:cNvSpPr>
      </xdr:nvSpPr>
      <xdr:spPr bwMode="auto">
        <a:xfrm>
          <a:off x="3400425" y="6724649"/>
          <a:ext cx="16954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公共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ます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詳細図</a:t>
          </a:r>
        </a:p>
      </xdr:txBody>
    </xdr:sp>
    <xdr:clientData/>
  </xdr:twoCellAnchor>
  <xdr:oneCellAnchor>
    <xdr:from>
      <xdr:col>1</xdr:col>
      <xdr:colOff>1343025</xdr:colOff>
      <xdr:row>23</xdr:row>
      <xdr:rowOff>161925</xdr:rowOff>
    </xdr:from>
    <xdr:ext cx="902811" cy="20955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1343025" y="4143375"/>
          <a:ext cx="902811" cy="20955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修繕箇所の明示</a:t>
          </a:r>
        </a:p>
      </xdr:txBody>
    </xdr:sp>
    <xdr:clientData/>
  </xdr:oneCellAnchor>
  <xdr:twoCellAnchor>
    <xdr:from>
      <xdr:col>1</xdr:col>
      <xdr:colOff>1409700</xdr:colOff>
      <xdr:row>25</xdr:row>
      <xdr:rowOff>0</xdr:rowOff>
    </xdr:from>
    <xdr:to>
      <xdr:col>3</xdr:col>
      <xdr:colOff>57150</xdr:colOff>
      <xdr:row>25</xdr:row>
      <xdr:rowOff>0</xdr:rowOff>
    </xdr:to>
    <xdr:sp macro="" textlink="">
      <xdr:nvSpPr>
        <xdr:cNvPr id="123" name="Line 26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>
          <a:spLocks noChangeShapeType="1"/>
        </xdr:cNvSpPr>
      </xdr:nvSpPr>
      <xdr:spPr bwMode="auto">
        <a:xfrm>
          <a:off x="1409700" y="4324350"/>
          <a:ext cx="76200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23</xdr:row>
      <xdr:rowOff>85724</xdr:rowOff>
    </xdr:from>
    <xdr:to>
      <xdr:col>3</xdr:col>
      <xdr:colOff>428625</xdr:colOff>
      <xdr:row>24</xdr:row>
      <xdr:rowOff>171449</xdr:rowOff>
    </xdr:to>
    <xdr:sp macro="" textlink="">
      <xdr:nvSpPr>
        <xdr:cNvPr id="124" name="Line 25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>
          <a:spLocks noChangeShapeType="1"/>
        </xdr:cNvSpPr>
      </xdr:nvSpPr>
      <xdr:spPr bwMode="auto">
        <a:xfrm flipV="1">
          <a:off x="2171700" y="4067174"/>
          <a:ext cx="371475" cy="257175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514350</xdr:colOff>
      <xdr:row>24</xdr:row>
      <xdr:rowOff>9525</xdr:rowOff>
    </xdr:from>
    <xdr:to>
      <xdr:col>6</xdr:col>
      <xdr:colOff>238125</xdr:colOff>
      <xdr:row>27</xdr:row>
      <xdr:rowOff>66675</xdr:rowOff>
    </xdr:to>
    <xdr:cxnSp macro="">
      <xdr:nvCxnSpPr>
        <xdr:cNvPr id="125" name="直線矢印コネクタ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 bwMode="auto">
        <a:xfrm flipH="1">
          <a:off x="4000500" y="4162425"/>
          <a:ext cx="409575" cy="5715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85725</xdr:colOff>
      <xdr:row>25</xdr:row>
      <xdr:rowOff>66675</xdr:rowOff>
    </xdr:from>
    <xdr:to>
      <xdr:col>6</xdr:col>
      <xdr:colOff>333375</xdr:colOff>
      <xdr:row>27</xdr:row>
      <xdr:rowOff>66675</xdr:rowOff>
    </xdr:to>
    <xdr:cxnSp macro="">
      <xdr:nvCxnSpPr>
        <xdr:cNvPr id="126" name="直線矢印コネクタ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 bwMode="auto">
        <a:xfrm flipH="1">
          <a:off x="4257675" y="4391025"/>
          <a:ext cx="247650" cy="3429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400051</xdr:colOff>
      <xdr:row>26</xdr:row>
      <xdr:rowOff>66675</xdr:rowOff>
    </xdr:from>
    <xdr:to>
      <xdr:col>6</xdr:col>
      <xdr:colOff>504825</xdr:colOff>
      <xdr:row>27</xdr:row>
      <xdr:rowOff>57150</xdr:rowOff>
    </xdr:to>
    <xdr:cxnSp macro="">
      <xdr:nvCxnSpPr>
        <xdr:cNvPr id="127" name="直線矢印コネクタ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 bwMode="auto">
        <a:xfrm flipH="1">
          <a:off x="4572001" y="4562475"/>
          <a:ext cx="104774" cy="1619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7</xdr:col>
      <xdr:colOff>219075</xdr:colOff>
      <xdr:row>25</xdr:row>
      <xdr:rowOff>57150</xdr:rowOff>
    </xdr:from>
    <xdr:ext cx="1876425" cy="225703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5076825" y="4381500"/>
          <a:ext cx="187642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下流人孔からの距離（</a:t>
          </a:r>
          <a:r>
            <a:rPr kumimoji="1" lang="en-US" altLang="ja-JP" sz="800">
              <a:solidFill>
                <a:sysClr val="windowText" lastClr="000000"/>
              </a:solidFill>
            </a:rPr>
            <a:t>m</a:t>
          </a:r>
          <a:r>
            <a:rPr kumimoji="1" lang="ja-JP" altLang="en-US" sz="800">
              <a:solidFill>
                <a:sysClr val="windowText" lastClr="000000"/>
              </a:solidFill>
            </a:rPr>
            <a:t>）</a:t>
          </a:r>
        </a:p>
      </xdr:txBody>
    </xdr:sp>
    <xdr:clientData/>
  </xdr:oneCellAnchor>
  <xdr:oneCellAnchor>
    <xdr:from>
      <xdr:col>6</xdr:col>
      <xdr:colOff>190500</xdr:colOff>
      <xdr:row>23</xdr:row>
      <xdr:rowOff>0</xdr:rowOff>
    </xdr:from>
    <xdr:ext cx="1876425" cy="225703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/>
      </xdr:nvSpPr>
      <xdr:spPr>
        <a:xfrm>
          <a:off x="4362450" y="3981450"/>
          <a:ext cx="187642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管径（</a:t>
          </a:r>
          <a:r>
            <a:rPr kumimoji="1" lang="en-US" altLang="ja-JP" sz="800">
              <a:solidFill>
                <a:sysClr val="windowText" lastClr="000000"/>
              </a:solidFill>
            </a:rPr>
            <a:t>cm</a:t>
          </a:r>
          <a:r>
            <a:rPr kumimoji="1" lang="ja-JP" altLang="en-US" sz="800">
              <a:solidFill>
                <a:sysClr val="windowText" lastClr="000000"/>
              </a:solidFill>
            </a:rPr>
            <a:t>）</a:t>
          </a:r>
        </a:p>
      </xdr:txBody>
    </xdr:sp>
    <xdr:clientData/>
  </xdr:oneCellAnchor>
  <xdr:oneCellAnchor>
    <xdr:from>
      <xdr:col>6</xdr:col>
      <xdr:colOff>400050</xdr:colOff>
      <xdr:row>24</xdr:row>
      <xdr:rowOff>38100</xdr:rowOff>
    </xdr:from>
    <xdr:ext cx="1876425" cy="225703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/>
      </xdr:nvSpPr>
      <xdr:spPr>
        <a:xfrm>
          <a:off x="4572000" y="4191000"/>
          <a:ext cx="187642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（取付管延長）（</a:t>
          </a:r>
          <a:r>
            <a:rPr kumimoji="1" lang="en-US" altLang="ja-JP" sz="800">
              <a:solidFill>
                <a:sysClr val="windowText" lastClr="000000"/>
              </a:solidFill>
            </a:rPr>
            <a:t>m</a:t>
          </a:r>
          <a:r>
            <a:rPr kumimoji="1" lang="ja-JP" altLang="en-US" sz="800">
              <a:solidFill>
                <a:sysClr val="windowText" lastClr="000000"/>
              </a:solidFill>
            </a:rPr>
            <a:t>）</a:t>
          </a:r>
        </a:p>
      </xdr:txBody>
    </xdr:sp>
    <xdr:clientData/>
  </xdr:oneCellAnchor>
  <xdr:twoCellAnchor>
    <xdr:from>
      <xdr:col>6</xdr:col>
      <xdr:colOff>238125</xdr:colOff>
      <xdr:row>24</xdr:row>
      <xdr:rowOff>9525</xdr:rowOff>
    </xdr:from>
    <xdr:to>
      <xdr:col>6</xdr:col>
      <xdr:colOff>676275</xdr:colOff>
      <xdr:row>24</xdr:row>
      <xdr:rowOff>9525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 bwMode="auto">
        <a:xfrm>
          <a:off x="4410075" y="4162425"/>
          <a:ext cx="4381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504825</xdr:colOff>
      <xdr:row>26</xdr:row>
      <xdr:rowOff>66675</xdr:rowOff>
    </xdr:from>
    <xdr:to>
      <xdr:col>9</xdr:col>
      <xdr:colOff>9525</xdr:colOff>
      <xdr:row>26</xdr:row>
      <xdr:rowOff>66675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 bwMode="auto">
        <a:xfrm>
          <a:off x="4676775" y="4562475"/>
          <a:ext cx="15621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333375</xdr:colOff>
      <xdr:row>25</xdr:row>
      <xdr:rowOff>66675</xdr:rowOff>
    </xdr:from>
    <xdr:to>
      <xdr:col>8</xdr:col>
      <xdr:colOff>57150</xdr:colOff>
      <xdr:row>25</xdr:row>
      <xdr:rowOff>66675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 bwMode="auto">
        <a:xfrm>
          <a:off x="4505325" y="4391025"/>
          <a:ext cx="1095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72071\Desktop\&#12304;&#28165;&#30000;&#12305;&#26717;&#21462;&#20184;&#31649;&#35519;&#26619;&#20837;&#21147;&#12471;&#12540;&#12488;_V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桝取付管調査入力シート"/>
      <sheetName val="取扱い方法"/>
      <sheetName val="桝取付管調査入力様式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平岡８条１MASU" connectionId="2" xr16:uid="{00000000-0016-0000-0800-000001000000}" autoFormatId="20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真栄MASU" connectionId="1" xr16:uid="{00000000-0016-0000-0800-000000000000}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"/>
  <sheetViews>
    <sheetView view="pageBreakPreview" zoomScaleNormal="100" zoomScaleSheetLayoutView="100" workbookViewId="0"/>
  </sheetViews>
  <sheetFormatPr defaultRowHeight="13.5" x14ac:dyDescent="0.15"/>
  <cols>
    <col min="1" max="1" width="6" style="1" customWidth="1"/>
    <col min="2" max="2" width="4.625" style="1" customWidth="1"/>
    <col min="3" max="3" width="4.875" style="1" customWidth="1"/>
    <col min="4" max="4" width="0.375" style="1" customWidth="1"/>
    <col min="5" max="5" width="15.125" style="1" customWidth="1"/>
    <col min="6" max="6" width="0.375" style="1" customWidth="1"/>
    <col min="7" max="7" width="9.5" style="1" customWidth="1"/>
    <col min="8" max="8" width="0.375" style="1" customWidth="1"/>
    <col min="9" max="9" width="2.75" style="1" customWidth="1"/>
    <col min="10" max="10" width="7.875" style="1" customWidth="1"/>
    <col min="11" max="11" width="0.375" style="1" customWidth="1"/>
    <col min="12" max="12" width="9.75" style="1" customWidth="1"/>
    <col min="13" max="13" width="0.375" style="1" customWidth="1"/>
    <col min="14" max="14" width="6" style="1" customWidth="1"/>
    <col min="15" max="15" width="0.375" style="1" customWidth="1"/>
    <col min="16" max="16" width="6.375" style="1" customWidth="1"/>
    <col min="17" max="17" width="13.75" style="1" customWidth="1"/>
    <col min="18" max="18" width="4.5" style="1" customWidth="1"/>
    <col min="19" max="19" width="0.375" style="1" customWidth="1"/>
    <col min="20" max="20" width="6.125" style="1" customWidth="1"/>
    <col min="21" max="21" width="4.625" style="1" customWidth="1"/>
    <col min="22" max="16384" width="9" style="1"/>
  </cols>
  <sheetData>
    <row r="1" spans="1:21" s="12" customFormat="1" ht="24" x14ac:dyDescent="0.25">
      <c r="A1" s="445"/>
      <c r="B1" s="445"/>
      <c r="C1" s="655" t="s">
        <v>258</v>
      </c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39" t="s">
        <v>128</v>
      </c>
      <c r="S1" s="639"/>
      <c r="T1" s="639"/>
    </row>
    <row r="2" spans="1:21" s="12" customFormat="1" ht="10.5" customHeight="1" x14ac:dyDescent="0.25">
      <c r="A2" s="445"/>
      <c r="B2" s="445"/>
      <c r="C2" s="445"/>
      <c r="D2" s="445"/>
      <c r="E2" s="445"/>
      <c r="F2" s="445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</row>
    <row r="3" spans="1:21" s="12" customFormat="1" ht="26.25" customHeight="1" thickBot="1" x14ac:dyDescent="0.25">
      <c r="A3" s="446"/>
      <c r="B3" s="447" t="s">
        <v>188</v>
      </c>
      <c r="C3" s="447"/>
      <c r="D3" s="448"/>
      <c r="E3" s="640" t="s">
        <v>259</v>
      </c>
      <c r="F3" s="640"/>
      <c r="G3" s="640"/>
      <c r="H3" s="640"/>
      <c r="I3" s="640"/>
      <c r="J3" s="640"/>
      <c r="K3" s="640"/>
      <c r="L3" s="641"/>
      <c r="M3" s="641"/>
      <c r="N3" s="641"/>
      <c r="O3" s="641"/>
      <c r="P3" s="641"/>
      <c r="Q3" s="641"/>
      <c r="R3" s="446"/>
      <c r="S3" s="446"/>
      <c r="T3" s="446"/>
    </row>
    <row r="4" spans="1:21" ht="14.25" customHeight="1" thickBot="1" x14ac:dyDescent="0.2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</row>
    <row r="5" spans="1:21" ht="14.25" customHeight="1" thickBot="1" x14ac:dyDescent="0.2">
      <c r="A5" s="636" t="s">
        <v>257</v>
      </c>
      <c r="B5" s="637"/>
      <c r="C5" s="449" t="str">
        <f>IF(C46="","",C8+C46)</f>
        <v/>
      </c>
      <c r="D5" s="450"/>
      <c r="E5" s="451" t="s">
        <v>204</v>
      </c>
      <c r="F5" s="452"/>
      <c r="G5" s="452"/>
      <c r="H5" s="452"/>
      <c r="I5" s="452"/>
      <c r="J5" s="453" t="s">
        <v>260</v>
      </c>
      <c r="K5" s="454"/>
      <c r="L5" s="455"/>
      <c r="M5" s="455"/>
      <c r="N5" s="456"/>
      <c r="O5" s="457"/>
      <c r="P5" s="452"/>
      <c r="Q5" s="458" t="s">
        <v>28</v>
      </c>
      <c r="R5" s="247"/>
      <c r="S5" s="247"/>
      <c r="T5" s="377" t="s">
        <v>204</v>
      </c>
    </row>
    <row r="6" spans="1:21" ht="14.25" customHeight="1" x14ac:dyDescent="0.15">
      <c r="A6" s="452"/>
      <c r="B6" s="452"/>
      <c r="C6" s="452"/>
      <c r="D6" s="452"/>
      <c r="E6" s="452"/>
      <c r="F6" s="452"/>
      <c r="G6" s="452"/>
      <c r="H6" s="452"/>
      <c r="I6" s="452"/>
      <c r="J6" s="459"/>
      <c r="K6" s="460"/>
      <c r="L6" s="461" t="str">
        <f>IF(R6="","",R5+R6)</f>
        <v/>
      </c>
      <c r="M6" s="461"/>
      <c r="N6" s="462" t="s">
        <v>204</v>
      </c>
      <c r="O6" s="452"/>
      <c r="P6" s="452"/>
      <c r="Q6" s="463" t="s">
        <v>27</v>
      </c>
      <c r="R6" s="251"/>
      <c r="S6" s="251"/>
      <c r="T6" s="378" t="s">
        <v>204</v>
      </c>
    </row>
    <row r="7" spans="1:21" ht="14.25" customHeight="1" x14ac:dyDescent="0.15">
      <c r="A7" s="452"/>
      <c r="B7" s="464" t="s">
        <v>205</v>
      </c>
      <c r="C7" s="465"/>
      <c r="D7" s="466"/>
      <c r="E7" s="466"/>
      <c r="F7" s="446"/>
      <c r="G7" s="452"/>
      <c r="H7" s="452"/>
      <c r="I7" s="452"/>
      <c r="J7" s="467"/>
      <c r="K7" s="467"/>
      <c r="L7" s="446"/>
      <c r="M7" s="446"/>
      <c r="N7" s="446"/>
      <c r="O7" s="446"/>
      <c r="P7" s="446"/>
      <c r="Q7" s="446"/>
      <c r="R7" s="487"/>
      <c r="S7" s="487"/>
      <c r="T7" s="446"/>
    </row>
    <row r="8" spans="1:21" ht="14.25" customHeight="1" x14ac:dyDescent="0.15">
      <c r="A8" s="452"/>
      <c r="B8" s="468"/>
      <c r="C8" s="469" t="str">
        <f>IF(G40="","",E11+E14+G28+G40)</f>
        <v/>
      </c>
      <c r="D8" s="469"/>
      <c r="E8" s="462" t="s">
        <v>204</v>
      </c>
      <c r="F8" s="446"/>
      <c r="G8" s="452"/>
      <c r="H8" s="452"/>
      <c r="I8" s="452"/>
      <c r="J8" s="453" t="s">
        <v>261</v>
      </c>
      <c r="K8" s="454"/>
      <c r="L8" s="465"/>
      <c r="M8" s="465"/>
      <c r="N8" s="466"/>
      <c r="O8" s="452"/>
      <c r="P8" s="446"/>
      <c r="Q8" s="458" t="s">
        <v>28</v>
      </c>
      <c r="R8" s="247"/>
      <c r="S8" s="247"/>
      <c r="T8" s="377" t="s">
        <v>204</v>
      </c>
    </row>
    <row r="9" spans="1:21" ht="14.25" customHeight="1" x14ac:dyDescent="0.15">
      <c r="A9" s="452"/>
      <c r="B9" s="452"/>
      <c r="C9" s="452"/>
      <c r="D9" s="446"/>
      <c r="E9" s="446"/>
      <c r="F9" s="446"/>
      <c r="G9" s="452"/>
      <c r="H9" s="452"/>
      <c r="I9" s="452"/>
      <c r="J9" s="459"/>
      <c r="K9" s="460"/>
      <c r="L9" s="461" t="str">
        <f>IF(R9="","",R8+R9)</f>
        <v/>
      </c>
      <c r="M9" s="461"/>
      <c r="N9" s="462" t="s">
        <v>204</v>
      </c>
      <c r="O9" s="452"/>
      <c r="P9" s="452"/>
      <c r="Q9" s="463" t="s">
        <v>27</v>
      </c>
      <c r="R9" s="251"/>
      <c r="S9" s="251"/>
      <c r="T9" s="378" t="s">
        <v>204</v>
      </c>
    </row>
    <row r="10" spans="1:21" ht="14.25" customHeight="1" x14ac:dyDescent="0.15">
      <c r="A10" s="452"/>
      <c r="B10" s="452"/>
      <c r="C10" s="452"/>
      <c r="D10" s="446"/>
      <c r="E10" s="470" t="s">
        <v>206</v>
      </c>
      <c r="F10" s="465"/>
      <c r="G10" s="466"/>
      <c r="H10" s="452"/>
      <c r="I10" s="446"/>
      <c r="J10" s="467"/>
      <c r="K10" s="467"/>
      <c r="L10" s="446"/>
      <c r="M10" s="446"/>
      <c r="N10" s="446"/>
      <c r="O10" s="446"/>
      <c r="P10" s="446"/>
      <c r="Q10" s="446"/>
      <c r="R10" s="446"/>
      <c r="S10" s="446"/>
      <c r="T10" s="446"/>
    </row>
    <row r="11" spans="1:21" ht="14.25" customHeight="1" x14ac:dyDescent="0.15">
      <c r="A11" s="452"/>
      <c r="B11" s="452"/>
      <c r="C11" s="452"/>
      <c r="D11" s="471"/>
      <c r="E11" s="468" t="str">
        <f>IF(L9="","",L6+L9)</f>
        <v/>
      </c>
      <c r="F11" s="461"/>
      <c r="G11" s="462" t="s">
        <v>204</v>
      </c>
      <c r="H11" s="452"/>
      <c r="I11" s="446"/>
      <c r="J11" s="446" t="s">
        <v>262</v>
      </c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109"/>
    </row>
    <row r="12" spans="1:21" ht="14.25" customHeight="1" x14ac:dyDescent="0.15">
      <c r="A12" s="452"/>
      <c r="B12" s="452"/>
      <c r="C12" s="452"/>
      <c r="D12" s="452"/>
      <c r="E12" s="452"/>
      <c r="F12" s="452"/>
      <c r="G12" s="472"/>
      <c r="H12" s="472"/>
      <c r="I12" s="446"/>
      <c r="J12" s="467" t="s">
        <v>207</v>
      </c>
      <c r="K12" s="467"/>
      <c r="L12" s="446"/>
      <c r="M12" s="446"/>
      <c r="N12" s="446"/>
      <c r="O12" s="446"/>
      <c r="P12" s="446"/>
      <c r="Q12" s="446"/>
      <c r="R12" s="446"/>
      <c r="S12" s="446"/>
      <c r="T12" s="446"/>
      <c r="U12" s="11"/>
    </row>
    <row r="13" spans="1:21" ht="14.25" customHeight="1" x14ac:dyDescent="0.15">
      <c r="A13" s="452"/>
      <c r="B13" s="452"/>
      <c r="C13" s="452"/>
      <c r="D13" s="452"/>
      <c r="E13" s="470" t="s">
        <v>213</v>
      </c>
      <c r="F13" s="465"/>
      <c r="G13" s="466"/>
      <c r="H13" s="452"/>
      <c r="I13" s="446"/>
      <c r="J13" s="467"/>
      <c r="K13" s="467"/>
      <c r="L13" s="446"/>
      <c r="M13" s="446"/>
      <c r="N13" s="446"/>
      <c r="O13" s="446"/>
      <c r="P13" s="446"/>
      <c r="Q13" s="446"/>
      <c r="R13" s="446"/>
      <c r="S13" s="446"/>
      <c r="T13" s="446"/>
      <c r="U13" s="110"/>
    </row>
    <row r="14" spans="1:21" ht="14.25" customHeight="1" x14ac:dyDescent="0.15">
      <c r="A14" s="452"/>
      <c r="B14" s="452"/>
      <c r="C14" s="452"/>
      <c r="D14" s="452"/>
      <c r="E14" s="468" t="str">
        <f>IF(J25="","",L16+L19+J22+J25)</f>
        <v/>
      </c>
      <c r="F14" s="461"/>
      <c r="G14" s="462" t="s">
        <v>204</v>
      </c>
      <c r="H14" s="452"/>
      <c r="I14" s="452"/>
      <c r="J14" s="452"/>
      <c r="K14" s="452"/>
      <c r="L14" s="452"/>
      <c r="M14" s="452"/>
      <c r="N14" s="446"/>
      <c r="O14" s="446"/>
      <c r="P14" s="446"/>
      <c r="Q14" s="446"/>
      <c r="R14" s="446"/>
      <c r="S14" s="446"/>
      <c r="T14" s="446"/>
    </row>
    <row r="15" spans="1:21" ht="14.25" customHeight="1" x14ac:dyDescent="0.15">
      <c r="A15" s="452"/>
      <c r="B15" s="452"/>
      <c r="C15" s="452"/>
      <c r="D15" s="452"/>
      <c r="E15" s="473"/>
      <c r="F15" s="473"/>
      <c r="G15" s="472"/>
      <c r="H15" s="472"/>
      <c r="I15" s="452"/>
      <c r="J15" s="453" t="s">
        <v>260</v>
      </c>
      <c r="K15" s="454"/>
      <c r="L15" s="455"/>
      <c r="M15" s="455"/>
      <c r="N15" s="456"/>
      <c r="O15" s="457"/>
      <c r="P15" s="446"/>
      <c r="Q15" s="458" t="s">
        <v>28</v>
      </c>
      <c r="R15" s="385"/>
      <c r="S15" s="385"/>
      <c r="T15" s="377" t="s">
        <v>204</v>
      </c>
    </row>
    <row r="16" spans="1:21" ht="14.25" customHeight="1" x14ac:dyDescent="0.15">
      <c r="A16" s="452"/>
      <c r="B16" s="452"/>
      <c r="C16" s="452"/>
      <c r="D16" s="452"/>
      <c r="E16" s="473"/>
      <c r="F16" s="473"/>
      <c r="G16" s="472"/>
      <c r="H16" s="472"/>
      <c r="I16" s="452"/>
      <c r="J16" s="459"/>
      <c r="K16" s="460"/>
      <c r="L16" s="461" t="str">
        <f>IF(R16="","",R15+R16)</f>
        <v/>
      </c>
      <c r="M16" s="461"/>
      <c r="N16" s="462" t="s">
        <v>204</v>
      </c>
      <c r="O16" s="452"/>
      <c r="P16" s="452"/>
      <c r="Q16" s="458" t="s">
        <v>27</v>
      </c>
      <c r="R16" s="385"/>
      <c r="S16" s="385"/>
      <c r="T16" s="377" t="s">
        <v>204</v>
      </c>
    </row>
    <row r="17" spans="1:24" ht="14.25" customHeight="1" x14ac:dyDescent="0.15">
      <c r="A17" s="452"/>
      <c r="B17" s="452"/>
      <c r="C17" s="452"/>
      <c r="D17" s="452"/>
      <c r="E17" s="473"/>
      <c r="F17" s="473"/>
      <c r="G17" s="472"/>
      <c r="H17" s="472"/>
      <c r="I17" s="452"/>
      <c r="J17" s="467"/>
      <c r="K17" s="467"/>
      <c r="L17" s="452"/>
      <c r="M17" s="452"/>
      <c r="N17" s="446"/>
      <c r="O17" s="446"/>
      <c r="P17" s="446"/>
      <c r="Q17" s="446"/>
      <c r="R17" s="446"/>
      <c r="S17" s="446"/>
      <c r="T17" s="446"/>
    </row>
    <row r="18" spans="1:24" ht="14.25" customHeight="1" x14ac:dyDescent="0.15">
      <c r="A18" s="452"/>
      <c r="B18" s="452"/>
      <c r="C18" s="452"/>
      <c r="D18" s="452"/>
      <c r="E18" s="473"/>
      <c r="F18" s="473"/>
      <c r="G18" s="472"/>
      <c r="H18" s="472"/>
      <c r="I18" s="452"/>
      <c r="J18" s="453" t="s">
        <v>261</v>
      </c>
      <c r="K18" s="454"/>
      <c r="L18" s="465"/>
      <c r="M18" s="465"/>
      <c r="N18" s="466"/>
      <c r="O18" s="452"/>
      <c r="P18" s="446"/>
      <c r="Q18" s="458" t="s">
        <v>28</v>
      </c>
      <c r="R18" s="385"/>
      <c r="S18" s="385"/>
      <c r="T18" s="377" t="s">
        <v>204</v>
      </c>
    </row>
    <row r="19" spans="1:24" ht="14.25" customHeight="1" x14ac:dyDescent="0.15">
      <c r="A19" s="452"/>
      <c r="B19" s="452"/>
      <c r="C19" s="452"/>
      <c r="D19" s="452"/>
      <c r="E19" s="473"/>
      <c r="F19" s="473"/>
      <c r="G19" s="472"/>
      <c r="H19" s="472"/>
      <c r="I19" s="452"/>
      <c r="J19" s="459"/>
      <c r="K19" s="460"/>
      <c r="L19" s="461" t="str">
        <f>IF(R19="","",R18+R19)</f>
        <v/>
      </c>
      <c r="M19" s="461"/>
      <c r="N19" s="462" t="s">
        <v>204</v>
      </c>
      <c r="O19" s="452"/>
      <c r="P19" s="452"/>
      <c r="Q19" s="458" t="s">
        <v>27</v>
      </c>
      <c r="R19" s="385"/>
      <c r="S19" s="385"/>
      <c r="T19" s="377" t="s">
        <v>204</v>
      </c>
    </row>
    <row r="20" spans="1:24" ht="14.25" customHeight="1" x14ac:dyDescent="0.15">
      <c r="A20" s="452"/>
      <c r="B20" s="452"/>
      <c r="C20" s="452"/>
      <c r="D20" s="452"/>
      <c r="E20" s="452" t="s">
        <v>263</v>
      </c>
      <c r="F20" s="452"/>
      <c r="G20" s="452"/>
      <c r="H20" s="452"/>
      <c r="I20" s="452"/>
      <c r="J20" s="452"/>
      <c r="K20" s="452"/>
      <c r="L20" s="452"/>
      <c r="M20" s="452"/>
      <c r="N20" s="446"/>
      <c r="O20" s="446"/>
      <c r="P20" s="452"/>
      <c r="Q20" s="452"/>
      <c r="R20" s="457"/>
      <c r="S20" s="457"/>
      <c r="T20" s="446"/>
    </row>
    <row r="21" spans="1:24" ht="14.25" customHeight="1" x14ac:dyDescent="0.15">
      <c r="A21" s="452"/>
      <c r="B21" s="452"/>
      <c r="C21" s="452"/>
      <c r="D21" s="452"/>
      <c r="E21" s="446"/>
      <c r="F21" s="453" t="s">
        <v>199</v>
      </c>
      <c r="G21" s="455"/>
      <c r="H21" s="455"/>
      <c r="I21" s="455"/>
      <c r="J21" s="465"/>
      <c r="K21" s="465"/>
      <c r="L21" s="466"/>
      <c r="M21" s="452"/>
      <c r="N21" s="446"/>
      <c r="O21" s="446"/>
      <c r="P21" s="446"/>
      <c r="Q21" s="458" t="s">
        <v>28</v>
      </c>
      <c r="R21" s="385"/>
      <c r="S21" s="385"/>
      <c r="T21" s="377" t="s">
        <v>204</v>
      </c>
    </row>
    <row r="22" spans="1:24" ht="14.25" customHeight="1" x14ac:dyDescent="0.15">
      <c r="A22" s="452"/>
      <c r="B22" s="452"/>
      <c r="C22" s="452"/>
      <c r="D22" s="452"/>
      <c r="E22" s="446"/>
      <c r="F22" s="474"/>
      <c r="G22" s="475"/>
      <c r="H22" s="475"/>
      <c r="I22" s="475"/>
      <c r="J22" s="476" t="str">
        <f>IF(R22="","",R21+R22)</f>
        <v/>
      </c>
      <c r="K22" s="476"/>
      <c r="L22" s="462" t="s">
        <v>204</v>
      </c>
      <c r="M22" s="452"/>
      <c r="N22" s="452"/>
      <c r="O22" s="452"/>
      <c r="P22" s="446"/>
      <c r="Q22" s="458" t="s">
        <v>27</v>
      </c>
      <c r="R22" s="385"/>
      <c r="S22" s="385"/>
      <c r="T22" s="377" t="s">
        <v>204</v>
      </c>
    </row>
    <row r="23" spans="1:24" ht="14.25" customHeight="1" x14ac:dyDescent="0.15">
      <c r="A23" s="452"/>
      <c r="B23" s="452"/>
      <c r="C23" s="452"/>
      <c r="D23" s="452"/>
      <c r="E23" s="446"/>
      <c r="F23" s="477" t="s">
        <v>264</v>
      </c>
      <c r="G23" s="478"/>
      <c r="H23" s="478"/>
      <c r="I23" s="446"/>
      <c r="J23" s="479"/>
      <c r="K23" s="479"/>
      <c r="L23" s="446"/>
      <c r="M23" s="446"/>
      <c r="N23" s="446"/>
      <c r="O23" s="446"/>
      <c r="P23" s="446"/>
      <c r="Q23" s="446"/>
      <c r="R23" s="446"/>
      <c r="S23" s="446"/>
      <c r="T23" s="446"/>
    </row>
    <row r="24" spans="1:24" ht="14.25" customHeight="1" x14ac:dyDescent="0.15">
      <c r="A24" s="452"/>
      <c r="B24" s="452"/>
      <c r="C24" s="452"/>
      <c r="D24" s="452"/>
      <c r="E24" s="446"/>
      <c r="F24" s="453" t="s">
        <v>200</v>
      </c>
      <c r="G24" s="455"/>
      <c r="H24" s="455"/>
      <c r="I24" s="455"/>
      <c r="J24" s="480"/>
      <c r="K24" s="480"/>
      <c r="L24" s="466"/>
      <c r="M24" s="452"/>
      <c r="N24" s="446"/>
      <c r="O24" s="446"/>
      <c r="P24" s="446"/>
      <c r="Q24" s="458" t="s">
        <v>28</v>
      </c>
      <c r="R24" s="385"/>
      <c r="S24" s="385"/>
      <c r="T24" s="377" t="s">
        <v>204</v>
      </c>
    </row>
    <row r="25" spans="1:24" ht="14.25" customHeight="1" x14ac:dyDescent="0.15">
      <c r="A25" s="452"/>
      <c r="B25" s="452"/>
      <c r="C25" s="452"/>
      <c r="D25" s="452"/>
      <c r="E25" s="446"/>
      <c r="F25" s="474"/>
      <c r="G25" s="475"/>
      <c r="H25" s="475"/>
      <c r="I25" s="475"/>
      <c r="J25" s="476" t="str">
        <f>IF(R25="","",R24+R25)</f>
        <v/>
      </c>
      <c r="K25" s="476"/>
      <c r="L25" s="462" t="s">
        <v>204</v>
      </c>
      <c r="M25" s="452"/>
      <c r="N25" s="452"/>
      <c r="O25" s="452"/>
      <c r="P25" s="446"/>
      <c r="Q25" s="458" t="s">
        <v>27</v>
      </c>
      <c r="R25" s="385"/>
      <c r="S25" s="385"/>
      <c r="T25" s="377" t="s">
        <v>204</v>
      </c>
    </row>
    <row r="26" spans="1:24" ht="14.25" customHeight="1" x14ac:dyDescent="0.15">
      <c r="A26" s="452"/>
      <c r="B26" s="452"/>
      <c r="C26" s="452"/>
      <c r="D26" s="452"/>
      <c r="E26" s="446"/>
      <c r="F26" s="477" t="s">
        <v>265</v>
      </c>
      <c r="G26" s="478"/>
      <c r="H26" s="478"/>
      <c r="I26" s="446"/>
      <c r="J26" s="479"/>
      <c r="K26" s="479"/>
      <c r="L26" s="446"/>
      <c r="M26" s="446"/>
      <c r="N26" s="446"/>
      <c r="O26" s="446"/>
      <c r="P26" s="446"/>
      <c r="Q26" s="446"/>
      <c r="R26" s="446"/>
      <c r="S26" s="446"/>
      <c r="T26" s="446"/>
    </row>
    <row r="27" spans="1:24" ht="14.25" customHeight="1" x14ac:dyDescent="0.15">
      <c r="A27" s="452"/>
      <c r="B27" s="452"/>
      <c r="C27" s="452"/>
      <c r="D27" s="452"/>
      <c r="E27" s="452"/>
      <c r="F27" s="452"/>
      <c r="G27" s="446"/>
      <c r="H27" s="446"/>
      <c r="I27" s="446"/>
      <c r="J27" s="467"/>
      <c r="K27" s="467"/>
      <c r="L27" s="446"/>
      <c r="M27" s="446"/>
      <c r="N27" s="446"/>
      <c r="O27" s="446"/>
      <c r="P27" s="446"/>
      <c r="Q27" s="446"/>
      <c r="R27" s="446"/>
      <c r="S27" s="446"/>
      <c r="T27" s="446"/>
    </row>
    <row r="28" spans="1:24" ht="14.25" customHeight="1" x14ac:dyDescent="0.15">
      <c r="A28" s="452"/>
      <c r="B28" s="452"/>
      <c r="C28" s="452"/>
      <c r="D28" s="452"/>
      <c r="E28" s="481" t="s">
        <v>208</v>
      </c>
      <c r="F28" s="482"/>
      <c r="G28" s="483" t="str">
        <f>IF(L37="","",L31+L34+L37)</f>
        <v/>
      </c>
      <c r="H28" s="483"/>
      <c r="I28" s="484" t="s">
        <v>204</v>
      </c>
      <c r="J28" s="484"/>
      <c r="K28" s="446"/>
      <c r="L28" s="446"/>
      <c r="M28" s="452"/>
      <c r="N28" s="446"/>
      <c r="O28" s="446"/>
      <c r="P28" s="467"/>
      <c r="Q28" s="467"/>
      <c r="R28" s="457"/>
      <c r="S28" s="457"/>
      <c r="T28" s="452"/>
    </row>
    <row r="29" spans="1:24" ht="14.25" customHeight="1" x14ac:dyDescent="0.15">
      <c r="A29" s="452"/>
      <c r="B29" s="452"/>
      <c r="C29" s="452"/>
      <c r="D29" s="446"/>
      <c r="E29" s="452" t="s">
        <v>263</v>
      </c>
      <c r="F29" s="452"/>
      <c r="G29" s="452"/>
      <c r="H29" s="452"/>
      <c r="I29" s="452"/>
      <c r="J29" s="452"/>
      <c r="K29" s="452"/>
      <c r="L29" s="452"/>
      <c r="M29" s="452"/>
      <c r="N29" s="446"/>
      <c r="O29" s="446"/>
      <c r="P29" s="452"/>
      <c r="Q29" s="452"/>
      <c r="R29" s="457"/>
      <c r="S29" s="457"/>
      <c r="T29" s="452"/>
      <c r="X29" s="10"/>
    </row>
    <row r="30" spans="1:24" ht="14.25" customHeight="1" x14ac:dyDescent="0.15">
      <c r="A30" s="452"/>
      <c r="B30" s="452"/>
      <c r="C30" s="452"/>
      <c r="D30" s="446"/>
      <c r="E30" s="446"/>
      <c r="F30" s="446"/>
      <c r="G30" s="453" t="s">
        <v>199</v>
      </c>
      <c r="H30" s="454"/>
      <c r="I30" s="455"/>
      <c r="J30" s="455"/>
      <c r="K30" s="455"/>
      <c r="L30" s="465"/>
      <c r="M30" s="465"/>
      <c r="N30" s="466"/>
      <c r="O30" s="452"/>
      <c r="P30" s="452"/>
      <c r="Q30" s="485"/>
      <c r="R30" s="457"/>
      <c r="S30" s="457"/>
      <c r="T30" s="452"/>
    </row>
    <row r="31" spans="1:24" ht="14.25" customHeight="1" x14ac:dyDescent="0.15">
      <c r="A31" s="452"/>
      <c r="B31" s="452"/>
      <c r="C31" s="452"/>
      <c r="D31" s="446"/>
      <c r="E31" s="446"/>
      <c r="F31" s="446"/>
      <c r="G31" s="474"/>
      <c r="H31" s="475"/>
      <c r="I31" s="475"/>
      <c r="J31" s="475"/>
      <c r="K31" s="381"/>
      <c r="L31" s="249"/>
      <c r="M31" s="249"/>
      <c r="N31" s="378" t="s">
        <v>204</v>
      </c>
      <c r="O31" s="376"/>
      <c r="P31" s="446"/>
      <c r="Q31" s="446"/>
      <c r="R31" s="446"/>
      <c r="S31" s="446"/>
      <c r="T31" s="446"/>
    </row>
    <row r="32" spans="1:24" ht="14.25" customHeight="1" x14ac:dyDescent="0.15">
      <c r="A32" s="452"/>
      <c r="B32" s="452"/>
      <c r="C32" s="452"/>
      <c r="D32" s="446"/>
      <c r="E32" s="446"/>
      <c r="F32" s="446"/>
      <c r="G32" s="477" t="s">
        <v>264</v>
      </c>
      <c r="H32" s="477"/>
      <c r="I32" s="478"/>
      <c r="J32" s="446"/>
      <c r="K32" s="12"/>
      <c r="L32" s="9"/>
      <c r="M32" s="9"/>
      <c r="N32" s="12"/>
      <c r="O32" s="12"/>
      <c r="P32" s="446"/>
      <c r="Q32" s="446"/>
      <c r="R32" s="446"/>
      <c r="S32" s="446"/>
      <c r="T32" s="446"/>
    </row>
    <row r="33" spans="1:20" ht="14.25" customHeight="1" x14ac:dyDescent="0.15">
      <c r="A33" s="452"/>
      <c r="B33" s="452"/>
      <c r="C33" s="452"/>
      <c r="D33" s="446"/>
      <c r="E33" s="446"/>
      <c r="F33" s="446"/>
      <c r="G33" s="453" t="s">
        <v>200</v>
      </c>
      <c r="H33" s="454"/>
      <c r="I33" s="455"/>
      <c r="J33" s="455"/>
      <c r="K33" s="455"/>
      <c r="L33" s="480"/>
      <c r="M33" s="480"/>
      <c r="N33" s="466"/>
      <c r="O33" s="376"/>
      <c r="P33" s="446"/>
      <c r="Q33" s="446"/>
      <c r="R33" s="446"/>
      <c r="S33" s="446"/>
      <c r="T33" s="446"/>
    </row>
    <row r="34" spans="1:20" ht="14.25" customHeight="1" x14ac:dyDescent="0.15">
      <c r="A34" s="452"/>
      <c r="B34" s="452"/>
      <c r="C34" s="452"/>
      <c r="D34" s="446"/>
      <c r="E34" s="446"/>
      <c r="F34" s="446"/>
      <c r="G34" s="474"/>
      <c r="H34" s="475"/>
      <c r="I34" s="475"/>
      <c r="J34" s="475"/>
      <c r="K34" s="381"/>
      <c r="L34" s="249"/>
      <c r="M34" s="249"/>
      <c r="N34" s="378" t="s">
        <v>204</v>
      </c>
      <c r="O34" s="376"/>
      <c r="P34" s="446"/>
      <c r="Q34" s="446"/>
      <c r="R34" s="446"/>
      <c r="S34" s="446"/>
      <c r="T34" s="446"/>
    </row>
    <row r="35" spans="1:20" ht="14.25" customHeight="1" x14ac:dyDescent="0.15">
      <c r="A35" s="452"/>
      <c r="B35" s="452"/>
      <c r="C35" s="452"/>
      <c r="D35" s="446"/>
      <c r="E35" s="446"/>
      <c r="F35" s="446"/>
      <c r="G35" s="477" t="s">
        <v>265</v>
      </c>
      <c r="H35" s="477"/>
      <c r="I35" s="478"/>
      <c r="J35" s="446"/>
      <c r="K35" s="12"/>
      <c r="L35" s="9"/>
      <c r="M35" s="9"/>
      <c r="N35" s="12"/>
      <c r="O35" s="12"/>
      <c r="P35" s="446"/>
      <c r="Q35" s="446"/>
      <c r="R35" s="446"/>
      <c r="S35" s="446"/>
      <c r="T35" s="446"/>
    </row>
    <row r="36" spans="1:20" ht="14.25" customHeight="1" x14ac:dyDescent="0.15">
      <c r="A36" s="452"/>
      <c r="B36" s="452"/>
      <c r="C36" s="452"/>
      <c r="D36" s="446"/>
      <c r="E36" s="446"/>
      <c r="F36" s="446"/>
      <c r="G36" s="453" t="s">
        <v>266</v>
      </c>
      <c r="H36" s="454"/>
      <c r="I36" s="455"/>
      <c r="J36" s="455"/>
      <c r="K36" s="455"/>
      <c r="L36" s="480"/>
      <c r="M36" s="480"/>
      <c r="N36" s="466"/>
      <c r="O36" s="376"/>
      <c r="P36" s="446"/>
      <c r="Q36" s="446"/>
      <c r="R36" s="446"/>
      <c r="S36" s="446"/>
      <c r="T36" s="446"/>
    </row>
    <row r="37" spans="1:20" ht="14.25" customHeight="1" x14ac:dyDescent="0.15">
      <c r="A37" s="452"/>
      <c r="B37" s="452"/>
      <c r="C37" s="452"/>
      <c r="D37" s="446"/>
      <c r="E37" s="446"/>
      <c r="F37" s="446"/>
      <c r="G37" s="474"/>
      <c r="H37" s="475"/>
      <c r="I37" s="475"/>
      <c r="J37" s="475"/>
      <c r="K37" s="381"/>
      <c r="L37" s="249"/>
      <c r="M37" s="249"/>
      <c r="N37" s="378" t="s">
        <v>204</v>
      </c>
      <c r="O37" s="376"/>
      <c r="P37" s="446"/>
      <c r="Q37" s="446"/>
      <c r="R37" s="446"/>
      <c r="S37" s="446"/>
      <c r="T37" s="446"/>
    </row>
    <row r="38" spans="1:20" ht="14.25" customHeight="1" x14ac:dyDescent="0.15">
      <c r="A38" s="452"/>
      <c r="B38" s="452"/>
      <c r="C38" s="452"/>
      <c r="D38" s="446"/>
      <c r="E38" s="446"/>
      <c r="F38" s="446"/>
      <c r="G38" s="477" t="s">
        <v>267</v>
      </c>
      <c r="H38" s="477"/>
      <c r="I38" s="478"/>
      <c r="J38" s="446"/>
      <c r="K38" s="12"/>
      <c r="L38" s="499"/>
      <c r="M38" s="499"/>
      <c r="N38" s="446"/>
      <c r="O38" s="446"/>
      <c r="P38" s="446"/>
      <c r="Q38" s="446"/>
      <c r="R38" s="446"/>
      <c r="S38" s="446"/>
      <c r="T38" s="446"/>
    </row>
    <row r="39" spans="1:20" ht="14.25" customHeight="1" x14ac:dyDescent="0.15">
      <c r="A39" s="452"/>
      <c r="B39" s="452"/>
      <c r="C39" s="452"/>
      <c r="D39" s="452"/>
      <c r="E39" s="446"/>
      <c r="F39" s="446"/>
      <c r="G39" s="446"/>
      <c r="H39" s="446"/>
      <c r="I39" s="446"/>
      <c r="J39" s="446"/>
      <c r="K39" s="12"/>
      <c r="L39" s="446"/>
      <c r="M39" s="446"/>
      <c r="N39" s="446"/>
      <c r="O39" s="446"/>
      <c r="P39" s="446"/>
      <c r="Q39" s="446"/>
      <c r="R39" s="446"/>
      <c r="S39" s="446"/>
      <c r="T39" s="446"/>
    </row>
    <row r="40" spans="1:20" ht="14.25" customHeight="1" x14ac:dyDescent="0.15">
      <c r="A40" s="452"/>
      <c r="B40" s="452"/>
      <c r="C40" s="452"/>
      <c r="D40" s="452"/>
      <c r="E40" s="481" t="s">
        <v>268</v>
      </c>
      <c r="F40" s="380"/>
      <c r="G40" s="250"/>
      <c r="H40" s="250"/>
      <c r="I40" s="377" t="s">
        <v>204</v>
      </c>
      <c r="J40" s="377"/>
      <c r="K40" s="12"/>
      <c r="L40" s="446"/>
      <c r="M40" s="452"/>
      <c r="N40" s="446"/>
      <c r="O40" s="446"/>
      <c r="P40" s="446"/>
      <c r="Q40" s="446"/>
      <c r="R40" s="446"/>
      <c r="S40" s="446"/>
      <c r="T40" s="446"/>
    </row>
    <row r="41" spans="1:20" ht="14.25" customHeight="1" x14ac:dyDescent="0.15">
      <c r="A41" s="452"/>
      <c r="B41" s="452"/>
      <c r="C41" s="446"/>
      <c r="D41" s="446"/>
      <c r="E41" s="477" t="s">
        <v>269</v>
      </c>
      <c r="F41" s="248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</row>
    <row r="42" spans="1:20" ht="14.25" customHeight="1" x14ac:dyDescent="0.15">
      <c r="A42" s="452"/>
      <c r="B42" s="452"/>
      <c r="C42" s="446"/>
      <c r="D42" s="446"/>
      <c r="E42" s="446"/>
      <c r="F42" s="12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</row>
    <row r="43" spans="1:20" ht="14.25" customHeight="1" x14ac:dyDescent="0.15">
      <c r="A43" s="485"/>
      <c r="B43" s="485"/>
      <c r="C43" s="452"/>
      <c r="D43" s="452"/>
      <c r="E43" s="452"/>
      <c r="F43" s="376"/>
      <c r="G43" s="452"/>
      <c r="H43" s="452"/>
      <c r="I43" s="452"/>
      <c r="J43" s="453" t="s">
        <v>260</v>
      </c>
      <c r="K43" s="454"/>
      <c r="L43" s="455"/>
      <c r="M43" s="455"/>
      <c r="N43" s="456"/>
      <c r="O43" s="457"/>
      <c r="P43" s="452"/>
      <c r="Q43" s="458" t="s">
        <v>28</v>
      </c>
      <c r="R43" s="247"/>
      <c r="S43" s="247"/>
      <c r="T43" s="377" t="s">
        <v>204</v>
      </c>
    </row>
    <row r="44" spans="1:20" ht="14.25" customHeight="1" x14ac:dyDescent="0.15">
      <c r="A44" s="452"/>
      <c r="B44" s="452"/>
      <c r="C44" s="452"/>
      <c r="D44" s="452"/>
      <c r="E44" s="452"/>
      <c r="F44" s="376"/>
      <c r="G44" s="446"/>
      <c r="H44" s="446"/>
      <c r="I44" s="452"/>
      <c r="J44" s="459"/>
      <c r="K44" s="460"/>
      <c r="L44" s="461" t="str">
        <f>IF(R44="","",R43+R44)</f>
        <v/>
      </c>
      <c r="M44" s="461"/>
      <c r="N44" s="462" t="s">
        <v>204</v>
      </c>
      <c r="O44" s="452"/>
      <c r="P44" s="452"/>
      <c r="Q44" s="463" t="s">
        <v>27</v>
      </c>
      <c r="R44" s="251"/>
      <c r="S44" s="251"/>
      <c r="T44" s="378" t="s">
        <v>204</v>
      </c>
    </row>
    <row r="45" spans="1:20" ht="14.25" customHeight="1" x14ac:dyDescent="0.15">
      <c r="A45" s="452"/>
      <c r="B45" s="464" t="s">
        <v>209</v>
      </c>
      <c r="C45" s="465"/>
      <c r="D45" s="465"/>
      <c r="E45" s="466"/>
      <c r="F45" s="12"/>
      <c r="G45" s="446"/>
      <c r="H45" s="446"/>
      <c r="I45" s="452"/>
      <c r="J45" s="467"/>
      <c r="K45" s="467"/>
      <c r="L45" s="487"/>
      <c r="M45" s="487"/>
      <c r="N45" s="446"/>
      <c r="O45" s="446"/>
      <c r="P45" s="446"/>
      <c r="Q45" s="446"/>
      <c r="R45" s="487"/>
      <c r="S45" s="487"/>
      <c r="T45" s="446"/>
    </row>
    <row r="46" spans="1:20" ht="14.25" customHeight="1" x14ac:dyDescent="0.15">
      <c r="A46" s="452"/>
      <c r="B46" s="468"/>
      <c r="C46" s="469" t="str">
        <f>E49</f>
        <v/>
      </c>
      <c r="D46" s="469"/>
      <c r="E46" s="462" t="s">
        <v>210</v>
      </c>
      <c r="F46" s="12"/>
      <c r="G46" s="446"/>
      <c r="H46" s="446"/>
      <c r="I46" s="452"/>
      <c r="J46" s="453" t="s">
        <v>261</v>
      </c>
      <c r="K46" s="454"/>
      <c r="L46" s="488"/>
      <c r="M46" s="488"/>
      <c r="N46" s="466"/>
      <c r="O46" s="452"/>
      <c r="P46" s="446"/>
      <c r="Q46" s="458" t="s">
        <v>28</v>
      </c>
      <c r="R46" s="247"/>
      <c r="S46" s="247"/>
      <c r="T46" s="377" t="s">
        <v>204</v>
      </c>
    </row>
    <row r="47" spans="1:20" ht="14.25" customHeight="1" x14ac:dyDescent="0.15">
      <c r="A47" s="446"/>
      <c r="B47" s="446"/>
      <c r="C47" s="452"/>
      <c r="D47" s="452"/>
      <c r="E47" s="446"/>
      <c r="F47" s="12"/>
      <c r="G47" s="446"/>
      <c r="H47" s="446"/>
      <c r="I47" s="452"/>
      <c r="J47" s="459"/>
      <c r="K47" s="460"/>
      <c r="L47" s="461" t="str">
        <f>IF(R47="","",R46+R47)</f>
        <v/>
      </c>
      <c r="M47" s="461"/>
      <c r="N47" s="462" t="s">
        <v>204</v>
      </c>
      <c r="O47" s="452"/>
      <c r="P47" s="452"/>
      <c r="Q47" s="463" t="s">
        <v>27</v>
      </c>
      <c r="R47" s="251"/>
      <c r="S47" s="251"/>
      <c r="T47" s="378" t="s">
        <v>204</v>
      </c>
    </row>
    <row r="48" spans="1:20" ht="14.25" customHeight="1" x14ac:dyDescent="0.15">
      <c r="A48" s="446"/>
      <c r="B48" s="446"/>
      <c r="C48" s="452"/>
      <c r="D48" s="452"/>
      <c r="E48" s="470" t="s">
        <v>211</v>
      </c>
      <c r="F48" s="379"/>
      <c r="G48" s="466"/>
      <c r="H48" s="452"/>
      <c r="I48" s="446"/>
      <c r="J48" s="467"/>
      <c r="K48" s="467"/>
      <c r="L48" s="446"/>
      <c r="M48" s="446"/>
      <c r="N48" s="446"/>
      <c r="O48" s="446"/>
      <c r="P48" s="446"/>
      <c r="Q48" s="446"/>
      <c r="R48" s="446"/>
      <c r="S48" s="446"/>
      <c r="T48" s="446"/>
    </row>
    <row r="49" spans="1:20" ht="14.25" customHeight="1" x14ac:dyDescent="0.15">
      <c r="A49" s="446"/>
      <c r="B49" s="446"/>
      <c r="C49" s="452"/>
      <c r="D49" s="452"/>
      <c r="E49" s="468" t="str">
        <f>IF(L47="","",L44+L47)</f>
        <v/>
      </c>
      <c r="F49" s="8"/>
      <c r="G49" s="462" t="s">
        <v>204</v>
      </c>
      <c r="H49" s="452"/>
      <c r="I49" s="446"/>
      <c r="J49" s="467"/>
      <c r="K49" s="467"/>
      <c r="L49" s="446"/>
      <c r="M49" s="446"/>
      <c r="N49" s="446"/>
      <c r="O49" s="446"/>
      <c r="P49" s="446"/>
      <c r="Q49" s="446"/>
      <c r="R49" s="446"/>
      <c r="S49" s="446"/>
      <c r="T49" s="446"/>
    </row>
    <row r="50" spans="1:20" ht="14.25" customHeight="1" x14ac:dyDescent="0.15">
      <c r="A50" s="446"/>
      <c r="B50" s="446"/>
      <c r="C50" s="452"/>
      <c r="D50" s="446"/>
      <c r="E50" s="446"/>
      <c r="F50" s="12"/>
      <c r="G50" s="446"/>
      <c r="H50" s="446"/>
      <c r="I50" s="446"/>
      <c r="J50" s="467"/>
      <c r="K50" s="467"/>
      <c r="L50" s="446"/>
      <c r="M50" s="446"/>
      <c r="N50" s="498" t="s">
        <v>187</v>
      </c>
      <c r="O50" s="382"/>
      <c r="P50" s="383"/>
      <c r="Q50" s="384" t="s">
        <v>212</v>
      </c>
      <c r="R50" s="446"/>
      <c r="S50" s="446"/>
      <c r="T50" s="446"/>
    </row>
    <row r="51" spans="1:20" ht="14.25" customHeight="1" x14ac:dyDescent="0.15">
      <c r="A51" s="446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</row>
    <row r="52" spans="1:20" ht="14.25" customHeight="1" x14ac:dyDescent="0.15">
      <c r="A52" s="446"/>
      <c r="B52" s="446"/>
      <c r="C52" s="446"/>
      <c r="D52" s="446"/>
      <c r="E52" s="446"/>
      <c r="F52" s="658" t="s">
        <v>270</v>
      </c>
      <c r="G52" s="659"/>
      <c r="H52" s="659"/>
      <c r="I52" s="659"/>
      <c r="J52" s="659"/>
      <c r="K52" s="659"/>
      <c r="L52" s="659"/>
      <c r="M52" s="659"/>
      <c r="N52" s="488" t="str">
        <f>C5</f>
        <v/>
      </c>
      <c r="O52" s="488"/>
      <c r="P52" s="466" t="s">
        <v>204</v>
      </c>
      <c r="Q52" s="446"/>
      <c r="R52" s="446"/>
      <c r="S52" s="446"/>
      <c r="T52" s="446"/>
    </row>
    <row r="53" spans="1:20" ht="14.25" customHeight="1" x14ac:dyDescent="0.15">
      <c r="A53" s="446"/>
      <c r="B53" s="446"/>
      <c r="C53" s="446"/>
      <c r="D53" s="446"/>
      <c r="E53" s="446"/>
      <c r="F53" s="634" t="s">
        <v>214</v>
      </c>
      <c r="G53" s="657"/>
      <c r="H53" s="657"/>
      <c r="I53" s="657"/>
      <c r="J53" s="657"/>
      <c r="K53" s="657"/>
      <c r="L53" s="657"/>
      <c r="M53" s="657"/>
      <c r="N53" s="473" t="str">
        <f>IF(E14="","",E11+E14+E49)</f>
        <v/>
      </c>
      <c r="O53" s="473"/>
      <c r="P53" s="471" t="s">
        <v>204</v>
      </c>
      <c r="Q53" s="446"/>
      <c r="R53" s="446"/>
      <c r="S53" s="446"/>
      <c r="T53" s="446"/>
    </row>
    <row r="54" spans="1:20" ht="14.25" customHeight="1" x14ac:dyDescent="0.15">
      <c r="A54" s="446"/>
      <c r="B54" s="446"/>
      <c r="C54" s="446"/>
      <c r="D54" s="446"/>
      <c r="E54" s="446"/>
      <c r="F54" s="634" t="s">
        <v>26</v>
      </c>
      <c r="G54" s="635"/>
      <c r="H54" s="635"/>
      <c r="I54" s="635"/>
      <c r="J54" s="635"/>
      <c r="K54" s="635"/>
      <c r="L54" s="635"/>
      <c r="M54" s="635"/>
      <c r="N54" s="473" t="str">
        <f>IF(R5="","",R5+R8+R15+R18+R21+R24+R43+R46)</f>
        <v/>
      </c>
      <c r="O54" s="473"/>
      <c r="P54" s="471" t="s">
        <v>204</v>
      </c>
      <c r="Q54" s="446"/>
      <c r="R54" s="446"/>
      <c r="S54" s="446"/>
      <c r="T54" s="446"/>
    </row>
    <row r="55" spans="1:20" ht="14.25" customHeight="1" x14ac:dyDescent="0.15">
      <c r="A55" s="446"/>
      <c r="B55" s="446"/>
      <c r="C55" s="446"/>
      <c r="D55" s="446"/>
      <c r="E55" s="446"/>
      <c r="F55" s="634" t="s">
        <v>271</v>
      </c>
      <c r="G55" s="635"/>
      <c r="H55" s="635"/>
      <c r="I55" s="635"/>
      <c r="J55" s="635"/>
      <c r="K55" s="635"/>
      <c r="L55" s="635"/>
      <c r="M55" s="635"/>
      <c r="N55" s="473" t="str">
        <f>IF(R6="","",R6+R16+R44)</f>
        <v/>
      </c>
      <c r="O55" s="473"/>
      <c r="P55" s="471" t="s">
        <v>204</v>
      </c>
      <c r="Q55" s="446"/>
      <c r="R55" s="446"/>
      <c r="S55" s="446"/>
      <c r="T55" s="446"/>
    </row>
    <row r="56" spans="1:20" ht="14.25" customHeight="1" x14ac:dyDescent="0.15">
      <c r="A56" s="446"/>
      <c r="B56" s="446"/>
      <c r="C56" s="446"/>
      <c r="D56" s="446"/>
      <c r="E56" s="446"/>
      <c r="F56" s="634" t="s">
        <v>272</v>
      </c>
      <c r="G56" s="635"/>
      <c r="H56" s="635"/>
      <c r="I56" s="635"/>
      <c r="J56" s="635"/>
      <c r="K56" s="635"/>
      <c r="L56" s="635"/>
      <c r="M56" s="635"/>
      <c r="N56" s="473" t="str">
        <f>IF(R9="","",R9+R19+R47)</f>
        <v/>
      </c>
      <c r="O56" s="473"/>
      <c r="P56" s="471" t="s">
        <v>204</v>
      </c>
      <c r="Q56" s="446"/>
      <c r="R56" s="446"/>
      <c r="S56" s="446"/>
      <c r="T56" s="446"/>
    </row>
    <row r="57" spans="1:20" ht="14.25" customHeight="1" x14ac:dyDescent="0.15">
      <c r="A57" s="446"/>
      <c r="B57" s="446"/>
      <c r="C57" s="446"/>
      <c r="D57" s="446"/>
      <c r="E57" s="446"/>
      <c r="F57" s="634" t="s">
        <v>273</v>
      </c>
      <c r="G57" s="635"/>
      <c r="H57" s="635"/>
      <c r="I57" s="635"/>
      <c r="J57" s="635"/>
      <c r="K57" s="635"/>
      <c r="L57" s="635"/>
      <c r="M57" s="635"/>
      <c r="N57" s="473" t="str">
        <f>IF(G28="","",G28)</f>
        <v/>
      </c>
      <c r="O57" s="473"/>
      <c r="P57" s="471" t="s">
        <v>204</v>
      </c>
      <c r="Q57" s="446"/>
      <c r="R57" s="446"/>
      <c r="S57" s="446"/>
      <c r="T57" s="446"/>
    </row>
    <row r="58" spans="1:20" ht="14.25" customHeight="1" x14ac:dyDescent="0.15">
      <c r="A58" s="446"/>
      <c r="B58" s="446"/>
      <c r="C58" s="446"/>
      <c r="D58" s="446"/>
      <c r="E58" s="446"/>
      <c r="F58" s="649" t="s">
        <v>274</v>
      </c>
      <c r="G58" s="650"/>
      <c r="H58" s="650"/>
      <c r="I58" s="650"/>
      <c r="J58" s="650"/>
      <c r="K58" s="650"/>
      <c r="L58" s="650"/>
      <c r="M58" s="650"/>
      <c r="N58" s="461" t="str">
        <f>IF(G40="","",G40)</f>
        <v/>
      </c>
      <c r="O58" s="461"/>
      <c r="P58" s="462" t="s">
        <v>204</v>
      </c>
      <c r="Q58" s="446"/>
      <c r="R58" s="446"/>
      <c r="S58" s="446"/>
      <c r="T58" s="446"/>
    </row>
    <row r="59" spans="1:20" ht="14.25" customHeight="1" thickBot="1" x14ac:dyDescent="0.2">
      <c r="A59" s="486"/>
      <c r="B59" s="486"/>
      <c r="C59" s="486"/>
      <c r="D59" s="486"/>
      <c r="E59" s="486"/>
      <c r="F59" s="486"/>
      <c r="G59" s="486"/>
      <c r="H59" s="486"/>
      <c r="I59" s="486"/>
      <c r="J59" s="489"/>
      <c r="K59" s="489"/>
      <c r="L59" s="490"/>
      <c r="M59" s="490"/>
      <c r="N59" s="473"/>
      <c r="O59" s="473"/>
      <c r="P59" s="491"/>
      <c r="Q59" s="486"/>
      <c r="R59" s="486"/>
      <c r="S59" s="486"/>
      <c r="T59" s="486"/>
    </row>
    <row r="60" spans="1:20" ht="14.25" customHeight="1" thickTop="1" x14ac:dyDescent="0.15">
      <c r="A60" s="486"/>
      <c r="B60" s="486"/>
      <c r="C60" s="486"/>
      <c r="D60" s="486"/>
      <c r="E60" s="486"/>
      <c r="F60" s="486"/>
      <c r="G60" s="486"/>
      <c r="H60" s="651" t="s">
        <v>215</v>
      </c>
      <c r="I60" s="652"/>
      <c r="J60" s="652"/>
      <c r="K60" s="652"/>
      <c r="L60" s="652"/>
      <c r="M60" s="652"/>
      <c r="N60" s="492" t="e">
        <f>N54/N53*100</f>
        <v>#VALUE!</v>
      </c>
      <c r="O60" s="492"/>
      <c r="P60" s="493" t="s">
        <v>24</v>
      </c>
      <c r="Q60" s="486"/>
      <c r="R60" s="486"/>
      <c r="S60" s="486"/>
      <c r="T60" s="486"/>
    </row>
    <row r="61" spans="1:20" ht="14.25" customHeight="1" thickBot="1" x14ac:dyDescent="0.2">
      <c r="A61" s="486"/>
      <c r="B61" s="486"/>
      <c r="C61" s="486"/>
      <c r="D61" s="486"/>
      <c r="E61" s="486"/>
      <c r="F61" s="486"/>
      <c r="G61" s="486"/>
      <c r="H61" s="653" t="s">
        <v>25</v>
      </c>
      <c r="I61" s="654"/>
      <c r="J61" s="654"/>
      <c r="K61" s="654"/>
      <c r="L61" s="654"/>
      <c r="M61" s="654"/>
      <c r="N61" s="494" t="e">
        <f>(N54+N55+N57+N58)/N52*100</f>
        <v>#VALUE!</v>
      </c>
      <c r="O61" s="494"/>
      <c r="P61" s="495" t="s">
        <v>24</v>
      </c>
      <c r="Q61" s="486"/>
      <c r="R61" s="491"/>
      <c r="S61" s="491"/>
      <c r="T61" s="491"/>
    </row>
    <row r="62" spans="1:20" ht="14.25" customHeight="1" thickTop="1" x14ac:dyDescent="0.15">
      <c r="A62" s="486"/>
      <c r="B62" s="486"/>
      <c r="C62" s="486"/>
      <c r="D62" s="486"/>
      <c r="E62" s="486"/>
      <c r="F62" s="486"/>
      <c r="G62" s="486"/>
      <c r="H62" s="486"/>
      <c r="I62" s="486"/>
      <c r="J62" s="489"/>
      <c r="K62" s="489"/>
      <c r="L62" s="490"/>
      <c r="M62" s="490"/>
      <c r="N62" s="496"/>
      <c r="O62" s="496"/>
      <c r="P62" s="497"/>
      <c r="Q62" s="486"/>
      <c r="R62" s="491"/>
      <c r="S62" s="491"/>
      <c r="T62" s="491"/>
    </row>
    <row r="63" spans="1:20" ht="14.25" customHeight="1" x14ac:dyDescent="0.15">
      <c r="A63" s="486"/>
      <c r="B63" s="486"/>
      <c r="C63" s="486"/>
      <c r="D63" s="486"/>
      <c r="E63" s="642" t="s">
        <v>23</v>
      </c>
      <c r="F63" s="642"/>
      <c r="G63" s="643"/>
      <c r="H63" s="643"/>
      <c r="I63" s="643"/>
      <c r="J63" s="638" t="s">
        <v>275</v>
      </c>
      <c r="K63" s="638"/>
      <c r="L63" s="638"/>
      <c r="M63" s="638"/>
      <c r="N63" s="638"/>
      <c r="O63" s="638"/>
      <c r="P63" s="638"/>
      <c r="Q63" s="638"/>
      <c r="R63" s="644" t="s">
        <v>22</v>
      </c>
      <c r="S63" s="644"/>
      <c r="T63" s="645"/>
    </row>
    <row r="64" spans="1:20" ht="14.25" customHeight="1" x14ac:dyDescent="0.15">
      <c r="A64" s="486"/>
      <c r="B64" s="486"/>
      <c r="C64" s="486"/>
      <c r="D64" s="486"/>
      <c r="E64" s="643"/>
      <c r="F64" s="643"/>
      <c r="G64" s="643"/>
      <c r="H64" s="643"/>
      <c r="I64" s="643"/>
      <c r="J64" s="646" t="s">
        <v>278</v>
      </c>
      <c r="K64" s="647"/>
      <c r="L64" s="648"/>
      <c r="M64" s="648"/>
      <c r="N64" s="648"/>
      <c r="O64" s="648"/>
      <c r="P64" s="648"/>
      <c r="Q64" s="648"/>
      <c r="R64" s="645"/>
      <c r="S64" s="645"/>
      <c r="T64" s="645"/>
    </row>
    <row r="69" spans="12:12" x14ac:dyDescent="0.15">
      <c r="L69" s="427"/>
    </row>
  </sheetData>
  <mergeCells count="17">
    <mergeCell ref="F54:M54"/>
    <mergeCell ref="F55:M55"/>
    <mergeCell ref="F56:M56"/>
    <mergeCell ref="A5:B5"/>
    <mergeCell ref="J63:Q63"/>
    <mergeCell ref="R1:T1"/>
    <mergeCell ref="E3:Q3"/>
    <mergeCell ref="E63:I64"/>
    <mergeCell ref="R63:T64"/>
    <mergeCell ref="J64:Q64"/>
    <mergeCell ref="F57:M57"/>
    <mergeCell ref="F58:M58"/>
    <mergeCell ref="H60:M60"/>
    <mergeCell ref="H61:M61"/>
    <mergeCell ref="C1:Q1"/>
    <mergeCell ref="F53:M53"/>
    <mergeCell ref="F52:M52"/>
  </mergeCells>
  <phoneticPr fontId="2"/>
  <pageMargins left="0.78740157480314965" right="0.39370078740157483" top="0.59055118110236227" bottom="0.39370078740157483" header="0.51181102362204722" footer="0.51181102362204722"/>
  <pageSetup paperSize="9" scale="92" firstPageNumber="1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8"/>
  <sheetViews>
    <sheetView showZeros="0" view="pageBreakPreview" zoomScale="85" zoomScaleNormal="100" zoomScaleSheetLayoutView="85" workbookViewId="0"/>
  </sheetViews>
  <sheetFormatPr defaultRowHeight="13.5" x14ac:dyDescent="0.15"/>
  <cols>
    <col min="1" max="1" width="5.5" style="1" customWidth="1"/>
    <col min="2" max="3" width="6.625" style="1" customWidth="1"/>
    <col min="4" max="4" width="12.625" style="1" customWidth="1"/>
    <col min="5" max="10" width="6.25" style="1" customWidth="1"/>
    <col min="11" max="14" width="5.625" style="1" customWidth="1"/>
    <col min="15" max="15" width="8.625" style="1" customWidth="1"/>
    <col min="16" max="16" width="6.625" style="1" customWidth="1"/>
    <col min="17" max="17" width="30.5" style="1" customWidth="1"/>
    <col min="18" max="18" width="20.625" style="1" customWidth="1"/>
    <col min="19" max="16384" width="9" style="1"/>
  </cols>
  <sheetData>
    <row r="1" spans="1:25" ht="19.5" customHeight="1" x14ac:dyDescent="0.25">
      <c r="A1" s="486"/>
      <c r="B1" s="446"/>
      <c r="C1" s="500"/>
      <c r="D1" s="500"/>
      <c r="E1" s="501" t="s">
        <v>253</v>
      </c>
      <c r="F1" s="500"/>
      <c r="G1" s="500"/>
      <c r="H1" s="500"/>
      <c r="I1" s="502"/>
      <c r="J1" s="502"/>
      <c r="K1" s="502"/>
      <c r="L1" s="502"/>
      <c r="M1" s="502"/>
      <c r="N1" s="502"/>
      <c r="O1" s="446"/>
      <c r="P1" s="446"/>
      <c r="Q1" s="503"/>
      <c r="R1" s="503" t="s">
        <v>129</v>
      </c>
    </row>
    <row r="2" spans="1:25" ht="17.25" x14ac:dyDescent="0.2">
      <c r="A2" s="504"/>
      <c r="B2" s="504"/>
      <c r="C2" s="660"/>
      <c r="D2" s="660"/>
      <c r="E2" s="661"/>
      <c r="F2" s="661"/>
      <c r="G2" s="661"/>
      <c r="H2" s="661"/>
      <c r="I2" s="661"/>
      <c r="J2" s="504"/>
      <c r="K2" s="504"/>
      <c r="L2" s="504"/>
      <c r="M2" s="504"/>
      <c r="N2" s="504"/>
      <c r="O2" s="660"/>
      <c r="P2" s="660"/>
      <c r="Q2" s="662" t="s">
        <v>254</v>
      </c>
      <c r="R2" s="663"/>
    </row>
    <row r="3" spans="1:25" ht="6" customHeight="1" thickBot="1" x14ac:dyDescent="0.2">
      <c r="A3" s="505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</row>
    <row r="4" spans="1:25" x14ac:dyDescent="0.15">
      <c r="A4" s="507"/>
      <c r="B4" s="508"/>
      <c r="C4" s="509"/>
      <c r="D4" s="510"/>
      <c r="E4" s="664" t="s">
        <v>21</v>
      </c>
      <c r="F4" s="664"/>
      <c r="G4" s="664"/>
      <c r="H4" s="664"/>
      <c r="I4" s="664"/>
      <c r="J4" s="664"/>
      <c r="K4" s="665" t="s">
        <v>20</v>
      </c>
      <c r="L4" s="666"/>
      <c r="M4" s="666"/>
      <c r="N4" s="666"/>
      <c r="O4" s="666"/>
      <c r="P4" s="667"/>
      <c r="Q4" s="511"/>
      <c r="R4" s="511"/>
    </row>
    <row r="5" spans="1:25" ht="27" x14ac:dyDescent="0.15">
      <c r="A5" s="512" t="s">
        <v>19</v>
      </c>
      <c r="B5" s="513" t="s">
        <v>238</v>
      </c>
      <c r="C5" s="514" t="s">
        <v>18</v>
      </c>
      <c r="D5" s="515" t="s">
        <v>17</v>
      </c>
      <c r="E5" s="516" t="s">
        <v>16</v>
      </c>
      <c r="F5" s="517" t="s">
        <v>249</v>
      </c>
      <c r="G5" s="518" t="s">
        <v>250</v>
      </c>
      <c r="H5" s="518" t="s">
        <v>252</v>
      </c>
      <c r="I5" s="518" t="s">
        <v>249</v>
      </c>
      <c r="J5" s="519" t="s">
        <v>189</v>
      </c>
      <c r="K5" s="668" t="s">
        <v>190</v>
      </c>
      <c r="L5" s="669"/>
      <c r="M5" s="674" t="s">
        <v>15</v>
      </c>
      <c r="N5" s="675"/>
      <c r="O5" s="520" t="s">
        <v>14</v>
      </c>
      <c r="P5" s="521" t="s">
        <v>13</v>
      </c>
      <c r="Q5" s="522" t="s">
        <v>255</v>
      </c>
      <c r="R5" s="523" t="s">
        <v>1</v>
      </c>
      <c r="Y5" s="2"/>
    </row>
    <row r="6" spans="1:25" x14ac:dyDescent="0.15">
      <c r="A6" s="524"/>
      <c r="B6" s="525"/>
      <c r="C6" s="520"/>
      <c r="D6" s="526"/>
      <c r="E6" s="527" t="s">
        <v>12</v>
      </c>
      <c r="F6" s="520" t="s">
        <v>11</v>
      </c>
      <c r="G6" s="520" t="s">
        <v>251</v>
      </c>
      <c r="H6" s="520" t="s">
        <v>251</v>
      </c>
      <c r="I6" s="520" t="s">
        <v>10</v>
      </c>
      <c r="J6" s="528" t="s">
        <v>9</v>
      </c>
      <c r="K6" s="670"/>
      <c r="L6" s="671"/>
      <c r="M6" s="676" t="s">
        <v>191</v>
      </c>
      <c r="N6" s="677"/>
      <c r="O6" s="520" t="s">
        <v>8</v>
      </c>
      <c r="P6" s="526" t="s">
        <v>7</v>
      </c>
      <c r="Q6" s="522" t="s">
        <v>192</v>
      </c>
      <c r="R6" s="529"/>
    </row>
    <row r="7" spans="1:25" ht="14.25" thickBot="1" x14ac:dyDescent="0.2">
      <c r="A7" s="530"/>
      <c r="B7" s="531"/>
      <c r="C7" s="532"/>
      <c r="D7" s="533"/>
      <c r="E7" s="534" t="s">
        <v>193</v>
      </c>
      <c r="F7" s="532" t="s">
        <v>194</v>
      </c>
      <c r="G7" s="532" t="s">
        <v>193</v>
      </c>
      <c r="H7" s="532" t="s">
        <v>193</v>
      </c>
      <c r="I7" s="532" t="s">
        <v>193</v>
      </c>
      <c r="J7" s="535" t="s">
        <v>193</v>
      </c>
      <c r="K7" s="672"/>
      <c r="L7" s="673"/>
      <c r="M7" s="678" t="s">
        <v>6</v>
      </c>
      <c r="N7" s="679"/>
      <c r="O7" s="532" t="s">
        <v>195</v>
      </c>
      <c r="P7" s="533" t="s">
        <v>196</v>
      </c>
      <c r="Q7" s="536"/>
      <c r="R7" s="536"/>
    </row>
    <row r="8" spans="1:25" ht="11.45" customHeight="1" x14ac:dyDescent="0.15">
      <c r="A8" s="680">
        <v>1</v>
      </c>
      <c r="B8" s="680"/>
      <c r="C8" s="682"/>
      <c r="D8" s="684"/>
      <c r="E8" s="686"/>
      <c r="F8" s="688"/>
      <c r="G8" s="700"/>
      <c r="H8" s="700"/>
      <c r="I8" s="700"/>
      <c r="J8" s="701"/>
      <c r="K8" s="703"/>
      <c r="L8" s="704"/>
      <c r="M8" s="707"/>
      <c r="N8" s="708"/>
      <c r="O8" s="688"/>
      <c r="P8" s="692"/>
      <c r="Q8" s="6"/>
      <c r="R8" s="6"/>
    </row>
    <row r="9" spans="1:25" ht="11.45" customHeight="1" x14ac:dyDescent="0.15">
      <c r="A9" s="681"/>
      <c r="B9" s="681"/>
      <c r="C9" s="683"/>
      <c r="D9" s="685"/>
      <c r="E9" s="687"/>
      <c r="F9" s="689"/>
      <c r="G9" s="699"/>
      <c r="H9" s="699"/>
      <c r="I9" s="699"/>
      <c r="J9" s="702"/>
      <c r="K9" s="705"/>
      <c r="L9" s="706"/>
      <c r="M9" s="709"/>
      <c r="N9" s="710"/>
      <c r="O9" s="689"/>
      <c r="P9" s="691"/>
      <c r="Q9" s="4"/>
      <c r="R9" s="4"/>
    </row>
    <row r="10" spans="1:25" ht="11.45" customHeight="1" x14ac:dyDescent="0.15">
      <c r="A10" s="693">
        <v>2</v>
      </c>
      <c r="B10" s="693"/>
      <c r="C10" s="694"/>
      <c r="D10" s="695"/>
      <c r="E10" s="696"/>
      <c r="F10" s="697"/>
      <c r="G10" s="698"/>
      <c r="H10" s="698"/>
      <c r="I10" s="698"/>
      <c r="J10" s="711"/>
      <c r="K10" s="712"/>
      <c r="L10" s="713"/>
      <c r="M10" s="714"/>
      <c r="N10" s="715"/>
      <c r="O10" s="697"/>
      <c r="P10" s="690"/>
      <c r="Q10" s="5"/>
      <c r="R10" s="5"/>
    </row>
    <row r="11" spans="1:25" ht="11.45" customHeight="1" x14ac:dyDescent="0.15">
      <c r="A11" s="681"/>
      <c r="B11" s="681"/>
      <c r="C11" s="683"/>
      <c r="D11" s="685"/>
      <c r="E11" s="687"/>
      <c r="F11" s="689"/>
      <c r="G11" s="699"/>
      <c r="H11" s="699"/>
      <c r="I11" s="699"/>
      <c r="J11" s="702"/>
      <c r="K11" s="705"/>
      <c r="L11" s="706"/>
      <c r="M11" s="709"/>
      <c r="N11" s="710"/>
      <c r="O11" s="689"/>
      <c r="P11" s="691"/>
      <c r="Q11" s="4"/>
      <c r="R11" s="4"/>
    </row>
    <row r="12" spans="1:25" ht="11.45" customHeight="1" x14ac:dyDescent="0.15">
      <c r="A12" s="693">
        <v>3</v>
      </c>
      <c r="B12" s="693"/>
      <c r="C12" s="694"/>
      <c r="D12" s="695"/>
      <c r="E12" s="696"/>
      <c r="F12" s="697"/>
      <c r="G12" s="698"/>
      <c r="H12" s="698"/>
      <c r="I12" s="698"/>
      <c r="J12" s="711"/>
      <c r="K12" s="712"/>
      <c r="L12" s="713"/>
      <c r="M12" s="714"/>
      <c r="N12" s="715"/>
      <c r="O12" s="697"/>
      <c r="P12" s="690"/>
      <c r="Q12" s="5"/>
      <c r="R12" s="5"/>
    </row>
    <row r="13" spans="1:25" ht="11.45" customHeight="1" x14ac:dyDescent="0.15">
      <c r="A13" s="681"/>
      <c r="B13" s="681"/>
      <c r="C13" s="683"/>
      <c r="D13" s="685"/>
      <c r="E13" s="687"/>
      <c r="F13" s="689"/>
      <c r="G13" s="699"/>
      <c r="H13" s="699"/>
      <c r="I13" s="699"/>
      <c r="J13" s="702"/>
      <c r="K13" s="705"/>
      <c r="L13" s="706"/>
      <c r="M13" s="709"/>
      <c r="N13" s="710"/>
      <c r="O13" s="689"/>
      <c r="P13" s="691"/>
      <c r="Q13" s="4"/>
      <c r="R13" s="4"/>
    </row>
    <row r="14" spans="1:25" ht="11.45" customHeight="1" x14ac:dyDescent="0.15">
      <c r="A14" s="716">
        <v>4</v>
      </c>
      <c r="B14" s="693"/>
      <c r="C14" s="694"/>
      <c r="D14" s="695"/>
      <c r="E14" s="696"/>
      <c r="F14" s="697"/>
      <c r="G14" s="698"/>
      <c r="H14" s="698"/>
      <c r="I14" s="698"/>
      <c r="J14" s="711"/>
      <c r="K14" s="712"/>
      <c r="L14" s="713"/>
      <c r="M14" s="714"/>
      <c r="N14" s="715"/>
      <c r="O14" s="697"/>
      <c r="P14" s="690"/>
      <c r="Q14" s="5"/>
      <c r="R14" s="5"/>
    </row>
    <row r="15" spans="1:25" ht="11.45" customHeight="1" x14ac:dyDescent="0.15">
      <c r="A15" s="717"/>
      <c r="B15" s="681"/>
      <c r="C15" s="683"/>
      <c r="D15" s="685"/>
      <c r="E15" s="687"/>
      <c r="F15" s="689"/>
      <c r="G15" s="699"/>
      <c r="H15" s="699"/>
      <c r="I15" s="699"/>
      <c r="J15" s="702"/>
      <c r="K15" s="705"/>
      <c r="L15" s="706"/>
      <c r="M15" s="709"/>
      <c r="N15" s="710"/>
      <c r="O15" s="689"/>
      <c r="P15" s="691"/>
      <c r="Q15" s="4"/>
      <c r="R15" s="4"/>
    </row>
    <row r="16" spans="1:25" ht="11.45" customHeight="1" x14ac:dyDescent="0.15">
      <c r="A16" s="716">
        <v>5</v>
      </c>
      <c r="B16" s="693"/>
      <c r="C16" s="694"/>
      <c r="D16" s="695"/>
      <c r="E16" s="696"/>
      <c r="F16" s="697"/>
      <c r="G16" s="698"/>
      <c r="H16" s="698"/>
      <c r="I16" s="698"/>
      <c r="J16" s="711"/>
      <c r="K16" s="712"/>
      <c r="L16" s="713"/>
      <c r="M16" s="714"/>
      <c r="N16" s="715"/>
      <c r="O16" s="697"/>
      <c r="P16" s="690"/>
      <c r="Q16" s="5"/>
      <c r="R16" s="5"/>
      <c r="X16" s="109"/>
    </row>
    <row r="17" spans="1:18" ht="11.45" customHeight="1" x14ac:dyDescent="0.15">
      <c r="A17" s="717"/>
      <c r="B17" s="681"/>
      <c r="C17" s="683"/>
      <c r="D17" s="685"/>
      <c r="E17" s="687"/>
      <c r="F17" s="689"/>
      <c r="G17" s="699"/>
      <c r="H17" s="699"/>
      <c r="I17" s="699"/>
      <c r="J17" s="702"/>
      <c r="K17" s="705"/>
      <c r="L17" s="706"/>
      <c r="M17" s="709"/>
      <c r="N17" s="710"/>
      <c r="O17" s="689"/>
      <c r="P17" s="691"/>
      <c r="Q17" s="4"/>
      <c r="R17" s="4"/>
    </row>
    <row r="18" spans="1:18" ht="11.45" customHeight="1" x14ac:dyDescent="0.15">
      <c r="A18" s="718">
        <v>6</v>
      </c>
      <c r="B18" s="693"/>
      <c r="C18" s="694"/>
      <c r="D18" s="695"/>
      <c r="E18" s="696"/>
      <c r="F18" s="697"/>
      <c r="G18" s="698"/>
      <c r="H18" s="698"/>
      <c r="I18" s="698"/>
      <c r="J18" s="711"/>
      <c r="K18" s="712"/>
      <c r="L18" s="713"/>
      <c r="M18" s="714"/>
      <c r="N18" s="715"/>
      <c r="O18" s="697"/>
      <c r="P18" s="690"/>
      <c r="Q18" s="5"/>
      <c r="R18" s="5"/>
    </row>
    <row r="19" spans="1:18" ht="11.45" customHeight="1" x14ac:dyDescent="0.15">
      <c r="A19" s="681"/>
      <c r="B19" s="681"/>
      <c r="C19" s="683"/>
      <c r="D19" s="685"/>
      <c r="E19" s="687"/>
      <c r="F19" s="689"/>
      <c r="G19" s="699"/>
      <c r="H19" s="699"/>
      <c r="I19" s="699"/>
      <c r="J19" s="702"/>
      <c r="K19" s="705"/>
      <c r="L19" s="706"/>
      <c r="M19" s="709"/>
      <c r="N19" s="710"/>
      <c r="O19" s="689"/>
      <c r="P19" s="691"/>
      <c r="Q19" s="4"/>
      <c r="R19" s="4"/>
    </row>
    <row r="20" spans="1:18" ht="11.45" customHeight="1" x14ac:dyDescent="0.15">
      <c r="A20" s="693">
        <v>7</v>
      </c>
      <c r="B20" s="693"/>
      <c r="C20" s="694"/>
      <c r="D20" s="695"/>
      <c r="E20" s="696"/>
      <c r="F20" s="697"/>
      <c r="G20" s="698"/>
      <c r="H20" s="698"/>
      <c r="I20" s="698"/>
      <c r="J20" s="711"/>
      <c r="K20" s="712"/>
      <c r="L20" s="713"/>
      <c r="M20" s="714"/>
      <c r="N20" s="715"/>
      <c r="O20" s="697"/>
      <c r="P20" s="690"/>
      <c r="Q20" s="5"/>
      <c r="R20" s="5"/>
    </row>
    <row r="21" spans="1:18" ht="11.45" customHeight="1" x14ac:dyDescent="0.15">
      <c r="A21" s="681"/>
      <c r="B21" s="681"/>
      <c r="C21" s="683"/>
      <c r="D21" s="685"/>
      <c r="E21" s="687"/>
      <c r="F21" s="689"/>
      <c r="G21" s="699"/>
      <c r="H21" s="699"/>
      <c r="I21" s="699"/>
      <c r="J21" s="702"/>
      <c r="K21" s="705"/>
      <c r="L21" s="706"/>
      <c r="M21" s="709"/>
      <c r="N21" s="710"/>
      <c r="O21" s="689"/>
      <c r="P21" s="691"/>
      <c r="Q21" s="4"/>
      <c r="R21" s="4"/>
    </row>
    <row r="22" spans="1:18" ht="11.45" customHeight="1" x14ac:dyDescent="0.15">
      <c r="A22" s="693">
        <v>8</v>
      </c>
      <c r="B22" s="693"/>
      <c r="C22" s="694"/>
      <c r="D22" s="695"/>
      <c r="E22" s="696"/>
      <c r="F22" s="697"/>
      <c r="G22" s="698"/>
      <c r="H22" s="698"/>
      <c r="I22" s="698"/>
      <c r="J22" s="711"/>
      <c r="K22" s="712"/>
      <c r="L22" s="713"/>
      <c r="M22" s="714"/>
      <c r="N22" s="715"/>
      <c r="O22" s="697"/>
      <c r="P22" s="690"/>
      <c r="Q22" s="5"/>
      <c r="R22" s="5"/>
    </row>
    <row r="23" spans="1:18" ht="11.45" customHeight="1" x14ac:dyDescent="0.15">
      <c r="A23" s="681"/>
      <c r="B23" s="681"/>
      <c r="C23" s="683"/>
      <c r="D23" s="685"/>
      <c r="E23" s="687"/>
      <c r="F23" s="689"/>
      <c r="G23" s="699"/>
      <c r="H23" s="699"/>
      <c r="I23" s="699"/>
      <c r="J23" s="702"/>
      <c r="K23" s="705"/>
      <c r="L23" s="706"/>
      <c r="M23" s="709"/>
      <c r="N23" s="710"/>
      <c r="O23" s="689"/>
      <c r="P23" s="691"/>
      <c r="Q23" s="4"/>
      <c r="R23" s="4"/>
    </row>
    <row r="24" spans="1:18" ht="11.45" customHeight="1" x14ac:dyDescent="0.15">
      <c r="A24" s="716">
        <v>9</v>
      </c>
      <c r="B24" s="693"/>
      <c r="C24" s="694"/>
      <c r="D24" s="695"/>
      <c r="E24" s="696"/>
      <c r="F24" s="697"/>
      <c r="G24" s="698"/>
      <c r="H24" s="698"/>
      <c r="I24" s="698"/>
      <c r="J24" s="711"/>
      <c r="K24" s="712"/>
      <c r="L24" s="713"/>
      <c r="M24" s="714"/>
      <c r="N24" s="715"/>
      <c r="O24" s="697"/>
      <c r="P24" s="690"/>
      <c r="Q24" s="5"/>
      <c r="R24" s="5"/>
    </row>
    <row r="25" spans="1:18" ht="11.45" customHeight="1" x14ac:dyDescent="0.15">
      <c r="A25" s="717"/>
      <c r="B25" s="681"/>
      <c r="C25" s="683"/>
      <c r="D25" s="685"/>
      <c r="E25" s="687"/>
      <c r="F25" s="689"/>
      <c r="G25" s="699"/>
      <c r="H25" s="699"/>
      <c r="I25" s="699"/>
      <c r="J25" s="702"/>
      <c r="K25" s="705"/>
      <c r="L25" s="706"/>
      <c r="M25" s="709"/>
      <c r="N25" s="710"/>
      <c r="O25" s="689"/>
      <c r="P25" s="691"/>
      <c r="Q25" s="4"/>
      <c r="R25" s="4"/>
    </row>
    <row r="26" spans="1:18" ht="11.45" customHeight="1" x14ac:dyDescent="0.15">
      <c r="A26" s="716">
        <v>10</v>
      </c>
      <c r="B26" s="693"/>
      <c r="C26" s="694"/>
      <c r="D26" s="695"/>
      <c r="E26" s="696"/>
      <c r="F26" s="697"/>
      <c r="G26" s="698"/>
      <c r="H26" s="698"/>
      <c r="I26" s="698"/>
      <c r="J26" s="711"/>
      <c r="K26" s="712"/>
      <c r="L26" s="713"/>
      <c r="M26" s="714"/>
      <c r="N26" s="715"/>
      <c r="O26" s="697"/>
      <c r="P26" s="690"/>
      <c r="Q26" s="5"/>
      <c r="R26" s="5"/>
    </row>
    <row r="27" spans="1:18" ht="11.45" customHeight="1" x14ac:dyDescent="0.15">
      <c r="A27" s="717"/>
      <c r="B27" s="681"/>
      <c r="C27" s="683"/>
      <c r="D27" s="685"/>
      <c r="E27" s="687"/>
      <c r="F27" s="689"/>
      <c r="G27" s="699"/>
      <c r="H27" s="699"/>
      <c r="I27" s="699"/>
      <c r="J27" s="702"/>
      <c r="K27" s="705"/>
      <c r="L27" s="706"/>
      <c r="M27" s="709"/>
      <c r="N27" s="710"/>
      <c r="O27" s="689"/>
      <c r="P27" s="691"/>
      <c r="Q27" s="4"/>
      <c r="R27" s="4"/>
    </row>
    <row r="28" spans="1:18" ht="11.45" customHeight="1" x14ac:dyDescent="0.15">
      <c r="A28" s="718">
        <v>11</v>
      </c>
      <c r="B28" s="718"/>
      <c r="C28" s="694"/>
      <c r="D28" s="695"/>
      <c r="E28" s="696"/>
      <c r="F28" s="697"/>
      <c r="G28" s="698"/>
      <c r="H28" s="698"/>
      <c r="I28" s="698"/>
      <c r="J28" s="711"/>
      <c r="K28" s="712"/>
      <c r="L28" s="713"/>
      <c r="M28" s="714"/>
      <c r="N28" s="715"/>
      <c r="O28" s="697"/>
      <c r="P28" s="690"/>
      <c r="Q28" s="5"/>
      <c r="R28" s="5"/>
    </row>
    <row r="29" spans="1:18" ht="11.45" customHeight="1" x14ac:dyDescent="0.15">
      <c r="A29" s="681"/>
      <c r="B29" s="681"/>
      <c r="C29" s="683"/>
      <c r="D29" s="685"/>
      <c r="E29" s="687"/>
      <c r="F29" s="689"/>
      <c r="G29" s="699"/>
      <c r="H29" s="699"/>
      <c r="I29" s="699"/>
      <c r="J29" s="702"/>
      <c r="K29" s="705"/>
      <c r="L29" s="706"/>
      <c r="M29" s="709"/>
      <c r="N29" s="710"/>
      <c r="O29" s="689"/>
      <c r="P29" s="691"/>
      <c r="Q29" s="4"/>
      <c r="R29" s="4"/>
    </row>
    <row r="30" spans="1:18" ht="11.45" customHeight="1" x14ac:dyDescent="0.15">
      <c r="A30" s="693">
        <v>12</v>
      </c>
      <c r="B30" s="693"/>
      <c r="C30" s="694"/>
      <c r="D30" s="695"/>
      <c r="E30" s="696"/>
      <c r="F30" s="697"/>
      <c r="G30" s="698"/>
      <c r="H30" s="698"/>
      <c r="I30" s="698"/>
      <c r="J30" s="711"/>
      <c r="K30" s="712"/>
      <c r="L30" s="713"/>
      <c r="M30" s="714"/>
      <c r="N30" s="715"/>
      <c r="O30" s="697"/>
      <c r="P30" s="690"/>
      <c r="Q30" s="5"/>
      <c r="R30" s="5"/>
    </row>
    <row r="31" spans="1:18" ht="11.45" customHeight="1" x14ac:dyDescent="0.15">
      <c r="A31" s="681"/>
      <c r="B31" s="681"/>
      <c r="C31" s="683"/>
      <c r="D31" s="685"/>
      <c r="E31" s="687"/>
      <c r="F31" s="689"/>
      <c r="G31" s="699"/>
      <c r="H31" s="699"/>
      <c r="I31" s="699"/>
      <c r="J31" s="702"/>
      <c r="K31" s="705"/>
      <c r="L31" s="706"/>
      <c r="M31" s="709"/>
      <c r="N31" s="710"/>
      <c r="O31" s="689"/>
      <c r="P31" s="691"/>
      <c r="Q31" s="4"/>
      <c r="R31" s="4"/>
    </row>
    <row r="32" spans="1:18" ht="11.45" customHeight="1" x14ac:dyDescent="0.15">
      <c r="A32" s="693">
        <v>13</v>
      </c>
      <c r="B32" s="693"/>
      <c r="C32" s="694"/>
      <c r="D32" s="695"/>
      <c r="E32" s="696"/>
      <c r="F32" s="697"/>
      <c r="G32" s="698"/>
      <c r="H32" s="698"/>
      <c r="I32" s="698"/>
      <c r="J32" s="711"/>
      <c r="K32" s="712"/>
      <c r="L32" s="713"/>
      <c r="M32" s="714"/>
      <c r="N32" s="715"/>
      <c r="O32" s="697"/>
      <c r="P32" s="690"/>
      <c r="Q32" s="5"/>
      <c r="R32" s="5"/>
    </row>
    <row r="33" spans="1:19" ht="11.45" customHeight="1" x14ac:dyDescent="0.15">
      <c r="A33" s="681"/>
      <c r="B33" s="681"/>
      <c r="C33" s="683"/>
      <c r="D33" s="685"/>
      <c r="E33" s="687"/>
      <c r="F33" s="689"/>
      <c r="G33" s="699"/>
      <c r="H33" s="699"/>
      <c r="I33" s="699"/>
      <c r="J33" s="702"/>
      <c r="K33" s="705"/>
      <c r="L33" s="706"/>
      <c r="M33" s="709"/>
      <c r="N33" s="710"/>
      <c r="O33" s="689"/>
      <c r="P33" s="691"/>
      <c r="Q33" s="4"/>
      <c r="R33" s="4"/>
    </row>
    <row r="34" spans="1:19" ht="11.45" customHeight="1" x14ac:dyDescent="0.15">
      <c r="A34" s="716">
        <v>14</v>
      </c>
      <c r="B34" s="693"/>
      <c r="C34" s="694"/>
      <c r="D34" s="695"/>
      <c r="E34" s="696"/>
      <c r="F34" s="697"/>
      <c r="G34" s="698"/>
      <c r="H34" s="698"/>
      <c r="I34" s="698"/>
      <c r="J34" s="711"/>
      <c r="K34" s="712"/>
      <c r="L34" s="713"/>
      <c r="M34" s="714"/>
      <c r="N34" s="715"/>
      <c r="O34" s="697"/>
      <c r="P34" s="690"/>
      <c r="Q34" s="5"/>
      <c r="R34" s="5"/>
    </row>
    <row r="35" spans="1:19" ht="11.45" customHeight="1" x14ac:dyDescent="0.15">
      <c r="A35" s="717"/>
      <c r="B35" s="681"/>
      <c r="C35" s="683"/>
      <c r="D35" s="685"/>
      <c r="E35" s="687"/>
      <c r="F35" s="689"/>
      <c r="G35" s="699"/>
      <c r="H35" s="699"/>
      <c r="I35" s="699"/>
      <c r="J35" s="702"/>
      <c r="K35" s="705"/>
      <c r="L35" s="706"/>
      <c r="M35" s="709"/>
      <c r="N35" s="710"/>
      <c r="O35" s="689"/>
      <c r="P35" s="691"/>
      <c r="Q35" s="4"/>
      <c r="R35" s="4"/>
    </row>
    <row r="36" spans="1:19" ht="11.45" customHeight="1" x14ac:dyDescent="0.15">
      <c r="A36" s="716">
        <v>15</v>
      </c>
      <c r="B36" s="693"/>
      <c r="C36" s="694"/>
      <c r="D36" s="695"/>
      <c r="E36" s="696"/>
      <c r="F36" s="697"/>
      <c r="G36" s="698"/>
      <c r="H36" s="698"/>
      <c r="I36" s="698"/>
      <c r="J36" s="711"/>
      <c r="K36" s="712"/>
      <c r="L36" s="713"/>
      <c r="M36" s="714"/>
      <c r="N36" s="715"/>
      <c r="O36" s="697"/>
      <c r="P36" s="690"/>
      <c r="Q36" s="5"/>
      <c r="R36" s="5"/>
    </row>
    <row r="37" spans="1:19" ht="11.45" customHeight="1" x14ac:dyDescent="0.15">
      <c r="A37" s="717"/>
      <c r="B37" s="681"/>
      <c r="C37" s="683"/>
      <c r="D37" s="685"/>
      <c r="E37" s="687"/>
      <c r="F37" s="689"/>
      <c r="G37" s="699"/>
      <c r="H37" s="699"/>
      <c r="I37" s="699"/>
      <c r="J37" s="702"/>
      <c r="K37" s="705"/>
      <c r="L37" s="706"/>
      <c r="M37" s="709"/>
      <c r="N37" s="710"/>
      <c r="O37" s="689"/>
      <c r="P37" s="691"/>
      <c r="Q37" s="4"/>
      <c r="R37" s="4"/>
    </row>
    <row r="38" spans="1:19" ht="11.45" customHeight="1" x14ac:dyDescent="0.15">
      <c r="A38" s="718">
        <v>16</v>
      </c>
      <c r="B38" s="693"/>
      <c r="C38" s="694"/>
      <c r="D38" s="695"/>
      <c r="E38" s="696"/>
      <c r="F38" s="697"/>
      <c r="G38" s="698"/>
      <c r="H38" s="698"/>
      <c r="I38" s="698"/>
      <c r="J38" s="711"/>
      <c r="K38" s="712"/>
      <c r="L38" s="713"/>
      <c r="M38" s="714"/>
      <c r="N38" s="715"/>
      <c r="O38" s="697"/>
      <c r="P38" s="690"/>
      <c r="Q38" s="5"/>
      <c r="R38" s="5"/>
    </row>
    <row r="39" spans="1:19" ht="11.45" customHeight="1" x14ac:dyDescent="0.15">
      <c r="A39" s="681"/>
      <c r="B39" s="681"/>
      <c r="C39" s="683"/>
      <c r="D39" s="685"/>
      <c r="E39" s="687"/>
      <c r="F39" s="689"/>
      <c r="G39" s="699"/>
      <c r="H39" s="699"/>
      <c r="I39" s="699"/>
      <c r="J39" s="702"/>
      <c r="K39" s="705"/>
      <c r="L39" s="706"/>
      <c r="M39" s="709"/>
      <c r="N39" s="710"/>
      <c r="O39" s="689"/>
      <c r="P39" s="691"/>
      <c r="Q39" s="4"/>
      <c r="R39" s="4"/>
    </row>
    <row r="40" spans="1:19" ht="11.45" customHeight="1" x14ac:dyDescent="0.15">
      <c r="A40" s="693">
        <v>17</v>
      </c>
      <c r="B40" s="693"/>
      <c r="C40" s="694"/>
      <c r="D40" s="695"/>
      <c r="E40" s="696"/>
      <c r="F40" s="697"/>
      <c r="G40" s="698"/>
      <c r="H40" s="698"/>
      <c r="I40" s="698"/>
      <c r="J40" s="711"/>
      <c r="K40" s="712"/>
      <c r="L40" s="713"/>
      <c r="M40" s="714"/>
      <c r="N40" s="715"/>
      <c r="O40" s="697"/>
      <c r="P40" s="690"/>
      <c r="Q40" s="5"/>
      <c r="R40" s="5"/>
    </row>
    <row r="41" spans="1:19" ht="11.45" customHeight="1" x14ac:dyDescent="0.15">
      <c r="A41" s="681"/>
      <c r="B41" s="681"/>
      <c r="C41" s="683"/>
      <c r="D41" s="685"/>
      <c r="E41" s="687"/>
      <c r="F41" s="689"/>
      <c r="G41" s="699"/>
      <c r="H41" s="699"/>
      <c r="I41" s="699"/>
      <c r="J41" s="702"/>
      <c r="K41" s="705"/>
      <c r="L41" s="706"/>
      <c r="M41" s="709"/>
      <c r="N41" s="710"/>
      <c r="O41" s="689"/>
      <c r="P41" s="691"/>
      <c r="Q41" s="4"/>
      <c r="R41" s="4"/>
    </row>
    <row r="42" spans="1:19" ht="11.45" customHeight="1" x14ac:dyDescent="0.15">
      <c r="A42" s="693">
        <v>18</v>
      </c>
      <c r="B42" s="693"/>
      <c r="C42" s="694"/>
      <c r="D42" s="719"/>
      <c r="E42" s="696"/>
      <c r="F42" s="697"/>
      <c r="G42" s="698"/>
      <c r="H42" s="698"/>
      <c r="I42" s="698"/>
      <c r="J42" s="711"/>
      <c r="K42" s="712"/>
      <c r="L42" s="713"/>
      <c r="M42" s="714"/>
      <c r="N42" s="715"/>
      <c r="O42" s="697"/>
      <c r="P42" s="690"/>
      <c r="Q42" s="5"/>
      <c r="R42" s="5"/>
    </row>
    <row r="43" spans="1:19" ht="11.45" customHeight="1" x14ac:dyDescent="0.15">
      <c r="A43" s="681"/>
      <c r="B43" s="681"/>
      <c r="C43" s="683"/>
      <c r="D43" s="720"/>
      <c r="E43" s="687"/>
      <c r="F43" s="689"/>
      <c r="G43" s="699"/>
      <c r="H43" s="699"/>
      <c r="I43" s="699"/>
      <c r="J43" s="702"/>
      <c r="K43" s="705"/>
      <c r="L43" s="706"/>
      <c r="M43" s="709"/>
      <c r="N43" s="710"/>
      <c r="O43" s="689"/>
      <c r="P43" s="691"/>
      <c r="Q43" s="4"/>
      <c r="R43" s="4"/>
    </row>
    <row r="44" spans="1:19" ht="11.45" customHeight="1" x14ac:dyDescent="0.15">
      <c r="A44" s="716">
        <v>19</v>
      </c>
      <c r="B44" s="693"/>
      <c r="C44" s="694"/>
      <c r="D44" s="719"/>
      <c r="E44" s="696"/>
      <c r="F44" s="697"/>
      <c r="G44" s="698"/>
      <c r="H44" s="698"/>
      <c r="I44" s="698"/>
      <c r="J44" s="711"/>
      <c r="K44" s="712"/>
      <c r="L44" s="713"/>
      <c r="M44" s="714"/>
      <c r="N44" s="715"/>
      <c r="O44" s="697"/>
      <c r="P44" s="690"/>
      <c r="Q44" s="5"/>
      <c r="R44" s="5"/>
    </row>
    <row r="45" spans="1:19" ht="11.45" customHeight="1" x14ac:dyDescent="0.15">
      <c r="A45" s="717"/>
      <c r="B45" s="681"/>
      <c r="C45" s="683"/>
      <c r="D45" s="720"/>
      <c r="E45" s="687"/>
      <c r="F45" s="689"/>
      <c r="G45" s="699"/>
      <c r="H45" s="699"/>
      <c r="I45" s="699"/>
      <c r="J45" s="702"/>
      <c r="K45" s="705"/>
      <c r="L45" s="706"/>
      <c r="M45" s="709"/>
      <c r="N45" s="710"/>
      <c r="O45" s="689"/>
      <c r="P45" s="691"/>
      <c r="Q45" s="4"/>
      <c r="R45" s="4"/>
    </row>
    <row r="46" spans="1:19" ht="11.45" customHeight="1" x14ac:dyDescent="0.15">
      <c r="A46" s="716">
        <v>20</v>
      </c>
      <c r="B46" s="693"/>
      <c r="C46" s="694"/>
      <c r="D46" s="695"/>
      <c r="E46" s="696"/>
      <c r="F46" s="697"/>
      <c r="G46" s="698"/>
      <c r="H46" s="698"/>
      <c r="I46" s="698"/>
      <c r="J46" s="711"/>
      <c r="K46" s="712"/>
      <c r="L46" s="713"/>
      <c r="M46" s="714"/>
      <c r="N46" s="715"/>
      <c r="O46" s="697"/>
      <c r="P46" s="690"/>
      <c r="Q46" s="5"/>
      <c r="R46" s="5"/>
    </row>
    <row r="47" spans="1:19" ht="11.45" customHeight="1" thickBot="1" x14ac:dyDescent="0.2">
      <c r="A47" s="717"/>
      <c r="B47" s="681"/>
      <c r="C47" s="683"/>
      <c r="D47" s="685"/>
      <c r="E47" s="687"/>
      <c r="F47" s="689"/>
      <c r="G47" s="699"/>
      <c r="H47" s="699"/>
      <c r="I47" s="699"/>
      <c r="J47" s="702"/>
      <c r="K47" s="721"/>
      <c r="L47" s="722"/>
      <c r="M47" s="723"/>
      <c r="N47" s="724"/>
      <c r="O47" s="689"/>
      <c r="P47" s="691"/>
      <c r="Q47" s="7"/>
      <c r="R47" s="7"/>
    </row>
    <row r="48" spans="1:19" ht="12.75" customHeight="1" thickBot="1" x14ac:dyDescent="0.2">
      <c r="A48" s="725">
        <f>COUNTA(A8:A47)</f>
        <v>20</v>
      </c>
      <c r="B48" s="725">
        <f>COUNTA(B8:B47)</f>
        <v>0</v>
      </c>
      <c r="C48" s="728" t="s">
        <v>5</v>
      </c>
      <c r="D48" s="729"/>
      <c r="E48" s="741">
        <f>COUNTIF(E8:E47,"○")</f>
        <v>0</v>
      </c>
      <c r="F48" s="742">
        <f>SUM(F8:F47)</f>
        <v>0</v>
      </c>
      <c r="G48" s="737">
        <f>COUNTIF(G8:G47,"○")</f>
        <v>0</v>
      </c>
      <c r="H48" s="737">
        <f>COUNTIF(H8:H47,"○")</f>
        <v>0</v>
      </c>
      <c r="I48" s="737">
        <f>COUNTIF(I8:I47,"○")</f>
        <v>0</v>
      </c>
      <c r="J48" s="747">
        <f>COUNTIF(J8:J47,"○")</f>
        <v>0</v>
      </c>
      <c r="K48" s="537" t="s">
        <v>197</v>
      </c>
      <c r="L48" s="538">
        <f>COUNTIFS(K8:K47,"SP")+COUNTIFS(K8:K47,"一部SP")</f>
        <v>0</v>
      </c>
      <c r="M48" s="539" t="s">
        <v>147</v>
      </c>
      <c r="N48" s="540">
        <f>COUNTIF(M8:M47,"Ａ")</f>
        <v>0</v>
      </c>
      <c r="O48" s="737">
        <f>COUNTIF(O8:O47,"○")</f>
        <v>0</v>
      </c>
      <c r="P48" s="750">
        <f>SUM(P8:P47)</f>
        <v>0</v>
      </c>
      <c r="Q48" s="541"/>
      <c r="R48" s="541"/>
      <c r="S48" s="2"/>
    </row>
    <row r="49" spans="1:19" ht="12.75" customHeight="1" thickBot="1" x14ac:dyDescent="0.2">
      <c r="A49" s="726"/>
      <c r="B49" s="726"/>
      <c r="C49" s="730"/>
      <c r="D49" s="731"/>
      <c r="E49" s="741"/>
      <c r="F49" s="743"/>
      <c r="G49" s="738"/>
      <c r="H49" s="738"/>
      <c r="I49" s="738"/>
      <c r="J49" s="748"/>
      <c r="K49" s="542" t="s">
        <v>198</v>
      </c>
      <c r="L49" s="543">
        <f>COUNTIF(K9:K48,"VU")</f>
        <v>0</v>
      </c>
      <c r="M49" s="544" t="s">
        <v>148</v>
      </c>
      <c r="N49" s="543">
        <f>COUNTIF(M8:M47,"Ｂ")</f>
        <v>0</v>
      </c>
      <c r="O49" s="738"/>
      <c r="P49" s="751"/>
      <c r="Q49" s="541"/>
      <c r="R49" s="541"/>
      <c r="S49" s="2"/>
    </row>
    <row r="50" spans="1:19" ht="12.75" customHeight="1" thickBot="1" x14ac:dyDescent="0.2">
      <c r="A50" s="727"/>
      <c r="B50" s="727"/>
      <c r="C50" s="732"/>
      <c r="D50" s="733"/>
      <c r="E50" s="741"/>
      <c r="F50" s="744"/>
      <c r="G50" s="739"/>
      <c r="H50" s="739"/>
      <c r="I50" s="739"/>
      <c r="J50" s="749"/>
      <c r="K50" s="545" t="s">
        <v>149</v>
      </c>
      <c r="L50" s="546">
        <f>SUM(L48:L49)</f>
        <v>0</v>
      </c>
      <c r="M50" s="547" t="s">
        <v>149</v>
      </c>
      <c r="N50" s="548">
        <f>SUM(N48:N49)</f>
        <v>0</v>
      </c>
      <c r="O50" s="739"/>
      <c r="P50" s="752"/>
      <c r="Q50" s="549"/>
      <c r="R50" s="549"/>
      <c r="S50" s="2"/>
    </row>
    <row r="51" spans="1:19" ht="12.75" customHeight="1" thickBot="1" x14ac:dyDescent="0.2">
      <c r="A51" s="550">
        <f>A48</f>
        <v>20</v>
      </c>
      <c r="B51" s="725">
        <f>B48</f>
        <v>0</v>
      </c>
      <c r="C51" s="728" t="s">
        <v>4</v>
      </c>
      <c r="D51" s="729"/>
      <c r="E51" s="734">
        <f t="shared" ref="E51:P51" si="0">E48</f>
        <v>0</v>
      </c>
      <c r="F51" s="737">
        <f t="shared" si="0"/>
        <v>0</v>
      </c>
      <c r="G51" s="740">
        <f t="shared" si="0"/>
        <v>0</v>
      </c>
      <c r="H51" s="740">
        <f t="shared" si="0"/>
        <v>0</v>
      </c>
      <c r="I51" s="740">
        <f t="shared" si="0"/>
        <v>0</v>
      </c>
      <c r="J51" s="745">
        <f t="shared" si="0"/>
        <v>0</v>
      </c>
      <c r="K51" s="537" t="s">
        <v>197</v>
      </c>
      <c r="L51" s="538">
        <f>L48</f>
        <v>0</v>
      </c>
      <c r="M51" s="539" t="s">
        <v>147</v>
      </c>
      <c r="N51" s="540">
        <f>N48</f>
        <v>0</v>
      </c>
      <c r="O51" s="740">
        <f t="shared" si="0"/>
        <v>0</v>
      </c>
      <c r="P51" s="746">
        <f t="shared" si="0"/>
        <v>0</v>
      </c>
      <c r="Q51" s="541"/>
      <c r="R51" s="541"/>
      <c r="S51" s="2"/>
    </row>
    <row r="52" spans="1:19" ht="12.75" customHeight="1" thickBot="1" x14ac:dyDescent="0.2">
      <c r="A52" s="551"/>
      <c r="B52" s="726"/>
      <c r="C52" s="730"/>
      <c r="D52" s="731"/>
      <c r="E52" s="735"/>
      <c r="F52" s="738"/>
      <c r="G52" s="740"/>
      <c r="H52" s="740"/>
      <c r="I52" s="740"/>
      <c r="J52" s="745"/>
      <c r="K52" s="542" t="s">
        <v>198</v>
      </c>
      <c r="L52" s="543">
        <f>L49</f>
        <v>0</v>
      </c>
      <c r="M52" s="544" t="s">
        <v>148</v>
      </c>
      <c r="N52" s="543">
        <f t="shared" ref="N52" si="1">N49</f>
        <v>0</v>
      </c>
      <c r="O52" s="740"/>
      <c r="P52" s="746"/>
      <c r="Q52" s="541"/>
      <c r="R52" s="541"/>
      <c r="S52" s="2"/>
    </row>
    <row r="53" spans="1:19" ht="12.75" customHeight="1" thickBot="1" x14ac:dyDescent="0.2">
      <c r="A53" s="552"/>
      <c r="B53" s="727"/>
      <c r="C53" s="732"/>
      <c r="D53" s="733"/>
      <c r="E53" s="736"/>
      <c r="F53" s="739"/>
      <c r="G53" s="740"/>
      <c r="H53" s="740"/>
      <c r="I53" s="740"/>
      <c r="J53" s="745"/>
      <c r="K53" s="545" t="s">
        <v>149</v>
      </c>
      <c r="L53" s="546">
        <f>L50</f>
        <v>0</v>
      </c>
      <c r="M53" s="547" t="s">
        <v>149</v>
      </c>
      <c r="N53" s="548">
        <f>N50</f>
        <v>0</v>
      </c>
      <c r="O53" s="740"/>
      <c r="P53" s="746"/>
      <c r="Q53" s="549"/>
      <c r="R53" s="549"/>
      <c r="S53" s="2"/>
    </row>
    <row r="54" spans="1:19" x14ac:dyDescent="0.15">
      <c r="Q54" s="3"/>
      <c r="R54" s="3"/>
      <c r="S54" s="2"/>
    </row>
    <row r="55" spans="1:19" x14ac:dyDescent="0.15">
      <c r="Q55" s="2"/>
      <c r="R55" s="2"/>
    </row>
    <row r="56" spans="1:19" x14ac:dyDescent="0.15">
      <c r="Q56" s="2"/>
      <c r="R56" s="2"/>
    </row>
    <row r="57" spans="1:19" x14ac:dyDescent="0.15">
      <c r="Q57" s="2"/>
      <c r="R57" s="2"/>
    </row>
    <row r="58" spans="1:19" x14ac:dyDescent="0.15">
      <c r="Q58" s="2"/>
      <c r="R58" s="2"/>
    </row>
  </sheetData>
  <mergeCells count="311">
    <mergeCell ref="H51:H53"/>
    <mergeCell ref="I51:I53"/>
    <mergeCell ref="J51:J53"/>
    <mergeCell ref="O51:O53"/>
    <mergeCell ref="P51:P53"/>
    <mergeCell ref="H48:H50"/>
    <mergeCell ref="I48:I50"/>
    <mergeCell ref="J48:J50"/>
    <mergeCell ref="O48:O50"/>
    <mergeCell ref="P48:P50"/>
    <mergeCell ref="B51:B53"/>
    <mergeCell ref="C51:D53"/>
    <mergeCell ref="E51:E53"/>
    <mergeCell ref="F51:F53"/>
    <mergeCell ref="G51:G53"/>
    <mergeCell ref="A48:A50"/>
    <mergeCell ref="B48:B50"/>
    <mergeCell ref="C48:D50"/>
    <mergeCell ref="E48:E50"/>
    <mergeCell ref="F48:F50"/>
    <mergeCell ref="G48:G50"/>
    <mergeCell ref="I46:I47"/>
    <mergeCell ref="J46:J47"/>
    <mergeCell ref="K46:L47"/>
    <mergeCell ref="M46:N47"/>
    <mergeCell ref="O46:O47"/>
    <mergeCell ref="P46:P47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G44:G45"/>
    <mergeCell ref="H44:H45"/>
    <mergeCell ref="I44:I45"/>
    <mergeCell ref="J44:J45"/>
    <mergeCell ref="K44:L45"/>
    <mergeCell ref="M44:N45"/>
    <mergeCell ref="A44:A45"/>
    <mergeCell ref="B44:B45"/>
    <mergeCell ref="C44:C45"/>
    <mergeCell ref="D44:D45"/>
    <mergeCell ref="E44:E45"/>
    <mergeCell ref="F44:F45"/>
    <mergeCell ref="I42:I43"/>
    <mergeCell ref="J42:J43"/>
    <mergeCell ref="K42:L43"/>
    <mergeCell ref="M42:N43"/>
    <mergeCell ref="O42:O43"/>
    <mergeCell ref="P42:P43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I40:I41"/>
    <mergeCell ref="J40:J41"/>
    <mergeCell ref="K40:L41"/>
    <mergeCell ref="M40:N41"/>
    <mergeCell ref="A40:A41"/>
    <mergeCell ref="B40:B41"/>
    <mergeCell ref="C40:C41"/>
    <mergeCell ref="D40:D41"/>
    <mergeCell ref="E40:E41"/>
    <mergeCell ref="F40:F41"/>
    <mergeCell ref="I38:I39"/>
    <mergeCell ref="J38:J39"/>
    <mergeCell ref="K38:L39"/>
    <mergeCell ref="M38:N39"/>
    <mergeCell ref="O38:O39"/>
    <mergeCell ref="P38:P39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L37"/>
    <mergeCell ref="M36:N37"/>
    <mergeCell ref="A36:A37"/>
    <mergeCell ref="B36:B37"/>
    <mergeCell ref="C36:C37"/>
    <mergeCell ref="D36:D37"/>
    <mergeCell ref="E36:E37"/>
    <mergeCell ref="F36:F37"/>
    <mergeCell ref="I34:I35"/>
    <mergeCell ref="J34:J35"/>
    <mergeCell ref="K34:L35"/>
    <mergeCell ref="M34:N35"/>
    <mergeCell ref="O34:O35"/>
    <mergeCell ref="P34:P35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G32:G33"/>
    <mergeCell ref="H32:H33"/>
    <mergeCell ref="I32:I33"/>
    <mergeCell ref="J32:J33"/>
    <mergeCell ref="K32:L33"/>
    <mergeCell ref="M32:N33"/>
    <mergeCell ref="A32:A33"/>
    <mergeCell ref="B32:B33"/>
    <mergeCell ref="C32:C33"/>
    <mergeCell ref="D32:D33"/>
    <mergeCell ref="E32:E33"/>
    <mergeCell ref="F32:F33"/>
    <mergeCell ref="I30:I31"/>
    <mergeCell ref="J30:J31"/>
    <mergeCell ref="K30:L31"/>
    <mergeCell ref="M30:N31"/>
    <mergeCell ref="O30:O31"/>
    <mergeCell ref="P30:P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G28:G29"/>
    <mergeCell ref="H28:H29"/>
    <mergeCell ref="I28:I29"/>
    <mergeCell ref="J28:J29"/>
    <mergeCell ref="K28:L29"/>
    <mergeCell ref="M28:N29"/>
    <mergeCell ref="A28:A29"/>
    <mergeCell ref="B28:B29"/>
    <mergeCell ref="C28:C29"/>
    <mergeCell ref="D28:D29"/>
    <mergeCell ref="E28:E29"/>
    <mergeCell ref="F28:F29"/>
    <mergeCell ref="I26:I27"/>
    <mergeCell ref="J26:J27"/>
    <mergeCell ref="K26:L27"/>
    <mergeCell ref="M26:N27"/>
    <mergeCell ref="O26:O27"/>
    <mergeCell ref="P26:P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L25"/>
    <mergeCell ref="M24:N25"/>
    <mergeCell ref="A24:A25"/>
    <mergeCell ref="B24:B25"/>
    <mergeCell ref="C24:C25"/>
    <mergeCell ref="D24:D25"/>
    <mergeCell ref="E24:E25"/>
    <mergeCell ref="F24:F25"/>
    <mergeCell ref="I22:I23"/>
    <mergeCell ref="J22:J23"/>
    <mergeCell ref="K22:L23"/>
    <mergeCell ref="M22:N23"/>
    <mergeCell ref="O22:O23"/>
    <mergeCell ref="P22:P23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I20:I21"/>
    <mergeCell ref="J20:J21"/>
    <mergeCell ref="K20:L21"/>
    <mergeCell ref="M20:N21"/>
    <mergeCell ref="A20:A21"/>
    <mergeCell ref="B20:B21"/>
    <mergeCell ref="C20:C21"/>
    <mergeCell ref="D20:D21"/>
    <mergeCell ref="E20:E21"/>
    <mergeCell ref="F20:F21"/>
    <mergeCell ref="I18:I19"/>
    <mergeCell ref="J18:J19"/>
    <mergeCell ref="K18:L19"/>
    <mergeCell ref="M18:N19"/>
    <mergeCell ref="O18:O19"/>
    <mergeCell ref="P18:P19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L17"/>
    <mergeCell ref="M16:N17"/>
    <mergeCell ref="A16:A17"/>
    <mergeCell ref="B16:B17"/>
    <mergeCell ref="C16:C17"/>
    <mergeCell ref="D16:D17"/>
    <mergeCell ref="E16:E17"/>
    <mergeCell ref="F16:F17"/>
    <mergeCell ref="I14:I15"/>
    <mergeCell ref="J14:J15"/>
    <mergeCell ref="K14:L15"/>
    <mergeCell ref="M14:N15"/>
    <mergeCell ref="O14:O15"/>
    <mergeCell ref="P14:P15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K12:L13"/>
    <mergeCell ref="M12:N13"/>
    <mergeCell ref="A12:A13"/>
    <mergeCell ref="B12:B13"/>
    <mergeCell ref="C12:C13"/>
    <mergeCell ref="D12:D13"/>
    <mergeCell ref="E12:E13"/>
    <mergeCell ref="F12:F13"/>
    <mergeCell ref="I10:I11"/>
    <mergeCell ref="J10:J11"/>
    <mergeCell ref="K10:L11"/>
    <mergeCell ref="M10:N11"/>
    <mergeCell ref="O10:O11"/>
    <mergeCell ref="A8:A9"/>
    <mergeCell ref="B8:B9"/>
    <mergeCell ref="C8:C9"/>
    <mergeCell ref="D8:D9"/>
    <mergeCell ref="E8:E9"/>
    <mergeCell ref="F8:F9"/>
    <mergeCell ref="P10:P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I8:I9"/>
    <mergeCell ref="J8:J9"/>
    <mergeCell ref="K8:L9"/>
    <mergeCell ref="M8:N9"/>
    <mergeCell ref="C2:D2"/>
    <mergeCell ref="E2:I2"/>
    <mergeCell ref="O2:P2"/>
    <mergeCell ref="Q2:R2"/>
    <mergeCell ref="E4:J4"/>
    <mergeCell ref="K4:P4"/>
    <mergeCell ref="K5:L7"/>
    <mergeCell ref="M5:N5"/>
    <mergeCell ref="M6:N6"/>
    <mergeCell ref="M7:N7"/>
  </mergeCells>
  <phoneticPr fontId="2"/>
  <dataValidations count="4">
    <dataValidation type="list" allowBlank="1" showInputMessage="1" showErrorMessage="1" sqref="K8:L47" xr:uid="{00000000-0002-0000-0100-000000000000}">
      <formula1>"SP,VU,一部SP,その他"</formula1>
    </dataValidation>
    <dataValidation type="list" allowBlank="1" showInputMessage="1" showErrorMessage="1" sqref="O8:O47" xr:uid="{00000000-0002-0000-0100-000001000000}">
      <formula1>"○,×"</formula1>
    </dataValidation>
    <dataValidation type="list" allowBlank="1" showInputMessage="1" showErrorMessage="1" sqref="E8:E47 G8:J47" xr:uid="{00000000-0002-0000-0100-000002000000}">
      <formula1>"○"</formula1>
    </dataValidation>
    <dataValidation type="list" allowBlank="1" showInputMessage="1" showErrorMessage="1" sqref="N12:N45 M8 M10 M12:M46" xr:uid="{00000000-0002-0000-0100-000003000000}">
      <formula1>"Ａ,Ｂ,Ｃ"</formula1>
    </dataValidation>
  </dataValidations>
  <printOptions horizontalCentered="1" verticalCentered="1"/>
  <pageMargins left="0.19685039370078741" right="0.19685039370078741" top="0.59055118110236227" bottom="0.19685039370078741" header="0.23622047244094491" footer="0.19685039370078741"/>
  <pageSetup paperSize="9" scale="92" firstPageNumber="18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F46"/>
  <sheetViews>
    <sheetView showGridLines="0" view="pageBreakPreview" zoomScaleNormal="75" zoomScaleSheetLayoutView="100" workbookViewId="0"/>
  </sheetViews>
  <sheetFormatPr defaultColWidth="1.5" defaultRowHeight="14.25" x14ac:dyDescent="0.15"/>
  <cols>
    <col min="1" max="1" width="1.625" style="111" customWidth="1"/>
    <col min="2" max="23" width="2.625" style="111" customWidth="1"/>
    <col min="24" max="24" width="1.625" style="111" customWidth="1"/>
    <col min="25" max="28" width="1.875" style="111" customWidth="1"/>
    <col min="29" max="30" width="2.625" style="111" customWidth="1"/>
    <col min="31" max="31" width="3.375" style="111" customWidth="1"/>
    <col min="32" max="32" width="2.375" style="111" customWidth="1"/>
    <col min="33" max="57" width="2.625" style="111" customWidth="1"/>
    <col min="58" max="58" width="2.625" style="112" customWidth="1"/>
    <col min="59" max="16384" width="1.5" style="111"/>
  </cols>
  <sheetData>
    <row r="1" spans="1:57" s="112" customFormat="1" ht="14.25" customHeight="1" x14ac:dyDescent="0.15">
      <c r="A1" s="411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753" t="s">
        <v>312</v>
      </c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</row>
    <row r="2" spans="1:57" s="112" customFormat="1" ht="14.25" customHeight="1" x14ac:dyDescent="0.15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AM2" s="753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</row>
    <row r="3" spans="1:57" s="112" customFormat="1" ht="6" customHeight="1" x14ac:dyDescent="0.15">
      <c r="A3" s="41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</row>
    <row r="4" spans="1:57" s="112" customFormat="1" ht="17.25" customHeight="1" x14ac:dyDescent="0.15">
      <c r="A4" s="411"/>
      <c r="B4" s="754" t="s">
        <v>108</v>
      </c>
      <c r="C4" s="754"/>
      <c r="D4" s="754"/>
      <c r="E4" s="754"/>
      <c r="F4" s="760" t="s">
        <v>241</v>
      </c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754" t="s">
        <v>64</v>
      </c>
      <c r="AR4" s="754"/>
      <c r="AS4" s="754"/>
      <c r="AT4" s="754"/>
      <c r="AU4" s="754"/>
      <c r="AV4" s="754"/>
      <c r="AW4" s="754"/>
      <c r="AX4" s="754"/>
      <c r="AY4" s="754"/>
      <c r="AZ4" s="754"/>
      <c r="BA4" s="754"/>
      <c r="BB4" s="754"/>
      <c r="BC4" s="754"/>
      <c r="BD4" s="754"/>
      <c r="BE4" s="754"/>
    </row>
    <row r="5" spans="1:57" s="112" customFormat="1" ht="8.25" customHeight="1" x14ac:dyDescent="0.15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</row>
    <row r="6" spans="1:57" s="112" customFormat="1" ht="20.25" customHeight="1" x14ac:dyDescent="0.15">
      <c r="A6" s="771" t="s">
        <v>107</v>
      </c>
      <c r="B6" s="772"/>
      <c r="C6" s="772"/>
      <c r="D6" s="772"/>
      <c r="E6" s="773"/>
      <c r="F6" s="773"/>
      <c r="G6" s="773"/>
      <c r="H6" s="773"/>
      <c r="I6" s="773"/>
      <c r="J6" s="773"/>
      <c r="K6" s="773"/>
      <c r="L6" s="773"/>
      <c r="M6" s="774"/>
      <c r="N6" s="771" t="s">
        <v>106</v>
      </c>
      <c r="O6" s="772"/>
      <c r="P6" s="772"/>
      <c r="Q6" s="772"/>
      <c r="R6" s="772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6"/>
      <c r="AY6" s="771" t="s">
        <v>277</v>
      </c>
      <c r="AZ6" s="772"/>
      <c r="BA6" s="772"/>
      <c r="BB6" s="772"/>
      <c r="BC6" s="762"/>
      <c r="BD6" s="762"/>
      <c r="BE6" s="763"/>
    </row>
    <row r="7" spans="1:57" s="112" customFormat="1" ht="14.25" customHeight="1" x14ac:dyDescent="0.15">
      <c r="A7" s="411"/>
      <c r="B7" s="412"/>
      <c r="C7" s="412"/>
      <c r="D7" s="412"/>
      <c r="E7" s="413"/>
      <c r="F7" s="413"/>
      <c r="G7" s="413"/>
      <c r="H7" s="413"/>
      <c r="I7" s="413"/>
      <c r="J7" s="413"/>
      <c r="K7" s="413"/>
      <c r="L7" s="413"/>
      <c r="M7" s="413"/>
      <c r="N7" s="412"/>
      <c r="O7" s="412"/>
      <c r="P7" s="412"/>
      <c r="Q7" s="412"/>
      <c r="R7" s="412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143" t="s">
        <v>105</v>
      </c>
      <c r="AH7" s="411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</row>
    <row r="8" spans="1:57" s="112" customFormat="1" ht="14.25" customHeight="1" x14ac:dyDescent="0.15">
      <c r="A8" s="764" t="s">
        <v>242</v>
      </c>
      <c r="B8" s="765"/>
      <c r="C8" s="765"/>
      <c r="D8" s="765"/>
      <c r="E8" s="765"/>
      <c r="F8" s="766" t="s">
        <v>104</v>
      </c>
      <c r="G8" s="766"/>
      <c r="H8" s="766"/>
      <c r="I8" s="767"/>
      <c r="J8" s="13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768" t="s">
        <v>243</v>
      </c>
      <c r="Z8" s="769"/>
      <c r="AA8" s="769"/>
      <c r="AB8" s="769"/>
      <c r="AC8" s="769"/>
      <c r="AD8" s="769"/>
      <c r="AE8" s="770"/>
      <c r="AF8" s="123"/>
      <c r="AG8" s="119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</row>
    <row r="9" spans="1:57" s="112" customFormat="1" ht="14.25" customHeight="1" x14ac:dyDescent="0.15">
      <c r="A9" s="415"/>
      <c r="B9" s="123"/>
      <c r="C9" s="123"/>
      <c r="D9" s="781" t="s">
        <v>74</v>
      </c>
      <c r="E9" s="781"/>
      <c r="F9" s="781"/>
      <c r="G9" s="781"/>
      <c r="H9" s="781" t="s">
        <v>73</v>
      </c>
      <c r="I9" s="781"/>
      <c r="J9" s="781"/>
      <c r="K9" s="781" t="s">
        <v>72</v>
      </c>
      <c r="L9" s="781"/>
      <c r="M9" s="781"/>
      <c r="N9" s="781"/>
      <c r="O9" s="781"/>
      <c r="P9" s="781"/>
      <c r="Q9" s="781"/>
      <c r="R9" s="781"/>
      <c r="S9" s="374"/>
      <c r="T9" s="123"/>
      <c r="U9" s="374"/>
      <c r="V9" s="123"/>
      <c r="W9" s="123"/>
      <c r="X9" s="123"/>
      <c r="Y9" s="775" t="s">
        <v>103</v>
      </c>
      <c r="Z9" s="775"/>
      <c r="AA9" s="775"/>
      <c r="AB9" s="775"/>
      <c r="AC9" s="131" t="s">
        <v>79</v>
      </c>
      <c r="AD9" s="386" t="s">
        <v>74</v>
      </c>
      <c r="AE9" s="387"/>
      <c r="AF9" s="374"/>
      <c r="AG9" s="416"/>
      <c r="AH9" s="140"/>
      <c r="AI9" s="123"/>
      <c r="AJ9" s="122"/>
      <c r="AK9" s="374"/>
      <c r="AL9" s="374"/>
      <c r="AM9" s="374"/>
      <c r="AN9" s="374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35"/>
    </row>
    <row r="10" spans="1:57" s="112" customFormat="1" x14ac:dyDescent="0.15">
      <c r="A10" s="415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775"/>
      <c r="Z10" s="775"/>
      <c r="AA10" s="775"/>
      <c r="AB10" s="775"/>
      <c r="AC10" s="131" t="s">
        <v>101</v>
      </c>
      <c r="AD10" s="386" t="s">
        <v>102</v>
      </c>
      <c r="AE10" s="387"/>
      <c r="AF10" s="374"/>
      <c r="AG10" s="416"/>
      <c r="AH10" s="140"/>
      <c r="AI10" s="123"/>
      <c r="AJ10" s="122"/>
      <c r="AK10" s="374"/>
      <c r="AL10" s="374"/>
      <c r="AM10" s="374"/>
      <c r="AN10" s="374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35"/>
    </row>
    <row r="11" spans="1:57" s="112" customFormat="1" x14ac:dyDescent="0.15">
      <c r="A11" s="415"/>
      <c r="B11" s="374"/>
      <c r="C11" s="374"/>
      <c r="D11" s="374"/>
      <c r="E11" s="374"/>
      <c r="F11" s="374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374"/>
      <c r="V11" s="374"/>
      <c r="W11" s="374"/>
      <c r="X11" s="374"/>
      <c r="Y11" s="775"/>
      <c r="Z11" s="775"/>
      <c r="AA11" s="775"/>
      <c r="AB11" s="775"/>
      <c r="AC11" s="131" t="s">
        <v>101</v>
      </c>
      <c r="AD11" s="386" t="s">
        <v>140</v>
      </c>
      <c r="AE11" s="387"/>
      <c r="AF11" s="374"/>
      <c r="AG11" s="416"/>
      <c r="AH11" s="140"/>
      <c r="AI11" s="123"/>
      <c r="AJ11" s="122"/>
      <c r="AK11" s="374"/>
      <c r="AL11" s="374"/>
      <c r="AM11" s="374"/>
      <c r="AN11" s="374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35"/>
    </row>
    <row r="12" spans="1:57" s="112" customFormat="1" x14ac:dyDescent="0.15">
      <c r="A12" s="415"/>
      <c r="B12" s="374"/>
      <c r="C12" s="374"/>
      <c r="D12" s="374"/>
      <c r="E12" s="374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41" t="s">
        <v>88</v>
      </c>
      <c r="S12" s="123"/>
      <c r="T12" s="123"/>
      <c r="U12" s="374"/>
      <c r="V12" s="374"/>
      <c r="W12" s="374"/>
      <c r="X12" s="374"/>
      <c r="Y12" s="775"/>
      <c r="Z12" s="775"/>
      <c r="AA12" s="775"/>
      <c r="AB12" s="775"/>
      <c r="AC12" s="131" t="s">
        <v>96</v>
      </c>
      <c r="AD12" s="386" t="s">
        <v>141</v>
      </c>
      <c r="AE12" s="387"/>
      <c r="AF12" s="374"/>
      <c r="AG12" s="416"/>
      <c r="AH12" s="140"/>
      <c r="AI12" s="123"/>
      <c r="AJ12" s="374"/>
      <c r="AK12" s="374"/>
      <c r="AL12" s="374"/>
      <c r="AM12" s="374"/>
      <c r="AN12" s="374"/>
      <c r="AO12" s="374"/>
      <c r="AP12" s="374"/>
      <c r="AQ12" s="122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416"/>
    </row>
    <row r="13" spans="1:57" s="112" customFormat="1" ht="14.25" customHeight="1" x14ac:dyDescent="0.15">
      <c r="A13" s="415"/>
      <c r="B13" s="776" t="s">
        <v>100</v>
      </c>
      <c r="C13" s="777"/>
      <c r="D13" s="778"/>
      <c r="E13" s="778"/>
      <c r="F13" s="417" t="s">
        <v>99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794" t="s">
        <v>244</v>
      </c>
      <c r="Z13" s="795"/>
      <c r="AA13" s="795"/>
      <c r="AB13" s="796"/>
      <c r="AC13" s="131" t="s">
        <v>96</v>
      </c>
      <c r="AD13" s="812" t="s">
        <v>314</v>
      </c>
      <c r="AE13" s="813"/>
      <c r="AF13" s="374"/>
      <c r="AG13" s="416"/>
      <c r="AH13" s="136"/>
      <c r="AI13" s="123"/>
      <c r="AJ13" s="374"/>
      <c r="AK13" s="374"/>
      <c r="AL13" s="374"/>
      <c r="AM13" s="122"/>
      <c r="AN13" s="374"/>
      <c r="AO13" s="374"/>
      <c r="AP13" s="374"/>
      <c r="AQ13" s="122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416"/>
    </row>
    <row r="14" spans="1:57" s="112" customFormat="1" x14ac:dyDescent="0.15">
      <c r="A14" s="415"/>
      <c r="B14" s="374"/>
      <c r="C14" s="374"/>
      <c r="D14" s="374"/>
      <c r="E14" s="374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374"/>
      <c r="W14" s="374"/>
      <c r="X14" s="374"/>
      <c r="Y14" s="161" t="s">
        <v>135</v>
      </c>
      <c r="Z14" s="162" t="s">
        <v>136</v>
      </c>
      <c r="AA14" s="162" t="s">
        <v>135</v>
      </c>
      <c r="AB14" s="163" t="s">
        <v>137</v>
      </c>
      <c r="AC14" s="131" t="s">
        <v>96</v>
      </c>
      <c r="AD14" s="812" t="s">
        <v>315</v>
      </c>
      <c r="AE14" s="813"/>
      <c r="AF14" s="374"/>
      <c r="AG14" s="416"/>
      <c r="AH14" s="140"/>
      <c r="AI14" s="123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416"/>
    </row>
    <row r="15" spans="1:57" s="112" customFormat="1" ht="14.25" customHeight="1" x14ac:dyDescent="0.15">
      <c r="A15" s="415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776" t="s">
        <v>100</v>
      </c>
      <c r="T15" s="777"/>
      <c r="U15" s="778"/>
      <c r="V15" s="778"/>
      <c r="W15" s="417" t="s">
        <v>99</v>
      </c>
      <c r="X15" s="411"/>
      <c r="Y15" s="161" t="s">
        <v>135</v>
      </c>
      <c r="Z15" s="162" t="s">
        <v>139</v>
      </c>
      <c r="AA15" s="162" t="s">
        <v>135</v>
      </c>
      <c r="AB15" s="163" t="s">
        <v>138</v>
      </c>
      <c r="AC15" s="131" t="s">
        <v>96</v>
      </c>
      <c r="AD15" s="812" t="s">
        <v>142</v>
      </c>
      <c r="AE15" s="813"/>
      <c r="AF15" s="374"/>
      <c r="AG15" s="416"/>
      <c r="AH15" s="136"/>
      <c r="AI15" s="123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416"/>
    </row>
    <row r="16" spans="1:57" s="112" customFormat="1" ht="14.25" customHeight="1" x14ac:dyDescent="0.15">
      <c r="A16" s="415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374"/>
      <c r="W16" s="374"/>
      <c r="X16" s="374"/>
      <c r="Y16" s="161"/>
      <c r="Z16" s="803"/>
      <c r="AA16" s="803"/>
      <c r="AB16" s="804"/>
      <c r="AC16" s="131" t="s">
        <v>134</v>
      </c>
      <c r="AD16" s="386" t="s">
        <v>143</v>
      </c>
      <c r="AE16" s="387"/>
      <c r="AF16" s="374"/>
      <c r="AG16" s="416"/>
      <c r="AH16" s="136"/>
      <c r="AI16" s="123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416"/>
    </row>
    <row r="17" spans="1:57" s="112" customFormat="1" ht="14.25" customHeight="1" x14ac:dyDescent="0.15">
      <c r="A17" s="415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794" t="s">
        <v>98</v>
      </c>
      <c r="Z17" s="795"/>
      <c r="AA17" s="795"/>
      <c r="AB17" s="796"/>
      <c r="AC17" s="131" t="s">
        <v>71</v>
      </c>
      <c r="AD17" s="386" t="s">
        <v>95</v>
      </c>
      <c r="AE17" s="387"/>
      <c r="AF17" s="374"/>
      <c r="AG17" s="416"/>
      <c r="AH17" s="136"/>
      <c r="AI17" s="123"/>
      <c r="AJ17" s="374"/>
      <c r="AK17" s="805" t="s">
        <v>245</v>
      </c>
      <c r="AL17" s="805"/>
      <c r="AM17" s="805"/>
      <c r="AN17" s="805"/>
      <c r="AO17" s="805"/>
      <c r="AP17" s="805"/>
      <c r="AQ17" s="805"/>
      <c r="AR17" s="805"/>
      <c r="AS17" s="805"/>
      <c r="AT17" s="805"/>
      <c r="AU17" s="805"/>
      <c r="AV17" s="805"/>
      <c r="AW17" s="805"/>
      <c r="AX17" s="805"/>
      <c r="AY17" s="805"/>
      <c r="AZ17" s="805"/>
      <c r="BA17" s="805"/>
      <c r="BB17" s="805"/>
      <c r="BC17" s="374"/>
      <c r="BD17" s="374"/>
      <c r="BE17" s="416"/>
    </row>
    <row r="18" spans="1:57" s="112" customFormat="1" x14ac:dyDescent="0.15">
      <c r="A18" s="415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797"/>
      <c r="Z18" s="798"/>
      <c r="AA18" s="798"/>
      <c r="AB18" s="799"/>
      <c r="AC18" s="131" t="s">
        <v>71</v>
      </c>
      <c r="AD18" s="386" t="s">
        <v>94</v>
      </c>
      <c r="AE18" s="387"/>
      <c r="AF18" s="374"/>
      <c r="AG18" s="416"/>
      <c r="AH18" s="140"/>
      <c r="AI18" s="123"/>
      <c r="AJ18" s="374"/>
      <c r="AK18" s="805"/>
      <c r="AL18" s="805"/>
      <c r="AM18" s="805"/>
      <c r="AN18" s="805"/>
      <c r="AO18" s="805"/>
      <c r="AP18" s="805"/>
      <c r="AQ18" s="805"/>
      <c r="AR18" s="805"/>
      <c r="AS18" s="805"/>
      <c r="AT18" s="805"/>
      <c r="AU18" s="805"/>
      <c r="AV18" s="805"/>
      <c r="AW18" s="805"/>
      <c r="AX18" s="805"/>
      <c r="AY18" s="805"/>
      <c r="AZ18" s="805"/>
      <c r="BA18" s="805"/>
      <c r="BB18" s="805"/>
      <c r="BC18" s="374"/>
      <c r="BD18" s="374"/>
      <c r="BE18" s="416"/>
    </row>
    <row r="19" spans="1:57" s="112" customFormat="1" x14ac:dyDescent="0.15">
      <c r="A19" s="415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797"/>
      <c r="Z19" s="798"/>
      <c r="AA19" s="798"/>
      <c r="AB19" s="799"/>
      <c r="AC19" s="131" t="s">
        <v>71</v>
      </c>
      <c r="AD19" s="386" t="s">
        <v>97</v>
      </c>
      <c r="AE19" s="387"/>
      <c r="AF19" s="374"/>
      <c r="AG19" s="416"/>
      <c r="AH19" s="136"/>
      <c r="AI19" s="123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416"/>
    </row>
    <row r="20" spans="1:57" s="112" customFormat="1" ht="14.25" customHeight="1" x14ac:dyDescent="0.15">
      <c r="A20" s="415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411"/>
      <c r="U20" s="411"/>
      <c r="V20" s="411"/>
      <c r="W20" s="411"/>
      <c r="X20" s="411"/>
      <c r="Y20" s="800"/>
      <c r="Z20" s="801"/>
      <c r="AA20" s="801"/>
      <c r="AB20" s="802"/>
      <c r="AC20" s="131" t="s">
        <v>71</v>
      </c>
      <c r="AD20" s="386" t="s">
        <v>133</v>
      </c>
      <c r="AE20" s="387"/>
      <c r="AF20" s="374"/>
      <c r="AG20" s="416"/>
      <c r="AH20" s="136"/>
      <c r="AI20" s="123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416"/>
    </row>
    <row r="21" spans="1:57" s="112" customFormat="1" ht="14.25" customHeight="1" x14ac:dyDescent="0.15">
      <c r="A21" s="415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779" t="s">
        <v>84</v>
      </c>
      <c r="T21" s="780"/>
      <c r="U21" s="778"/>
      <c r="V21" s="778"/>
      <c r="W21" s="417" t="s">
        <v>83</v>
      </c>
      <c r="X21" s="411"/>
      <c r="Y21" s="775" t="s">
        <v>93</v>
      </c>
      <c r="Z21" s="775"/>
      <c r="AA21" s="775"/>
      <c r="AB21" s="775"/>
      <c r="AC21" s="131" t="s">
        <v>71</v>
      </c>
      <c r="AD21" s="386" t="s">
        <v>92</v>
      </c>
      <c r="AE21" s="387"/>
      <c r="AF21" s="374"/>
      <c r="AG21" s="416"/>
      <c r="AH21" s="140"/>
      <c r="AI21" s="123"/>
      <c r="AJ21" s="374"/>
      <c r="AK21" s="374"/>
      <c r="AL21" s="374"/>
      <c r="AM21" s="122"/>
      <c r="AN21" s="374"/>
      <c r="AO21" s="374"/>
      <c r="AP21" s="374"/>
      <c r="AQ21" s="122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416"/>
    </row>
    <row r="22" spans="1:57" s="112" customFormat="1" x14ac:dyDescent="0.15">
      <c r="A22" s="415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374"/>
      <c r="W22" s="374"/>
      <c r="X22" s="374"/>
      <c r="Y22" s="775"/>
      <c r="Z22" s="775"/>
      <c r="AA22" s="775"/>
      <c r="AB22" s="775"/>
      <c r="AC22" s="131" t="s">
        <v>71</v>
      </c>
      <c r="AD22" s="386" t="s">
        <v>91</v>
      </c>
      <c r="AE22" s="387"/>
      <c r="AF22" s="374"/>
      <c r="AG22" s="416"/>
      <c r="AH22" s="136"/>
      <c r="AI22" s="123"/>
      <c r="AJ22" s="374"/>
      <c r="AK22" s="374"/>
      <c r="AL22" s="374"/>
      <c r="AM22" s="122"/>
      <c r="AN22" s="374"/>
      <c r="AO22" s="374"/>
      <c r="AP22" s="374"/>
      <c r="AQ22" s="122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416"/>
    </row>
    <row r="23" spans="1:57" s="112" customFormat="1" ht="14.25" customHeight="1" x14ac:dyDescent="0.15">
      <c r="A23" s="415"/>
      <c r="B23" s="776" t="s">
        <v>84</v>
      </c>
      <c r="C23" s="777"/>
      <c r="D23" s="778"/>
      <c r="E23" s="778"/>
      <c r="F23" s="417" t="s">
        <v>83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775"/>
      <c r="Z23" s="775"/>
      <c r="AA23" s="775"/>
      <c r="AB23" s="775"/>
      <c r="AC23" s="131" t="s">
        <v>71</v>
      </c>
      <c r="AD23" s="386" t="s">
        <v>90</v>
      </c>
      <c r="AE23" s="387"/>
      <c r="AF23" s="374"/>
      <c r="AG23" s="416"/>
      <c r="AH23" s="136"/>
      <c r="AI23" s="123"/>
      <c r="AJ23" s="374"/>
      <c r="AK23" s="374"/>
      <c r="AL23" s="374"/>
      <c r="AM23" s="122"/>
      <c r="AN23" s="374"/>
      <c r="AO23" s="374"/>
      <c r="AP23" s="374"/>
      <c r="AQ23" s="122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416"/>
    </row>
    <row r="24" spans="1:57" s="112" customFormat="1" ht="14.25" customHeight="1" x14ac:dyDescent="0.15">
      <c r="A24" s="415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418" t="s">
        <v>88</v>
      </c>
      <c r="S24" s="123"/>
      <c r="T24" s="123"/>
      <c r="U24" s="123"/>
      <c r="V24" s="123"/>
      <c r="W24" s="123"/>
      <c r="X24" s="123"/>
      <c r="Y24" s="807" t="s">
        <v>144</v>
      </c>
      <c r="Z24" s="808"/>
      <c r="AA24" s="808"/>
      <c r="AB24" s="809"/>
      <c r="AC24" s="131" t="s">
        <v>145</v>
      </c>
      <c r="AD24" s="810"/>
      <c r="AE24" s="811"/>
      <c r="AF24" s="374"/>
      <c r="AG24" s="416"/>
      <c r="AH24" s="136"/>
      <c r="AI24" s="123"/>
      <c r="AJ24" s="374"/>
      <c r="AK24" s="374"/>
      <c r="AL24" s="374"/>
      <c r="AM24" s="122"/>
      <c r="AN24" s="374"/>
      <c r="AO24" s="374"/>
      <c r="AP24" s="374"/>
      <c r="AQ24" s="122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416"/>
    </row>
    <row r="25" spans="1:57" s="112" customFormat="1" ht="14.25" customHeight="1" x14ac:dyDescent="0.15">
      <c r="A25" s="415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775" t="s">
        <v>89</v>
      </c>
      <c r="Z25" s="775"/>
      <c r="AA25" s="775"/>
      <c r="AB25" s="775"/>
      <c r="AC25" s="131" t="s">
        <v>71</v>
      </c>
      <c r="AD25" s="386" t="s">
        <v>75</v>
      </c>
      <c r="AE25" s="387"/>
      <c r="AF25" s="374"/>
      <c r="AG25" s="416"/>
      <c r="AH25" s="136"/>
      <c r="AI25" s="123"/>
      <c r="AJ25" s="374"/>
      <c r="AK25" s="374"/>
      <c r="AL25" s="374"/>
      <c r="AM25" s="122"/>
      <c r="AN25" s="374"/>
      <c r="AO25" s="374"/>
      <c r="AP25" s="374"/>
      <c r="AQ25" s="122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416"/>
    </row>
    <row r="26" spans="1:57" s="112" customFormat="1" ht="14.25" customHeight="1" x14ac:dyDescent="0.15">
      <c r="A26" s="415"/>
      <c r="B26" s="123"/>
      <c r="C26" s="779" t="s">
        <v>86</v>
      </c>
      <c r="D26" s="780"/>
      <c r="E26" s="778"/>
      <c r="F26" s="778"/>
      <c r="G26" s="417" t="s">
        <v>85</v>
      </c>
      <c r="H26" s="374"/>
      <c r="I26" s="123"/>
      <c r="J26" s="374"/>
      <c r="K26" s="374"/>
      <c r="L26" s="374"/>
      <c r="M26" s="779" t="s">
        <v>86</v>
      </c>
      <c r="N26" s="780"/>
      <c r="O26" s="784"/>
      <c r="P26" s="784"/>
      <c r="Q26" s="417" t="s">
        <v>85</v>
      </c>
      <c r="R26" s="374"/>
      <c r="S26" s="374"/>
      <c r="T26" s="374"/>
      <c r="U26" s="123"/>
      <c r="V26" s="123"/>
      <c r="W26" s="123"/>
      <c r="X26" s="123"/>
      <c r="Y26" s="775"/>
      <c r="Z26" s="775"/>
      <c r="AA26" s="775"/>
      <c r="AB26" s="775"/>
      <c r="AC26" s="131" t="s">
        <v>71</v>
      </c>
      <c r="AD26" s="386" t="s">
        <v>70</v>
      </c>
      <c r="AE26" s="387"/>
      <c r="AF26" s="374"/>
      <c r="AG26" s="416"/>
      <c r="AH26" s="136"/>
      <c r="AI26" s="123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416"/>
    </row>
    <row r="27" spans="1:57" s="112" customFormat="1" ht="14.25" customHeight="1" x14ac:dyDescent="0.15">
      <c r="A27" s="415"/>
      <c r="B27" s="123"/>
      <c r="C27" s="123"/>
      <c r="D27" s="123"/>
      <c r="E27" s="123"/>
      <c r="F27" s="123"/>
      <c r="G27" s="123"/>
      <c r="H27" s="776" t="s">
        <v>84</v>
      </c>
      <c r="I27" s="777"/>
      <c r="J27" s="778"/>
      <c r="K27" s="778"/>
      <c r="L27" s="417" t="s">
        <v>83</v>
      </c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775" t="s">
        <v>87</v>
      </c>
      <c r="Z27" s="775"/>
      <c r="AA27" s="775"/>
      <c r="AB27" s="775"/>
      <c r="AC27" s="131" t="s">
        <v>71</v>
      </c>
      <c r="AD27" s="386" t="s">
        <v>75</v>
      </c>
      <c r="AE27" s="387"/>
      <c r="AF27" s="374"/>
      <c r="AG27" s="139" t="s">
        <v>246</v>
      </c>
      <c r="AH27" s="138"/>
      <c r="AI27" s="133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</row>
    <row r="28" spans="1:57" s="112" customFormat="1" ht="14.25" customHeight="1" x14ac:dyDescent="0.15">
      <c r="A28" s="415"/>
      <c r="B28" s="123"/>
      <c r="C28" s="123"/>
      <c r="D28" s="123"/>
      <c r="E28" s="123"/>
      <c r="F28" s="123"/>
      <c r="G28" s="123"/>
      <c r="H28" s="123"/>
      <c r="I28" s="123"/>
      <c r="J28" s="123"/>
      <c r="K28" s="374"/>
      <c r="L28" s="374"/>
      <c r="M28" s="374"/>
      <c r="N28" s="374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775"/>
      <c r="Z28" s="775"/>
      <c r="AA28" s="775"/>
      <c r="AB28" s="775"/>
      <c r="AC28" s="131" t="s">
        <v>71</v>
      </c>
      <c r="AD28" s="386" t="s">
        <v>70</v>
      </c>
      <c r="AE28" s="387"/>
      <c r="AF28" s="374"/>
      <c r="AG28" s="416"/>
      <c r="AH28" s="375"/>
      <c r="AI28" s="133"/>
      <c r="AJ28" s="375"/>
      <c r="AK28" s="375"/>
      <c r="AL28" s="375"/>
      <c r="AM28" s="137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419"/>
    </row>
    <row r="29" spans="1:57" s="112" customFormat="1" x14ac:dyDescent="0.15">
      <c r="A29" s="415"/>
      <c r="B29" s="123"/>
      <c r="C29" s="123"/>
      <c r="D29" s="123"/>
      <c r="E29" s="123"/>
      <c r="F29" s="123"/>
      <c r="G29" s="123"/>
      <c r="H29" s="123"/>
      <c r="I29" s="776" t="s">
        <v>81</v>
      </c>
      <c r="J29" s="777"/>
      <c r="K29" s="778"/>
      <c r="L29" s="778"/>
      <c r="M29" s="417" t="s">
        <v>80</v>
      </c>
      <c r="N29" s="411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775" t="s">
        <v>82</v>
      </c>
      <c r="Z29" s="775"/>
      <c r="AA29" s="775"/>
      <c r="AB29" s="775"/>
      <c r="AC29" s="131" t="s">
        <v>71</v>
      </c>
      <c r="AD29" s="386" t="s">
        <v>75</v>
      </c>
      <c r="AE29" s="387"/>
      <c r="AF29" s="374"/>
      <c r="AG29" s="416"/>
      <c r="AH29" s="136"/>
      <c r="AI29" s="123"/>
      <c r="AJ29" s="122"/>
      <c r="AK29" s="374"/>
      <c r="AL29" s="374"/>
      <c r="AM29" s="122"/>
      <c r="AN29" s="374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35"/>
    </row>
    <row r="30" spans="1:57" s="112" customFormat="1" x14ac:dyDescent="0.15">
      <c r="A30" s="415"/>
      <c r="B30" s="123"/>
      <c r="C30" s="123"/>
      <c r="D30" s="123"/>
      <c r="E30" s="123"/>
      <c r="F30" s="123"/>
      <c r="G30" s="123"/>
      <c r="H30" s="123"/>
      <c r="I30" s="123"/>
      <c r="J30" s="411"/>
      <c r="K30" s="411"/>
      <c r="L30" s="411"/>
      <c r="M30" s="411"/>
      <c r="N30" s="411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775"/>
      <c r="Z30" s="775"/>
      <c r="AA30" s="775"/>
      <c r="AB30" s="775"/>
      <c r="AC30" s="131" t="s">
        <v>71</v>
      </c>
      <c r="AD30" s="386" t="s">
        <v>70</v>
      </c>
      <c r="AE30" s="387"/>
      <c r="AF30" s="374"/>
      <c r="AG30" s="416"/>
      <c r="AH30" s="136"/>
      <c r="AI30" s="123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416"/>
    </row>
    <row r="31" spans="1:57" s="112" customFormat="1" x14ac:dyDescent="0.15">
      <c r="A31" s="789" t="s">
        <v>65</v>
      </c>
      <c r="B31" s="790"/>
      <c r="C31" s="791"/>
      <c r="D31" s="420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775"/>
      <c r="Z31" s="775"/>
      <c r="AA31" s="775"/>
      <c r="AB31" s="775"/>
      <c r="AC31" s="131" t="s">
        <v>71</v>
      </c>
      <c r="AD31" s="386" t="s">
        <v>74</v>
      </c>
      <c r="AE31" s="387"/>
      <c r="AF31" s="120"/>
      <c r="AG31" s="119"/>
      <c r="AH31" s="123"/>
      <c r="AI31" s="123"/>
      <c r="AJ31" s="122"/>
      <c r="AK31" s="374"/>
      <c r="AL31" s="374"/>
      <c r="AM31" s="122"/>
      <c r="AN31" s="374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35"/>
    </row>
    <row r="32" spans="1:57" s="112" customFormat="1" x14ac:dyDescent="0.15">
      <c r="A32" s="421"/>
      <c r="B32" s="422"/>
      <c r="C32" s="422"/>
      <c r="D32" s="422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806"/>
      <c r="Z32" s="806"/>
      <c r="AA32" s="806"/>
      <c r="AB32" s="806"/>
      <c r="AC32" s="160" t="s">
        <v>71</v>
      </c>
      <c r="AD32" s="164" t="s">
        <v>73</v>
      </c>
      <c r="AE32" s="165"/>
      <c r="AF32" s="120"/>
      <c r="AG32" s="119"/>
      <c r="AH32" s="123"/>
      <c r="AI32" s="123"/>
      <c r="AJ32" s="122"/>
      <c r="AK32" s="374"/>
      <c r="AL32" s="374"/>
      <c r="AM32" s="122"/>
      <c r="AN32" s="374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35"/>
    </row>
    <row r="33" spans="1:57" s="112" customFormat="1" ht="6" customHeight="1" x14ac:dyDescent="0.1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123"/>
      <c r="AG33" s="119"/>
      <c r="AH33" s="123"/>
      <c r="AI33" s="123"/>
      <c r="AJ33" s="374"/>
      <c r="AK33" s="374"/>
      <c r="AL33" s="374"/>
      <c r="AM33" s="122"/>
      <c r="AN33" s="374"/>
      <c r="AO33" s="374"/>
      <c r="AP33" s="374"/>
      <c r="AQ33" s="122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416"/>
    </row>
    <row r="34" spans="1:57" s="112" customFormat="1" ht="14.25" customHeight="1" x14ac:dyDescent="0.15">
      <c r="A34" s="792" t="s">
        <v>242</v>
      </c>
      <c r="B34" s="793"/>
      <c r="C34" s="793"/>
      <c r="D34" s="793"/>
      <c r="E34" s="793"/>
      <c r="F34" s="766" t="s">
        <v>78</v>
      </c>
      <c r="G34" s="766"/>
      <c r="H34" s="766"/>
      <c r="I34" s="767"/>
      <c r="J34" s="134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2"/>
      <c r="AF34" s="123"/>
      <c r="AG34" s="119"/>
      <c r="AH34" s="123"/>
      <c r="AI34" s="123"/>
      <c r="AJ34" s="374"/>
      <c r="AK34" s="374"/>
      <c r="AL34" s="122"/>
      <c r="AM34" s="122"/>
      <c r="AN34" s="374"/>
      <c r="AO34" s="374"/>
      <c r="AP34" s="374"/>
      <c r="AQ34" s="122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416"/>
    </row>
    <row r="35" spans="1:57" s="112" customFormat="1" ht="14.25" customHeight="1" x14ac:dyDescent="0.15">
      <c r="A35" s="415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782" t="s">
        <v>77</v>
      </c>
      <c r="Z35" s="782"/>
      <c r="AA35" s="782"/>
      <c r="AB35" s="782"/>
      <c r="AC35" s="131" t="s">
        <v>76</v>
      </c>
      <c r="AD35" s="130" t="s">
        <v>75</v>
      </c>
      <c r="AE35" s="423"/>
      <c r="AF35" s="374"/>
      <c r="AG35" s="119"/>
      <c r="AH35" s="123"/>
      <c r="AI35" s="123"/>
      <c r="AJ35" s="374"/>
      <c r="AK35" s="374"/>
      <c r="AL35" s="122"/>
      <c r="AM35" s="122"/>
      <c r="AN35" s="374"/>
      <c r="AO35" s="374"/>
      <c r="AP35" s="374"/>
      <c r="AQ35" s="122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416"/>
    </row>
    <row r="36" spans="1:57" s="112" customFormat="1" x14ac:dyDescent="0.15">
      <c r="A36" s="415"/>
      <c r="B36" s="123"/>
      <c r="C36" s="123"/>
      <c r="D36" s="783"/>
      <c r="E36" s="783"/>
      <c r="F36" s="783"/>
      <c r="G36" s="783"/>
      <c r="H36" s="755" t="s">
        <v>146</v>
      </c>
      <c r="I36" s="756"/>
      <c r="J36" s="756"/>
      <c r="K36" s="756"/>
      <c r="L36" s="758"/>
      <c r="M36" s="759"/>
      <c r="N36" s="756" t="s">
        <v>216</v>
      </c>
      <c r="O36" s="757"/>
      <c r="P36" s="424"/>
      <c r="Q36" s="424"/>
      <c r="R36" s="424"/>
      <c r="S36" s="374"/>
      <c r="T36" s="374"/>
      <c r="U36" s="374"/>
      <c r="V36" s="123"/>
      <c r="W36" s="123"/>
      <c r="X36" s="123"/>
      <c r="Y36" s="782"/>
      <c r="Z36" s="782"/>
      <c r="AA36" s="782"/>
      <c r="AB36" s="782"/>
      <c r="AC36" s="131" t="s">
        <v>71</v>
      </c>
      <c r="AD36" s="130" t="s">
        <v>70</v>
      </c>
      <c r="AE36" s="423"/>
      <c r="AF36" s="374"/>
      <c r="AG36" s="416"/>
      <c r="AH36" s="123"/>
      <c r="AI36" s="123"/>
      <c r="AJ36" s="374"/>
      <c r="AK36" s="374"/>
      <c r="AL36" s="122"/>
      <c r="AM36" s="122"/>
      <c r="AN36" s="374"/>
      <c r="AO36" s="374"/>
      <c r="AP36" s="374"/>
      <c r="AQ36" s="122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416"/>
    </row>
    <row r="37" spans="1:57" s="112" customFormat="1" x14ac:dyDescent="0.15">
      <c r="A37" s="415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8"/>
      <c r="Z37" s="127"/>
      <c r="AA37" s="127"/>
      <c r="AB37" s="129" t="s">
        <v>69</v>
      </c>
      <c r="AC37" s="128"/>
      <c r="AD37" s="127"/>
      <c r="AE37" s="423" t="s">
        <v>68</v>
      </c>
      <c r="AF37" s="374"/>
      <c r="AG37" s="416"/>
      <c r="AH37" s="123"/>
      <c r="AI37" s="123"/>
      <c r="AJ37" s="374"/>
      <c r="AK37" s="122"/>
      <c r="AL37" s="122"/>
      <c r="AM37" s="122"/>
      <c r="AN37" s="374"/>
      <c r="AO37" s="374"/>
      <c r="AP37" s="374"/>
      <c r="AQ37" s="122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416"/>
    </row>
    <row r="38" spans="1:57" s="112" customFormat="1" x14ac:dyDescent="0.15">
      <c r="A38" s="415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8"/>
      <c r="Z38" s="127"/>
      <c r="AA38" s="127"/>
      <c r="AB38" s="129" t="s">
        <v>69</v>
      </c>
      <c r="AC38" s="128"/>
      <c r="AD38" s="127"/>
      <c r="AE38" s="423" t="s">
        <v>68</v>
      </c>
      <c r="AF38" s="374"/>
      <c r="AG38" s="416"/>
      <c r="AH38" s="123"/>
      <c r="AI38" s="123"/>
      <c r="AJ38" s="374"/>
      <c r="AK38" s="805" t="s">
        <v>247</v>
      </c>
      <c r="AL38" s="805"/>
      <c r="AM38" s="805"/>
      <c r="AN38" s="805"/>
      <c r="AO38" s="805"/>
      <c r="AP38" s="805"/>
      <c r="AQ38" s="805"/>
      <c r="AR38" s="805"/>
      <c r="AS38" s="805"/>
      <c r="AT38" s="805"/>
      <c r="AU38" s="805"/>
      <c r="AV38" s="805"/>
      <c r="AW38" s="805"/>
      <c r="AX38" s="805"/>
      <c r="AY38" s="805"/>
      <c r="AZ38" s="805"/>
      <c r="BA38" s="805"/>
      <c r="BB38" s="805"/>
      <c r="BC38" s="374"/>
      <c r="BD38" s="374"/>
      <c r="BE38" s="416"/>
    </row>
    <row r="39" spans="1:57" s="112" customFormat="1" x14ac:dyDescent="0.15">
      <c r="A39" s="415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8"/>
      <c r="Z39" s="127"/>
      <c r="AA39" s="127"/>
      <c r="AB39" s="129" t="s">
        <v>69</v>
      </c>
      <c r="AC39" s="128"/>
      <c r="AD39" s="127"/>
      <c r="AE39" s="423" t="s">
        <v>68</v>
      </c>
      <c r="AF39" s="374"/>
      <c r="AG39" s="416"/>
      <c r="AH39" s="123"/>
      <c r="AI39" s="123"/>
      <c r="AJ39" s="374"/>
      <c r="AK39" s="805"/>
      <c r="AL39" s="805"/>
      <c r="AM39" s="805"/>
      <c r="AN39" s="805"/>
      <c r="AO39" s="805"/>
      <c r="AP39" s="805"/>
      <c r="AQ39" s="805"/>
      <c r="AR39" s="805"/>
      <c r="AS39" s="805"/>
      <c r="AT39" s="805"/>
      <c r="AU39" s="805"/>
      <c r="AV39" s="805"/>
      <c r="AW39" s="805"/>
      <c r="AX39" s="805"/>
      <c r="AY39" s="805"/>
      <c r="AZ39" s="805"/>
      <c r="BA39" s="805"/>
      <c r="BB39" s="805"/>
      <c r="BC39" s="374"/>
      <c r="BD39" s="374"/>
      <c r="BE39" s="416"/>
    </row>
    <row r="40" spans="1:57" s="112" customFormat="1" x14ac:dyDescent="0.15">
      <c r="A40" s="415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374"/>
      <c r="AB40" s="374"/>
      <c r="AC40" s="374"/>
      <c r="AD40" s="374"/>
      <c r="AE40" s="374"/>
      <c r="AF40" s="415"/>
      <c r="AG40" s="416"/>
      <c r="AH40" s="123"/>
      <c r="AI40" s="123"/>
      <c r="AJ40" s="374"/>
      <c r="AK40" s="374"/>
      <c r="AL40" s="374"/>
      <c r="AM40" s="122"/>
      <c r="AN40" s="374"/>
      <c r="AO40" s="374"/>
      <c r="AP40" s="374"/>
      <c r="AQ40" s="122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416"/>
    </row>
    <row r="41" spans="1:57" s="112" customFormat="1" x14ac:dyDescent="0.15">
      <c r="A41" s="415"/>
      <c r="B41" s="374"/>
      <c r="C41" s="374"/>
      <c r="D41" s="374"/>
      <c r="E41" s="374"/>
      <c r="F41" s="374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374"/>
      <c r="AB41" s="374"/>
      <c r="AC41" s="374"/>
      <c r="AD41" s="374"/>
      <c r="AE41" s="374"/>
      <c r="AF41" s="415"/>
      <c r="AG41" s="416"/>
      <c r="AH41" s="123"/>
      <c r="AI41" s="123"/>
      <c r="AJ41" s="374"/>
      <c r="AK41" s="374"/>
      <c r="AL41" s="374"/>
      <c r="AM41" s="122"/>
      <c r="AN41" s="374"/>
      <c r="AO41" s="374"/>
      <c r="AP41" s="374"/>
      <c r="AQ41" s="122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416"/>
    </row>
    <row r="42" spans="1:57" s="112" customFormat="1" x14ac:dyDescent="0.15">
      <c r="A42" s="785" t="s">
        <v>248</v>
      </c>
      <c r="B42" s="786"/>
      <c r="C42" s="786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415"/>
      <c r="AG42" s="416"/>
      <c r="AH42" s="123"/>
      <c r="AI42" s="123"/>
      <c r="AJ42" s="374"/>
      <c r="AK42" s="374"/>
      <c r="AL42" s="374"/>
      <c r="AM42" s="122"/>
      <c r="AN42" s="374"/>
      <c r="AO42" s="374"/>
      <c r="AP42" s="374"/>
      <c r="AQ42" s="122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416"/>
    </row>
    <row r="43" spans="1:57" s="112" customFormat="1" x14ac:dyDescent="0.15">
      <c r="A43" s="415"/>
      <c r="B43" s="787" t="s">
        <v>67</v>
      </c>
      <c r="C43" s="788"/>
      <c r="D43" s="126"/>
      <c r="E43" s="126"/>
      <c r="F43" s="417" t="s">
        <v>66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374"/>
      <c r="AB43" s="374"/>
      <c r="AC43" s="374"/>
      <c r="AD43" s="374"/>
      <c r="AE43" s="374"/>
      <c r="AF43" s="415"/>
      <c r="AG43" s="416"/>
      <c r="AH43" s="123"/>
      <c r="AI43" s="123"/>
      <c r="AJ43" s="374"/>
      <c r="AK43" s="374"/>
      <c r="AL43" s="374"/>
      <c r="AM43" s="122"/>
      <c r="AN43" s="374"/>
      <c r="AO43" s="374"/>
      <c r="AP43" s="374"/>
      <c r="AQ43" s="122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416"/>
    </row>
    <row r="44" spans="1:57" s="112" customFormat="1" x14ac:dyDescent="0.15">
      <c r="A44" s="415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0"/>
      <c r="AG44" s="119"/>
      <c r="AH44" s="123"/>
      <c r="AI44" s="123"/>
      <c r="AJ44" s="374"/>
      <c r="AK44" s="374"/>
      <c r="AL44" s="374"/>
      <c r="AM44" s="122"/>
      <c r="AN44" s="374"/>
      <c r="AO44" s="374"/>
      <c r="AP44" s="374"/>
      <c r="AQ44" s="122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416"/>
    </row>
    <row r="45" spans="1:57" s="112" customFormat="1" x14ac:dyDescent="0.15">
      <c r="A45" s="789" t="s">
        <v>65</v>
      </c>
      <c r="B45" s="790"/>
      <c r="C45" s="791"/>
      <c r="D45" s="420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4"/>
      <c r="AF45" s="120"/>
      <c r="AG45" s="119"/>
      <c r="AH45" s="123"/>
      <c r="AI45" s="123"/>
      <c r="AJ45" s="374"/>
      <c r="AK45" s="374"/>
      <c r="AL45" s="374"/>
      <c r="AM45" s="122"/>
      <c r="AN45" s="374"/>
      <c r="AO45" s="374"/>
      <c r="AP45" s="374"/>
      <c r="AQ45" s="122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416"/>
    </row>
    <row r="46" spans="1:57" s="112" customFormat="1" x14ac:dyDescent="0.15">
      <c r="A46" s="121"/>
      <c r="B46" s="114"/>
      <c r="C46" s="114"/>
      <c r="D46" s="114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20"/>
      <c r="AG46" s="119"/>
      <c r="AH46" s="118"/>
      <c r="AI46" s="117"/>
      <c r="AJ46" s="114"/>
      <c r="AK46" s="115"/>
      <c r="AL46" s="115"/>
      <c r="AM46" s="116"/>
      <c r="AN46" s="114"/>
      <c r="AO46" s="114"/>
      <c r="AP46" s="114"/>
      <c r="AQ46" s="115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3"/>
    </row>
  </sheetData>
  <mergeCells count="58">
    <mergeCell ref="Y17:AB20"/>
    <mergeCell ref="Y21:AB23"/>
    <mergeCell ref="Y13:AB13"/>
    <mergeCell ref="Z16:AB16"/>
    <mergeCell ref="AK38:BB39"/>
    <mergeCell ref="AK17:BB18"/>
    <mergeCell ref="Y25:AB26"/>
    <mergeCell ref="Y27:AB28"/>
    <mergeCell ref="Y29:AB32"/>
    <mergeCell ref="Y24:AB24"/>
    <mergeCell ref="AD24:AE24"/>
    <mergeCell ref="AD15:AE15"/>
    <mergeCell ref="AD13:AE13"/>
    <mergeCell ref="AD14:AE14"/>
    <mergeCell ref="A42:C42"/>
    <mergeCell ref="B43:C43"/>
    <mergeCell ref="A45:C45"/>
    <mergeCell ref="A31:C31"/>
    <mergeCell ref="A34:E34"/>
    <mergeCell ref="F34:I34"/>
    <mergeCell ref="Y35:AB36"/>
    <mergeCell ref="D36:G36"/>
    <mergeCell ref="C26:D26"/>
    <mergeCell ref="E26:F26"/>
    <mergeCell ref="M26:N26"/>
    <mergeCell ref="O26:P26"/>
    <mergeCell ref="H27:I27"/>
    <mergeCell ref="J27:K27"/>
    <mergeCell ref="I29:J29"/>
    <mergeCell ref="K29:L29"/>
    <mergeCell ref="S21:T21"/>
    <mergeCell ref="U21:V21"/>
    <mergeCell ref="B23:C23"/>
    <mergeCell ref="D23:E23"/>
    <mergeCell ref="D9:G9"/>
    <mergeCell ref="H9:J9"/>
    <mergeCell ref="K9:R9"/>
    <mergeCell ref="Y9:AB12"/>
    <mergeCell ref="B13:C13"/>
    <mergeCell ref="D13:E13"/>
    <mergeCell ref="S15:T15"/>
    <mergeCell ref="U15:V15"/>
    <mergeCell ref="T1:AM2"/>
    <mergeCell ref="B4:E4"/>
    <mergeCell ref="AQ4:AT4"/>
    <mergeCell ref="AU4:BE4"/>
    <mergeCell ref="H36:K36"/>
    <mergeCell ref="N36:O36"/>
    <mergeCell ref="L36:M36"/>
    <mergeCell ref="F4:W4"/>
    <mergeCell ref="BC6:BE6"/>
    <mergeCell ref="A8:E8"/>
    <mergeCell ref="F8:I8"/>
    <mergeCell ref="Y8:AE8"/>
    <mergeCell ref="A6:D6"/>
    <mergeCell ref="E6:M6"/>
    <mergeCell ref="N6:R6"/>
    <mergeCell ref="AY6:BB6"/>
  </mergeCells>
  <phoneticPr fontId="14"/>
  <dataValidations count="1">
    <dataValidation type="list" allowBlank="1" showInputMessage="1" showErrorMessage="1" sqref="AC9 AC10 AC11:AC23 AC25:AC32 AC35:AC36" xr:uid="{00000000-0002-0000-0200-000000000000}">
      <formula1>"□,■"</formula1>
    </dataValidation>
  </dataValidations>
  <printOptions horizontalCentered="1" verticalCentered="1"/>
  <pageMargins left="0.19685039370078741" right="0.19685039370078741" top="0.39370078740157483" bottom="0.27559055118110237" header="0" footer="0"/>
  <pageSetup paperSize="9" scale="90" orientation="landscape" r:id="rId1"/>
  <headerFooter alignWithMargins="0">
    <oddHeader>&amp;R（様式C-3）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0"/>
  <sheetViews>
    <sheetView showGridLines="0" showZeros="0" view="pageBreakPreview" zoomScaleNormal="100" zoomScaleSheetLayoutView="100" workbookViewId="0"/>
  </sheetViews>
  <sheetFormatPr defaultRowHeight="13.5" x14ac:dyDescent="0.15"/>
  <cols>
    <col min="1" max="1" width="9" style="1"/>
    <col min="2" max="2" width="6" style="1" customWidth="1"/>
    <col min="3" max="22" width="3.75" style="1" customWidth="1"/>
    <col min="23" max="16384" width="9" style="1"/>
  </cols>
  <sheetData>
    <row r="1" spans="1:22" ht="27" customHeight="1" x14ac:dyDescent="0.15">
      <c r="A1" s="12"/>
      <c r="B1" s="12"/>
      <c r="C1" s="12"/>
      <c r="D1" s="159"/>
      <c r="E1" s="159"/>
      <c r="F1" s="847" t="s">
        <v>127</v>
      </c>
      <c r="G1" s="847"/>
      <c r="H1" s="847"/>
      <c r="I1" s="847"/>
      <c r="J1" s="847"/>
      <c r="K1" s="847"/>
      <c r="L1" s="847"/>
      <c r="M1" s="847"/>
      <c r="N1" s="847"/>
      <c r="O1" s="847"/>
      <c r="P1" s="12"/>
      <c r="Q1" s="12"/>
      <c r="R1" s="12"/>
      <c r="S1" s="12"/>
      <c r="T1" s="848" t="s">
        <v>130</v>
      </c>
      <c r="U1" s="848"/>
      <c r="V1" s="848"/>
    </row>
    <row r="2" spans="1:22" s="12" customFormat="1" ht="16.5" customHeight="1" thickBot="1" x14ac:dyDescent="0.2">
      <c r="A2" s="388" t="s">
        <v>2</v>
      </c>
      <c r="B2" s="849" t="s">
        <v>237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T2" s="158"/>
      <c r="U2" s="158"/>
      <c r="V2" s="158"/>
    </row>
    <row r="3" spans="1:22" ht="15" customHeight="1" thickBo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6.25" customHeight="1" thickBot="1" x14ac:dyDescent="0.2">
      <c r="A4" s="850" t="s">
        <v>49</v>
      </c>
      <c r="B4" s="851"/>
      <c r="C4" s="852"/>
      <c r="D4" s="853"/>
      <c r="E4" s="853"/>
      <c r="F4" s="853"/>
      <c r="G4" s="854"/>
      <c r="H4" s="855" t="s">
        <v>126</v>
      </c>
      <c r="I4" s="856"/>
      <c r="J4" s="857"/>
      <c r="K4" s="858" t="s">
        <v>3</v>
      </c>
      <c r="L4" s="859"/>
      <c r="M4" s="859"/>
      <c r="N4" s="859"/>
      <c r="O4" s="859"/>
      <c r="P4" s="859"/>
      <c r="Q4" s="860"/>
      <c r="R4" s="861" t="s">
        <v>238</v>
      </c>
      <c r="S4" s="851"/>
      <c r="T4" s="862"/>
      <c r="U4" s="863"/>
      <c r="V4" s="864"/>
    </row>
    <row r="5" spans="1:22" ht="26.25" customHeight="1" x14ac:dyDescent="0.15">
      <c r="A5" s="157"/>
      <c r="B5" s="157"/>
      <c r="C5" s="236"/>
      <c r="D5" s="236"/>
      <c r="E5" s="236"/>
      <c r="F5" s="236"/>
      <c r="G5" s="236"/>
      <c r="H5" s="236"/>
      <c r="I5" s="236"/>
      <c r="J5" s="236"/>
      <c r="K5" s="156"/>
      <c r="L5" s="156"/>
      <c r="M5" s="236"/>
      <c r="N5" s="236"/>
      <c r="O5" s="236"/>
      <c r="P5" s="157"/>
      <c r="Q5" s="155"/>
      <c r="R5" s="155"/>
      <c r="S5" s="236"/>
      <c r="T5" s="237"/>
      <c r="U5" s="236"/>
      <c r="V5" s="157"/>
    </row>
    <row r="6" spans="1:22" ht="18.75" customHeight="1" x14ac:dyDescent="0.1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239"/>
      <c r="S6" s="239"/>
      <c r="T6" s="239"/>
      <c r="U6" s="239"/>
      <c r="V6" s="239"/>
    </row>
    <row r="7" spans="1:22" x14ac:dyDescent="0.15">
      <c r="A7" s="24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15">
      <c r="A8" s="12"/>
      <c r="B8" s="837"/>
      <c r="C8" s="837"/>
      <c r="D8" s="83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15">
      <c r="A9" s="410" t="s">
        <v>240</v>
      </c>
      <c r="B9" s="154"/>
      <c r="C9" s="154"/>
      <c r="D9" s="15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15">
      <c r="A10" s="241" t="s">
        <v>125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15">
      <c r="A18" s="12"/>
      <c r="B18" s="12"/>
      <c r="C18" s="12"/>
      <c r="D18" s="12"/>
      <c r="E18" s="12"/>
      <c r="F18" s="12"/>
      <c r="G18" s="12"/>
      <c r="H18" s="838" t="s">
        <v>13</v>
      </c>
      <c r="I18" s="839"/>
      <c r="J18" s="243" t="s">
        <v>124</v>
      </c>
      <c r="K18" s="844"/>
      <c r="L18" s="844"/>
      <c r="M18" s="244" t="s">
        <v>123</v>
      </c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15">
      <c r="A19" s="12"/>
      <c r="B19" s="12"/>
      <c r="C19" s="12"/>
      <c r="D19" s="12"/>
      <c r="E19" s="12"/>
      <c r="F19" s="12"/>
      <c r="G19" s="12"/>
      <c r="H19" s="840"/>
      <c r="I19" s="841"/>
      <c r="J19" s="245" t="s">
        <v>122</v>
      </c>
      <c r="K19" s="845"/>
      <c r="L19" s="845"/>
      <c r="M19" s="246" t="s">
        <v>121</v>
      </c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4.25" customHeight="1" x14ac:dyDescent="0.15">
      <c r="A20" s="12"/>
      <c r="B20" s="12"/>
      <c r="C20" s="12"/>
      <c r="D20" s="12"/>
      <c r="E20" s="12"/>
      <c r="F20" s="12"/>
      <c r="G20" s="12"/>
      <c r="H20" s="842"/>
      <c r="I20" s="843"/>
      <c r="J20" s="866" t="s">
        <v>120</v>
      </c>
      <c r="K20" s="867"/>
      <c r="L20" s="868"/>
      <c r="M20" s="869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42" t="s">
        <v>119</v>
      </c>
      <c r="T22" s="846"/>
      <c r="U22" s="846"/>
      <c r="V22" s="405" t="s">
        <v>118</v>
      </c>
    </row>
    <row r="23" spans="1:22" ht="14.25" thickBo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3.5" customHeight="1" x14ac:dyDescent="0.15">
      <c r="A24" s="829" t="s">
        <v>117</v>
      </c>
      <c r="B24" s="406" t="s">
        <v>114</v>
      </c>
      <c r="C24" s="835" t="s">
        <v>239</v>
      </c>
      <c r="D24" s="835"/>
      <c r="E24" s="836">
        <v>1</v>
      </c>
      <c r="F24" s="836"/>
      <c r="G24" s="836">
        <v>2</v>
      </c>
      <c r="H24" s="836"/>
      <c r="I24" s="836">
        <v>3</v>
      </c>
      <c r="J24" s="836"/>
      <c r="K24" s="836">
        <v>4</v>
      </c>
      <c r="L24" s="836"/>
      <c r="M24" s="836">
        <v>5</v>
      </c>
      <c r="N24" s="836"/>
      <c r="O24" s="836">
        <v>6</v>
      </c>
      <c r="P24" s="836"/>
      <c r="Q24" s="836">
        <v>7</v>
      </c>
      <c r="R24" s="836"/>
      <c r="S24" s="836">
        <v>8</v>
      </c>
      <c r="T24" s="836"/>
      <c r="U24" s="835" t="s">
        <v>116</v>
      </c>
      <c r="V24" s="865"/>
    </row>
    <row r="25" spans="1:22" ht="43.5" customHeight="1" x14ac:dyDescent="0.15">
      <c r="A25" s="830"/>
      <c r="B25" s="407" t="s">
        <v>113</v>
      </c>
      <c r="C25" s="824" t="s">
        <v>3</v>
      </c>
      <c r="D25" s="825"/>
      <c r="E25" s="824" t="s">
        <v>3</v>
      </c>
      <c r="F25" s="825"/>
      <c r="G25" s="824" t="s">
        <v>3</v>
      </c>
      <c r="H25" s="825"/>
      <c r="I25" s="824" t="s">
        <v>3</v>
      </c>
      <c r="J25" s="825"/>
      <c r="K25" s="824" t="s">
        <v>3</v>
      </c>
      <c r="L25" s="825"/>
      <c r="M25" s="824" t="s">
        <v>3</v>
      </c>
      <c r="N25" s="825"/>
      <c r="O25" s="824" t="s">
        <v>3</v>
      </c>
      <c r="P25" s="825"/>
      <c r="Q25" s="824" t="s">
        <v>3</v>
      </c>
      <c r="R25" s="825"/>
      <c r="S25" s="824" t="s">
        <v>3</v>
      </c>
      <c r="T25" s="825"/>
      <c r="U25" s="824" t="s">
        <v>3</v>
      </c>
      <c r="V25" s="834"/>
    </row>
    <row r="26" spans="1:22" ht="43.5" customHeight="1" x14ac:dyDescent="0.15">
      <c r="A26" s="830"/>
      <c r="B26" s="408" t="s">
        <v>112</v>
      </c>
      <c r="C26" s="824" t="s">
        <v>3</v>
      </c>
      <c r="D26" s="825"/>
      <c r="E26" s="824" t="s">
        <v>3</v>
      </c>
      <c r="F26" s="825"/>
      <c r="G26" s="824" t="s">
        <v>3</v>
      </c>
      <c r="H26" s="825"/>
      <c r="I26" s="824" t="s">
        <v>3</v>
      </c>
      <c r="J26" s="825"/>
      <c r="K26" s="824" t="s">
        <v>3</v>
      </c>
      <c r="L26" s="825"/>
      <c r="M26" s="824" t="s">
        <v>3</v>
      </c>
      <c r="N26" s="825"/>
      <c r="O26" s="824" t="s">
        <v>3</v>
      </c>
      <c r="P26" s="825"/>
      <c r="Q26" s="824" t="s">
        <v>3</v>
      </c>
      <c r="R26" s="825"/>
      <c r="S26" s="824" t="s">
        <v>3</v>
      </c>
      <c r="T26" s="825"/>
      <c r="U26" s="824" t="s">
        <v>3</v>
      </c>
      <c r="V26" s="834"/>
    </row>
    <row r="27" spans="1:22" ht="43.5" customHeight="1" x14ac:dyDescent="0.15">
      <c r="A27" s="830"/>
      <c r="B27" s="408" t="s">
        <v>111</v>
      </c>
      <c r="C27" s="824" t="s">
        <v>3</v>
      </c>
      <c r="D27" s="825"/>
      <c r="E27" s="824" t="s">
        <v>3</v>
      </c>
      <c r="F27" s="825"/>
      <c r="G27" s="824" t="s">
        <v>3</v>
      </c>
      <c r="H27" s="825"/>
      <c r="I27" s="824" t="s">
        <v>3</v>
      </c>
      <c r="J27" s="825"/>
      <c r="K27" s="824" t="s">
        <v>3</v>
      </c>
      <c r="L27" s="825"/>
      <c r="M27" s="824" t="s">
        <v>3</v>
      </c>
      <c r="N27" s="825"/>
      <c r="O27" s="824" t="s">
        <v>3</v>
      </c>
      <c r="P27" s="825"/>
      <c r="Q27" s="824" t="s">
        <v>3</v>
      </c>
      <c r="R27" s="825"/>
      <c r="S27" s="824" t="s">
        <v>3</v>
      </c>
      <c r="T27" s="825"/>
      <c r="U27" s="824" t="s">
        <v>3</v>
      </c>
      <c r="V27" s="834"/>
    </row>
    <row r="28" spans="1:22" ht="43.5" customHeight="1" thickBot="1" x14ac:dyDescent="0.2">
      <c r="A28" s="831"/>
      <c r="B28" s="409" t="s">
        <v>110</v>
      </c>
      <c r="C28" s="814" t="s">
        <v>3</v>
      </c>
      <c r="D28" s="815"/>
      <c r="E28" s="814" t="s">
        <v>3</v>
      </c>
      <c r="F28" s="815"/>
      <c r="G28" s="814" t="s">
        <v>3</v>
      </c>
      <c r="H28" s="815"/>
      <c r="I28" s="814" t="s">
        <v>3</v>
      </c>
      <c r="J28" s="815"/>
      <c r="K28" s="814" t="s">
        <v>3</v>
      </c>
      <c r="L28" s="815"/>
      <c r="M28" s="814" t="s">
        <v>3</v>
      </c>
      <c r="N28" s="815"/>
      <c r="O28" s="814" t="s">
        <v>3</v>
      </c>
      <c r="P28" s="815"/>
      <c r="Q28" s="814" t="s">
        <v>3</v>
      </c>
      <c r="R28" s="815"/>
      <c r="S28" s="814" t="s">
        <v>3</v>
      </c>
      <c r="T28" s="815"/>
      <c r="U28" s="814" t="s">
        <v>3</v>
      </c>
      <c r="V28" s="816"/>
    </row>
    <row r="29" spans="1:22" ht="14.25" thickBot="1" x14ac:dyDescent="0.2"/>
    <row r="30" spans="1:22" ht="13.5" customHeight="1" x14ac:dyDescent="0.15">
      <c r="A30" s="826" t="s">
        <v>115</v>
      </c>
      <c r="B30" s="153" t="s">
        <v>114</v>
      </c>
      <c r="C30" s="153"/>
      <c r="D30" s="821">
        <v>1</v>
      </c>
      <c r="E30" s="822"/>
      <c r="F30" s="821">
        <v>2</v>
      </c>
      <c r="G30" s="822"/>
      <c r="H30" s="821">
        <v>3</v>
      </c>
      <c r="I30" s="822"/>
      <c r="J30" s="821">
        <v>4</v>
      </c>
      <c r="K30" s="822"/>
      <c r="L30" s="821">
        <v>5</v>
      </c>
      <c r="M30" s="822"/>
      <c r="N30" s="821">
        <v>6</v>
      </c>
      <c r="O30" s="822"/>
      <c r="P30" s="821">
        <v>7</v>
      </c>
      <c r="Q30" s="822"/>
      <c r="R30" s="821">
        <v>8</v>
      </c>
      <c r="S30" s="822"/>
      <c r="T30" s="821">
        <v>9</v>
      </c>
      <c r="U30" s="823"/>
    </row>
    <row r="31" spans="1:22" ht="43.5" customHeight="1" x14ac:dyDescent="0.15">
      <c r="A31" s="827"/>
      <c r="B31" s="152" t="s">
        <v>113</v>
      </c>
      <c r="C31" s="150"/>
      <c r="D31" s="832" t="s">
        <v>3</v>
      </c>
      <c r="E31" s="833"/>
      <c r="F31" s="818" t="s">
        <v>3</v>
      </c>
      <c r="G31" s="818"/>
      <c r="H31" s="818" t="s">
        <v>3</v>
      </c>
      <c r="I31" s="818"/>
      <c r="J31" s="818" t="s">
        <v>3</v>
      </c>
      <c r="K31" s="818"/>
      <c r="L31" s="818" t="s">
        <v>3</v>
      </c>
      <c r="M31" s="818"/>
      <c r="N31" s="818" t="s">
        <v>3</v>
      </c>
      <c r="O31" s="818"/>
      <c r="P31" s="818" t="s">
        <v>3</v>
      </c>
      <c r="Q31" s="818"/>
      <c r="R31" s="818" t="s">
        <v>3</v>
      </c>
      <c r="S31" s="818"/>
      <c r="T31" s="818" t="s">
        <v>3</v>
      </c>
      <c r="U31" s="819"/>
    </row>
    <row r="32" spans="1:22" ht="43.5" customHeight="1" x14ac:dyDescent="0.15">
      <c r="A32" s="827"/>
      <c r="B32" s="151" t="s">
        <v>112</v>
      </c>
      <c r="C32" s="150"/>
      <c r="D32" s="818" t="s">
        <v>3</v>
      </c>
      <c r="E32" s="818"/>
      <c r="F32" s="818" t="s">
        <v>3</v>
      </c>
      <c r="G32" s="818"/>
      <c r="H32" s="818" t="s">
        <v>3</v>
      </c>
      <c r="I32" s="818"/>
      <c r="J32" s="818" t="s">
        <v>3</v>
      </c>
      <c r="K32" s="818"/>
      <c r="L32" s="818" t="s">
        <v>3</v>
      </c>
      <c r="M32" s="818"/>
      <c r="N32" s="818" t="s">
        <v>3</v>
      </c>
      <c r="O32" s="818"/>
      <c r="P32" s="818" t="s">
        <v>3</v>
      </c>
      <c r="Q32" s="818"/>
      <c r="R32" s="818" t="s">
        <v>3</v>
      </c>
      <c r="S32" s="818"/>
      <c r="T32" s="818" t="s">
        <v>3</v>
      </c>
      <c r="U32" s="819"/>
    </row>
    <row r="33" spans="1:21" ht="43.5" customHeight="1" x14ac:dyDescent="0.15">
      <c r="A33" s="827"/>
      <c r="B33" s="151" t="s">
        <v>111</v>
      </c>
      <c r="C33" s="150"/>
      <c r="D33" s="818" t="s">
        <v>3</v>
      </c>
      <c r="E33" s="818"/>
      <c r="F33" s="818" t="s">
        <v>3</v>
      </c>
      <c r="G33" s="818"/>
      <c r="H33" s="818" t="s">
        <v>3</v>
      </c>
      <c r="I33" s="818"/>
      <c r="J33" s="818" t="s">
        <v>3</v>
      </c>
      <c r="K33" s="818"/>
      <c r="L33" s="818" t="s">
        <v>3</v>
      </c>
      <c r="M33" s="818"/>
      <c r="N33" s="818" t="s">
        <v>3</v>
      </c>
      <c r="O33" s="818"/>
      <c r="P33" s="818" t="s">
        <v>3</v>
      </c>
      <c r="Q33" s="818"/>
      <c r="R33" s="818" t="s">
        <v>3</v>
      </c>
      <c r="S33" s="818"/>
      <c r="T33" s="818" t="s">
        <v>3</v>
      </c>
      <c r="U33" s="819"/>
    </row>
    <row r="34" spans="1:21" ht="43.5" customHeight="1" thickBot="1" x14ac:dyDescent="0.2">
      <c r="A34" s="828"/>
      <c r="B34" s="149" t="s">
        <v>110</v>
      </c>
      <c r="C34" s="148"/>
      <c r="D34" s="817" t="s">
        <v>3</v>
      </c>
      <c r="E34" s="817"/>
      <c r="F34" s="817" t="s">
        <v>3</v>
      </c>
      <c r="G34" s="817"/>
      <c r="H34" s="817" t="s">
        <v>3</v>
      </c>
      <c r="I34" s="817"/>
      <c r="J34" s="817" t="s">
        <v>3</v>
      </c>
      <c r="K34" s="817"/>
      <c r="L34" s="817" t="s">
        <v>3</v>
      </c>
      <c r="M34" s="817"/>
      <c r="N34" s="817" t="s">
        <v>3</v>
      </c>
      <c r="O34" s="817"/>
      <c r="P34" s="817" t="s">
        <v>3</v>
      </c>
      <c r="Q34" s="817"/>
      <c r="R34" s="817" t="s">
        <v>3</v>
      </c>
      <c r="S34" s="817"/>
      <c r="T34" s="817" t="s">
        <v>3</v>
      </c>
      <c r="U34" s="820"/>
    </row>
    <row r="35" spans="1:2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15">
      <c r="A36" s="147" t="s">
        <v>109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x14ac:dyDescent="0.15">
      <c r="A37" s="146"/>
      <c r="B37" s="146" t="s">
        <v>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</row>
    <row r="38" spans="1:21" x14ac:dyDescent="0.1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21" x14ac:dyDescent="0.1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</row>
    <row r="40" spans="1:21" x14ac:dyDescent="0.1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</sheetData>
  <mergeCells count="113">
    <mergeCell ref="B8:D8"/>
    <mergeCell ref="H18:I20"/>
    <mergeCell ref="K18:L18"/>
    <mergeCell ref="K19:L19"/>
    <mergeCell ref="M24:N24"/>
    <mergeCell ref="T22:U22"/>
    <mergeCell ref="F1:O1"/>
    <mergeCell ref="T1:V1"/>
    <mergeCell ref="B2:R2"/>
    <mergeCell ref="A4:B4"/>
    <mergeCell ref="C4:G4"/>
    <mergeCell ref="H4:J4"/>
    <mergeCell ref="K4:Q4"/>
    <mergeCell ref="R4:S4"/>
    <mergeCell ref="T4:V4"/>
    <mergeCell ref="O24:P24"/>
    <mergeCell ref="Q24:R24"/>
    <mergeCell ref="S24:T24"/>
    <mergeCell ref="U24:V24"/>
    <mergeCell ref="J20:K20"/>
    <mergeCell ref="L20:M20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C24:D24"/>
    <mergeCell ref="E24:F24"/>
    <mergeCell ref="G24:H24"/>
    <mergeCell ref="I24:J24"/>
    <mergeCell ref="K24:L24"/>
    <mergeCell ref="U26:V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A30:A34"/>
    <mergeCell ref="D30:E30"/>
    <mergeCell ref="F30:G30"/>
    <mergeCell ref="H30:I30"/>
    <mergeCell ref="J30:K30"/>
    <mergeCell ref="A24:A28"/>
    <mergeCell ref="D31:E31"/>
    <mergeCell ref="F31:G31"/>
    <mergeCell ref="H31:I31"/>
    <mergeCell ref="J31:K31"/>
    <mergeCell ref="D32:E32"/>
    <mergeCell ref="F32:G32"/>
    <mergeCell ref="H32:I32"/>
    <mergeCell ref="J32:K32"/>
    <mergeCell ref="C28:D28"/>
    <mergeCell ref="E28:F28"/>
    <mergeCell ref="G28:H28"/>
    <mergeCell ref="I28:J28"/>
    <mergeCell ref="K28:L28"/>
    <mergeCell ref="L31:M31"/>
    <mergeCell ref="M28:N28"/>
    <mergeCell ref="N32:O32"/>
    <mergeCell ref="L30:M30"/>
    <mergeCell ref="N30:O30"/>
    <mergeCell ref="P30:Q30"/>
    <mergeCell ref="R30:S30"/>
    <mergeCell ref="T30:U30"/>
    <mergeCell ref="P33:Q33"/>
    <mergeCell ref="N31:O31"/>
    <mergeCell ref="P31:Q31"/>
    <mergeCell ref="R31:S31"/>
    <mergeCell ref="T31:U31"/>
    <mergeCell ref="L32:M32"/>
    <mergeCell ref="O28:P28"/>
    <mergeCell ref="Q28:R28"/>
    <mergeCell ref="S28:T28"/>
    <mergeCell ref="U28:V28"/>
    <mergeCell ref="R34:S34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T34:U34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</mergeCells>
  <phoneticPr fontId="2"/>
  <printOptions horizontalCentered="1" verticalCentered="1"/>
  <pageMargins left="0.74803149606299213" right="0.47244094488188981" top="0.6692913385826772" bottom="0.74803149606299213" header="0.51181102362204722" footer="0.51181102362204722"/>
  <pageSetup paperSize="9" scale="92" firstPageNumber="21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R57"/>
  <sheetViews>
    <sheetView showZeros="0" view="pageBreakPreview" zoomScale="85" zoomScaleNormal="100" zoomScaleSheetLayoutView="85" workbookViewId="0"/>
  </sheetViews>
  <sheetFormatPr defaultRowHeight="13.5" x14ac:dyDescent="0.15"/>
  <cols>
    <col min="1" max="10" width="3.125" style="13" customWidth="1"/>
    <col min="11" max="11" width="2.875" style="13" customWidth="1"/>
    <col min="12" max="12" width="4" style="13" bestFit="1" customWidth="1"/>
    <col min="13" max="16" width="3.125" style="13" customWidth="1"/>
    <col min="17" max="17" width="2.875" style="13" customWidth="1"/>
    <col min="18" max="18" width="4.125" style="13" bestFit="1" customWidth="1"/>
    <col min="19" max="20" width="4.25" style="13" customWidth="1"/>
    <col min="21" max="21" width="3.625" style="13" customWidth="1"/>
    <col min="22" max="23" width="3.125" style="13" customWidth="1"/>
    <col min="24" max="24" width="3.625" style="13" customWidth="1"/>
    <col min="25" max="27" width="3.125" style="13" customWidth="1"/>
    <col min="28" max="28" width="2.375" style="13" customWidth="1"/>
    <col min="29" max="41" width="3.125" style="13" customWidth="1"/>
    <col min="42" max="16384" width="9" style="13"/>
  </cols>
  <sheetData>
    <row r="1" spans="1:44" ht="7.5" customHeight="1" x14ac:dyDescent="0.15">
      <c r="A1" s="553"/>
      <c r="B1" s="553"/>
      <c r="C1" s="553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940" t="s">
        <v>131</v>
      </c>
      <c r="Z1" s="940"/>
      <c r="AA1" s="940"/>
      <c r="AB1" s="940"/>
    </row>
    <row r="2" spans="1:44" ht="7.5" customHeight="1" thickBot="1" x14ac:dyDescent="0.2">
      <c r="A2" s="555"/>
      <c r="B2" s="555"/>
      <c r="C2" s="555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941"/>
      <c r="Z2" s="941"/>
      <c r="AA2" s="941"/>
      <c r="AB2" s="941"/>
    </row>
    <row r="3" spans="1:44" ht="9" customHeight="1" x14ac:dyDescent="0.15">
      <c r="A3" s="557"/>
      <c r="B3" s="553"/>
      <c r="C3" s="553"/>
      <c r="D3" s="554"/>
      <c r="E3" s="554"/>
      <c r="F3" s="558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9"/>
      <c r="X3" s="559"/>
      <c r="Y3" s="559"/>
      <c r="Z3" s="559"/>
      <c r="AA3" s="559"/>
      <c r="AB3" s="560"/>
    </row>
    <row r="4" spans="1:44" ht="11.25" customHeight="1" x14ac:dyDescent="0.15">
      <c r="A4" s="561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59"/>
      <c r="AB4" s="560"/>
      <c r="AE4" s="921"/>
      <c r="AF4" s="921"/>
      <c r="AG4" s="921"/>
      <c r="AH4" s="921"/>
      <c r="AI4" s="921"/>
      <c r="AJ4" s="921"/>
      <c r="AK4" s="921"/>
      <c r="AL4" s="921"/>
      <c r="AM4" s="921"/>
      <c r="AN4" s="921"/>
      <c r="AO4" s="921"/>
      <c r="AP4" s="921"/>
      <c r="AQ4" s="921"/>
      <c r="AR4" s="921"/>
    </row>
    <row r="5" spans="1:44" ht="11.25" customHeight="1" x14ac:dyDescent="0.15">
      <c r="A5" s="561"/>
      <c r="B5" s="562"/>
      <c r="C5" s="562"/>
      <c r="D5" s="562"/>
      <c r="E5" s="562"/>
      <c r="F5" s="562"/>
      <c r="G5" s="907" t="s">
        <v>41</v>
      </c>
      <c r="H5" s="907"/>
      <c r="I5" s="907"/>
      <c r="J5" s="907"/>
      <c r="K5" s="904" t="s">
        <v>182</v>
      </c>
      <c r="L5" s="904"/>
      <c r="M5" s="904"/>
      <c r="N5" s="904"/>
      <c r="O5" s="904"/>
      <c r="P5" s="904"/>
      <c r="Q5" s="900" t="s">
        <v>40</v>
      </c>
      <c r="R5" s="900"/>
      <c r="S5" s="900"/>
      <c r="T5" s="900"/>
      <c r="U5" s="562"/>
      <c r="V5" s="562"/>
      <c r="W5" s="562"/>
      <c r="X5" s="562"/>
      <c r="Y5" s="562"/>
      <c r="Z5" s="562"/>
      <c r="AA5" s="554"/>
      <c r="AB5" s="563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</row>
    <row r="6" spans="1:44" ht="11.25" customHeight="1" x14ac:dyDescent="0.15">
      <c r="A6" s="564"/>
      <c r="B6" s="562"/>
      <c r="C6" s="562"/>
      <c r="D6" s="562"/>
      <c r="E6" s="562"/>
      <c r="F6" s="562"/>
      <c r="G6" s="907"/>
      <c r="H6" s="907"/>
      <c r="I6" s="907"/>
      <c r="J6" s="907"/>
      <c r="K6" s="904"/>
      <c r="L6" s="904"/>
      <c r="M6" s="904"/>
      <c r="N6" s="904"/>
      <c r="O6" s="904"/>
      <c r="P6" s="904"/>
      <c r="Q6" s="900"/>
      <c r="R6" s="900"/>
      <c r="S6" s="900"/>
      <c r="T6" s="900"/>
      <c r="U6" s="942" t="s">
        <v>39</v>
      </c>
      <c r="V6" s="942"/>
      <c r="W6" s="943"/>
      <c r="X6" s="943"/>
      <c r="Y6" s="906" t="s">
        <v>38</v>
      </c>
      <c r="Z6" s="906"/>
      <c r="AA6" s="906"/>
      <c r="AB6" s="563"/>
    </row>
    <row r="7" spans="1:44" ht="11.25" customHeight="1" x14ac:dyDescent="0.15">
      <c r="A7" s="564"/>
      <c r="B7" s="562"/>
      <c r="C7" s="562"/>
      <c r="D7" s="562"/>
      <c r="E7" s="562"/>
      <c r="F7" s="562"/>
      <c r="G7" s="907"/>
      <c r="H7" s="907"/>
      <c r="I7" s="907"/>
      <c r="J7" s="907"/>
      <c r="K7" s="905" t="s">
        <v>37</v>
      </c>
      <c r="L7" s="905"/>
      <c r="M7" s="905"/>
      <c r="N7" s="905"/>
      <c r="O7" s="905"/>
      <c r="P7" s="905"/>
      <c r="Q7" s="900"/>
      <c r="R7" s="900"/>
      <c r="S7" s="900"/>
      <c r="T7" s="900"/>
      <c r="U7" s="942"/>
      <c r="V7" s="942"/>
      <c r="W7" s="943"/>
      <c r="X7" s="943"/>
      <c r="Y7" s="906"/>
      <c r="Z7" s="906"/>
      <c r="AA7" s="906"/>
      <c r="AB7" s="563"/>
    </row>
    <row r="8" spans="1:44" ht="11.25" customHeight="1" x14ac:dyDescent="0.15">
      <c r="A8" s="564"/>
      <c r="B8" s="565"/>
      <c r="C8" s="562"/>
      <c r="D8" s="562"/>
      <c r="E8" s="562"/>
      <c r="F8" s="562"/>
      <c r="G8" s="907"/>
      <c r="H8" s="907"/>
      <c r="I8" s="907"/>
      <c r="J8" s="907"/>
      <c r="K8" s="905"/>
      <c r="L8" s="905"/>
      <c r="M8" s="905"/>
      <c r="N8" s="905"/>
      <c r="O8" s="905"/>
      <c r="P8" s="905"/>
      <c r="Q8" s="900"/>
      <c r="R8" s="900"/>
      <c r="S8" s="900"/>
      <c r="T8" s="900"/>
      <c r="U8" s="566"/>
      <c r="V8" s="566"/>
      <c r="W8" s="567"/>
      <c r="X8" s="567"/>
      <c r="Y8" s="567"/>
      <c r="Z8" s="567"/>
      <c r="AA8" s="567"/>
      <c r="AB8" s="563"/>
    </row>
    <row r="9" spans="1:44" ht="7.5" customHeight="1" x14ac:dyDescent="0.15">
      <c r="A9" s="561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62"/>
      <c r="N9" s="562"/>
      <c r="O9" s="562"/>
      <c r="P9" s="562"/>
      <c r="Q9" s="562"/>
      <c r="R9" s="567"/>
      <c r="S9" s="936" t="s">
        <v>313</v>
      </c>
      <c r="T9" s="936"/>
      <c r="U9" s="936"/>
      <c r="V9" s="936"/>
      <c r="W9" s="936"/>
      <c r="X9" s="936"/>
      <c r="Y9" s="936"/>
      <c r="Z9" s="936"/>
      <c r="AA9" s="568"/>
      <c r="AB9" s="569"/>
      <c r="AC9" s="22"/>
      <c r="AD9" s="21"/>
      <c r="AE9" s="931"/>
      <c r="AF9" s="931"/>
      <c r="AG9" s="931"/>
      <c r="AH9" s="931"/>
      <c r="AI9" s="931"/>
      <c r="AJ9" s="931"/>
      <c r="AK9" s="931"/>
      <c r="AL9" s="931"/>
    </row>
    <row r="10" spans="1:44" ht="7.5" customHeight="1" x14ac:dyDescent="0.15">
      <c r="A10" s="561"/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62"/>
      <c r="N10" s="562"/>
      <c r="O10" s="562"/>
      <c r="P10" s="562"/>
      <c r="Q10" s="562"/>
      <c r="R10" s="567"/>
      <c r="S10" s="936"/>
      <c r="T10" s="936"/>
      <c r="U10" s="936"/>
      <c r="V10" s="936"/>
      <c r="W10" s="936"/>
      <c r="X10" s="936"/>
      <c r="Y10" s="936"/>
      <c r="Z10" s="936"/>
      <c r="AA10" s="568"/>
      <c r="AB10" s="569"/>
      <c r="AC10" s="22"/>
      <c r="AD10" s="21"/>
      <c r="AE10" s="931"/>
      <c r="AF10" s="931"/>
      <c r="AG10" s="931"/>
      <c r="AH10" s="931"/>
      <c r="AI10" s="931"/>
      <c r="AJ10" s="931"/>
      <c r="AK10" s="931"/>
      <c r="AL10" s="931"/>
    </row>
    <row r="11" spans="1:44" ht="9.9499999999999993" customHeight="1" x14ac:dyDescent="0.15">
      <c r="A11" s="561"/>
      <c r="B11" s="566"/>
      <c r="C11" s="554"/>
      <c r="D11" s="554"/>
      <c r="E11" s="562"/>
      <c r="F11" s="562"/>
      <c r="G11" s="562"/>
      <c r="H11" s="562"/>
      <c r="I11" s="562"/>
      <c r="J11" s="562"/>
      <c r="K11" s="554"/>
      <c r="L11" s="554"/>
      <c r="M11" s="884" t="s">
        <v>0</v>
      </c>
      <c r="N11" s="885"/>
      <c r="O11" s="885"/>
      <c r="P11" s="885"/>
      <c r="Q11" s="885"/>
      <c r="R11" s="937"/>
      <c r="S11" s="937"/>
      <c r="T11" s="937"/>
      <c r="U11" s="937"/>
      <c r="V11" s="937"/>
      <c r="W11" s="937"/>
      <c r="X11" s="937"/>
      <c r="Y11" s="937"/>
      <c r="Z11" s="937"/>
      <c r="AA11" s="937"/>
      <c r="AB11" s="563"/>
      <c r="AC11" s="22"/>
      <c r="AD11" s="21"/>
      <c r="AE11" s="931"/>
      <c r="AF11" s="931"/>
      <c r="AG11" s="931"/>
      <c r="AH11" s="931"/>
      <c r="AI11" s="931"/>
      <c r="AJ11" s="931"/>
      <c r="AK11" s="931"/>
      <c r="AL11" s="931"/>
    </row>
    <row r="12" spans="1:44" ht="9.75" customHeight="1" x14ac:dyDescent="0.15">
      <c r="A12" s="561"/>
      <c r="B12" s="554"/>
      <c r="C12" s="554"/>
      <c r="D12" s="554"/>
      <c r="E12" s="562"/>
      <c r="F12" s="562"/>
      <c r="G12" s="562"/>
      <c r="H12" s="562"/>
      <c r="I12" s="562"/>
      <c r="J12" s="562"/>
      <c r="K12" s="554"/>
      <c r="L12" s="554"/>
      <c r="M12" s="885"/>
      <c r="N12" s="885"/>
      <c r="O12" s="885"/>
      <c r="P12" s="885"/>
      <c r="Q12" s="885"/>
      <c r="R12" s="937"/>
      <c r="S12" s="937"/>
      <c r="T12" s="937"/>
      <c r="U12" s="937"/>
      <c r="V12" s="937"/>
      <c r="W12" s="937"/>
      <c r="X12" s="937"/>
      <c r="Y12" s="937"/>
      <c r="Z12" s="937"/>
      <c r="AA12" s="937"/>
      <c r="AB12" s="563"/>
      <c r="AC12" s="22"/>
      <c r="AD12" s="21"/>
      <c r="AE12" s="931"/>
      <c r="AF12" s="931"/>
      <c r="AG12" s="931"/>
      <c r="AH12" s="931"/>
      <c r="AI12" s="931"/>
      <c r="AJ12" s="931"/>
      <c r="AK12" s="931"/>
      <c r="AL12" s="931"/>
    </row>
    <row r="13" spans="1:44" ht="9.9499999999999993" customHeight="1" x14ac:dyDescent="0.15">
      <c r="A13" s="561"/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884" t="s">
        <v>173</v>
      </c>
      <c r="N13" s="885"/>
      <c r="O13" s="885"/>
      <c r="P13" s="885"/>
      <c r="Q13" s="885"/>
      <c r="R13" s="899"/>
      <c r="S13" s="899"/>
      <c r="T13" s="899"/>
      <c r="U13" s="899"/>
      <c r="V13" s="899"/>
      <c r="W13" s="899"/>
      <c r="X13" s="899"/>
      <c r="Y13" s="899"/>
      <c r="Z13" s="899"/>
      <c r="AA13" s="899"/>
      <c r="AB13" s="563"/>
    </row>
    <row r="14" spans="1:44" ht="9.9499999999999993" customHeight="1" x14ac:dyDescent="0.15">
      <c r="A14" s="561"/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885"/>
      <c r="N14" s="885"/>
      <c r="O14" s="885"/>
      <c r="P14" s="885"/>
      <c r="Q14" s="885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563"/>
    </row>
    <row r="15" spans="1:44" ht="9.75" customHeight="1" x14ac:dyDescent="0.15">
      <c r="A15" s="561"/>
      <c r="B15" s="554"/>
      <c r="C15" s="554"/>
      <c r="D15" s="554"/>
      <c r="E15" s="554"/>
      <c r="F15" s="562"/>
      <c r="G15" s="562"/>
      <c r="H15" s="562"/>
      <c r="I15" s="562"/>
      <c r="J15" s="562"/>
      <c r="K15" s="562"/>
      <c r="L15" s="562"/>
      <c r="M15" s="554"/>
      <c r="N15" s="570"/>
      <c r="O15" s="570"/>
      <c r="P15" s="570"/>
      <c r="Q15" s="570"/>
      <c r="R15" s="554"/>
      <c r="S15" s="554"/>
      <c r="T15" s="554"/>
      <c r="U15" s="554"/>
      <c r="V15" s="554"/>
      <c r="W15" s="554"/>
      <c r="X15" s="554"/>
      <c r="Y15" s="554"/>
      <c r="Z15" s="554"/>
      <c r="AA15" s="568"/>
      <c r="AB15" s="563"/>
    </row>
    <row r="16" spans="1:44" ht="7.5" customHeight="1" x14ac:dyDescent="0.15">
      <c r="A16" s="561"/>
      <c r="B16" s="554"/>
      <c r="C16" s="554"/>
      <c r="D16" s="554"/>
      <c r="E16" s="554"/>
      <c r="F16" s="562"/>
      <c r="G16" s="562"/>
      <c r="H16" s="562"/>
      <c r="I16" s="562"/>
      <c r="J16" s="562"/>
      <c r="K16" s="562"/>
      <c r="L16" s="562"/>
      <c r="M16" s="554"/>
      <c r="N16" s="570"/>
      <c r="O16" s="570"/>
      <c r="P16" s="570"/>
      <c r="Q16" s="570"/>
      <c r="R16" s="554"/>
      <c r="S16" s="554"/>
      <c r="T16" s="554"/>
      <c r="U16" s="554" t="s">
        <v>36</v>
      </c>
      <c r="V16" s="554"/>
      <c r="W16" s="554"/>
      <c r="X16" s="554"/>
      <c r="Y16" s="554"/>
      <c r="Z16" s="554"/>
      <c r="AA16" s="565"/>
      <c r="AB16" s="563"/>
    </row>
    <row r="17" spans="1:40" ht="9.75" customHeight="1" x14ac:dyDescent="0.15">
      <c r="A17" s="571"/>
      <c r="B17" s="894" t="s">
        <v>35</v>
      </c>
      <c r="C17" s="894"/>
      <c r="D17" s="894"/>
      <c r="E17" s="894"/>
      <c r="F17" s="894"/>
      <c r="G17" s="938" t="s">
        <v>235</v>
      </c>
      <c r="H17" s="938"/>
      <c r="I17" s="938"/>
      <c r="J17" s="938"/>
      <c r="K17" s="938"/>
      <c r="L17" s="938"/>
      <c r="M17" s="938"/>
      <c r="N17" s="938"/>
      <c r="O17" s="938"/>
      <c r="P17" s="938"/>
      <c r="Q17" s="938"/>
      <c r="R17" s="938"/>
      <c r="S17" s="938"/>
      <c r="T17" s="938"/>
      <c r="U17" s="938"/>
      <c r="V17" s="938"/>
      <c r="W17" s="938"/>
      <c r="X17" s="938"/>
      <c r="Y17" s="938"/>
      <c r="Z17" s="938"/>
      <c r="AA17" s="565"/>
      <c r="AB17" s="563"/>
    </row>
    <row r="18" spans="1:40" ht="9.75" customHeight="1" x14ac:dyDescent="0.2">
      <c r="A18" s="572"/>
      <c r="B18" s="895"/>
      <c r="C18" s="895"/>
      <c r="D18" s="895"/>
      <c r="E18" s="895"/>
      <c r="F18" s="895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939"/>
      <c r="S18" s="939"/>
      <c r="T18" s="939"/>
      <c r="U18" s="939"/>
      <c r="V18" s="939"/>
      <c r="W18" s="939"/>
      <c r="X18" s="939"/>
      <c r="Y18" s="939"/>
      <c r="Z18" s="939"/>
      <c r="AA18" s="565"/>
      <c r="AB18" s="563"/>
    </row>
    <row r="19" spans="1:40" ht="9" customHeight="1" x14ac:dyDescent="0.2">
      <c r="A19" s="561"/>
      <c r="B19" s="573"/>
      <c r="C19" s="573"/>
      <c r="D19" s="573"/>
      <c r="E19" s="573"/>
      <c r="F19" s="573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54"/>
      <c r="AB19" s="563"/>
    </row>
    <row r="20" spans="1:40" ht="9" customHeight="1" x14ac:dyDescent="0.15">
      <c r="A20" s="920"/>
      <c r="B20" s="896"/>
      <c r="C20" s="886"/>
      <c r="D20" s="897"/>
      <c r="E20" s="901" t="s">
        <v>236</v>
      </c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3"/>
    </row>
    <row r="21" spans="1:40" ht="9" customHeight="1" x14ac:dyDescent="0.15">
      <c r="A21" s="920"/>
      <c r="B21" s="896"/>
      <c r="C21" s="886"/>
      <c r="D21" s="898"/>
      <c r="E21" s="901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2"/>
      <c r="U21" s="902"/>
      <c r="V21" s="902"/>
      <c r="W21" s="902"/>
      <c r="X21" s="902"/>
      <c r="Y21" s="902"/>
      <c r="Z21" s="902"/>
      <c r="AA21" s="902"/>
      <c r="AB21" s="903"/>
    </row>
    <row r="22" spans="1:40" ht="18" customHeight="1" x14ac:dyDescent="0.15">
      <c r="A22" s="561"/>
      <c r="B22" s="554"/>
      <c r="C22" s="575"/>
      <c r="D22" s="576"/>
      <c r="E22" s="577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9"/>
      <c r="AB22" s="563"/>
    </row>
    <row r="23" spans="1:40" ht="18" customHeight="1" x14ac:dyDescent="0.15">
      <c r="A23" s="561"/>
      <c r="B23" s="554"/>
      <c r="C23" s="580"/>
      <c r="D23" s="581"/>
      <c r="E23" s="946" t="s">
        <v>183</v>
      </c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946"/>
      <c r="U23" s="946"/>
      <c r="V23" s="946"/>
      <c r="W23" s="946"/>
      <c r="X23" s="946"/>
      <c r="Y23" s="946"/>
      <c r="Z23" s="577"/>
      <c r="AA23" s="554"/>
      <c r="AB23" s="563"/>
    </row>
    <row r="24" spans="1:40" ht="18" customHeight="1" thickBot="1" x14ac:dyDescent="0.2">
      <c r="A24" s="582"/>
      <c r="B24" s="556"/>
      <c r="C24" s="583"/>
      <c r="D24" s="583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56"/>
      <c r="AB24" s="585"/>
    </row>
    <row r="25" spans="1:40" ht="12.75" customHeight="1" x14ac:dyDescent="0.15">
      <c r="A25" s="586"/>
      <c r="B25" s="587"/>
      <c r="C25" s="587"/>
      <c r="D25" s="587"/>
      <c r="E25" s="587"/>
      <c r="F25" s="587"/>
      <c r="G25" s="587"/>
      <c r="H25" s="588"/>
      <c r="I25" s="914" t="s">
        <v>34</v>
      </c>
      <c r="J25" s="915"/>
      <c r="K25" s="915"/>
      <c r="L25" s="915"/>
      <c r="M25" s="915"/>
      <c r="N25" s="915"/>
      <c r="O25" s="915"/>
      <c r="P25" s="915"/>
      <c r="Q25" s="915"/>
      <c r="R25" s="916"/>
      <c r="S25" s="887" t="s">
        <v>33</v>
      </c>
      <c r="T25" s="888"/>
      <c r="U25" s="888"/>
      <c r="V25" s="888"/>
      <c r="W25" s="888"/>
      <c r="X25" s="889"/>
      <c r="Y25" s="925" t="s">
        <v>32</v>
      </c>
      <c r="Z25" s="926"/>
      <c r="AA25" s="926"/>
      <c r="AB25" s="927"/>
    </row>
    <row r="26" spans="1:40" ht="12.75" customHeight="1" x14ac:dyDescent="0.15">
      <c r="A26" s="586"/>
      <c r="B26" s="587"/>
      <c r="C26" s="587"/>
      <c r="D26" s="587"/>
      <c r="E26" s="587"/>
      <c r="F26" s="587"/>
      <c r="G26" s="587"/>
      <c r="H26" s="588"/>
      <c r="I26" s="917"/>
      <c r="J26" s="918"/>
      <c r="K26" s="918"/>
      <c r="L26" s="918"/>
      <c r="M26" s="918"/>
      <c r="N26" s="918"/>
      <c r="O26" s="918"/>
      <c r="P26" s="918"/>
      <c r="Q26" s="918"/>
      <c r="R26" s="919"/>
      <c r="S26" s="890" t="s">
        <v>31</v>
      </c>
      <c r="T26" s="891"/>
      <c r="U26" s="891"/>
      <c r="V26" s="908" t="s">
        <v>30</v>
      </c>
      <c r="W26" s="909"/>
      <c r="X26" s="910"/>
      <c r="Y26" s="928"/>
      <c r="Z26" s="929"/>
      <c r="AA26" s="929"/>
      <c r="AB26" s="930"/>
    </row>
    <row r="27" spans="1:40" ht="20.25" customHeight="1" x14ac:dyDescent="0.15">
      <c r="A27" s="586"/>
      <c r="B27" s="587"/>
      <c r="C27" s="587"/>
      <c r="D27" s="587"/>
      <c r="E27" s="587"/>
      <c r="F27" s="587"/>
      <c r="G27" s="587"/>
      <c r="H27" s="588"/>
      <c r="I27" s="879"/>
      <c r="J27" s="880"/>
      <c r="K27" s="880"/>
      <c r="L27" s="880"/>
      <c r="M27" s="880"/>
      <c r="N27" s="880"/>
      <c r="O27" s="880"/>
      <c r="P27" s="880"/>
      <c r="Q27" s="880"/>
      <c r="R27" s="881"/>
      <c r="S27" s="892"/>
      <c r="T27" s="893"/>
      <c r="U27" s="604"/>
      <c r="V27" s="873"/>
      <c r="W27" s="874"/>
      <c r="X27" s="16"/>
      <c r="Y27" s="922"/>
      <c r="Z27" s="923"/>
      <c r="AA27" s="923"/>
      <c r="AB27" s="924"/>
      <c r="AJ27" s="19"/>
      <c r="AK27" s="19"/>
      <c r="AL27" s="19"/>
      <c r="AM27" s="19"/>
      <c r="AN27" s="19"/>
    </row>
    <row r="28" spans="1:40" ht="20.25" customHeight="1" x14ac:dyDescent="0.15">
      <c r="A28" s="586"/>
      <c r="B28" s="587"/>
      <c r="C28" s="587"/>
      <c r="D28" s="587"/>
      <c r="E28" s="587"/>
      <c r="F28" s="587"/>
      <c r="G28" s="587"/>
      <c r="H28" s="588"/>
      <c r="I28" s="879"/>
      <c r="J28" s="880"/>
      <c r="K28" s="880"/>
      <c r="L28" s="880"/>
      <c r="M28" s="880"/>
      <c r="N28" s="880"/>
      <c r="O28" s="880"/>
      <c r="P28" s="880"/>
      <c r="Q28" s="880"/>
      <c r="R28" s="881"/>
      <c r="S28" s="892"/>
      <c r="T28" s="893"/>
      <c r="U28" s="604"/>
      <c r="V28" s="873"/>
      <c r="W28" s="874"/>
      <c r="X28" s="16"/>
      <c r="Y28" s="922"/>
      <c r="Z28" s="923"/>
      <c r="AA28" s="923"/>
      <c r="AB28" s="924"/>
      <c r="AJ28" s="19"/>
      <c r="AK28" s="19"/>
      <c r="AL28" s="19"/>
      <c r="AM28" s="19"/>
      <c r="AN28" s="19"/>
    </row>
    <row r="29" spans="1:40" ht="20.25" customHeight="1" x14ac:dyDescent="0.15">
      <c r="A29" s="589"/>
      <c r="B29" s="590"/>
      <c r="C29" s="590"/>
      <c r="D29" s="590"/>
      <c r="E29" s="587"/>
      <c r="F29" s="590"/>
      <c r="G29" s="587"/>
      <c r="H29" s="591"/>
      <c r="I29" s="879"/>
      <c r="J29" s="880"/>
      <c r="K29" s="880"/>
      <c r="L29" s="880"/>
      <c r="M29" s="880"/>
      <c r="N29" s="880"/>
      <c r="O29" s="880"/>
      <c r="P29" s="880"/>
      <c r="Q29" s="880"/>
      <c r="R29" s="881"/>
      <c r="S29" s="871"/>
      <c r="T29" s="872"/>
      <c r="U29" s="605"/>
      <c r="V29" s="873"/>
      <c r="W29" s="874"/>
      <c r="X29" s="16"/>
      <c r="Y29" s="876"/>
      <c r="Z29" s="877"/>
      <c r="AA29" s="877"/>
      <c r="AB29" s="878"/>
      <c r="AJ29" s="19"/>
      <c r="AK29" s="19"/>
      <c r="AL29" s="19"/>
      <c r="AM29" s="19"/>
      <c r="AN29" s="19"/>
    </row>
    <row r="30" spans="1:40" ht="20.25" customHeight="1" x14ac:dyDescent="0.15">
      <c r="A30" s="589"/>
      <c r="B30" s="590"/>
      <c r="C30" s="590"/>
      <c r="D30" s="590"/>
      <c r="E30" s="587"/>
      <c r="F30" s="590"/>
      <c r="G30" s="587"/>
      <c r="H30" s="591"/>
      <c r="I30" s="879"/>
      <c r="J30" s="880"/>
      <c r="K30" s="880"/>
      <c r="L30" s="880"/>
      <c r="M30" s="880"/>
      <c r="N30" s="880"/>
      <c r="O30" s="880"/>
      <c r="P30" s="880"/>
      <c r="Q30" s="880"/>
      <c r="R30" s="881"/>
      <c r="S30" s="871"/>
      <c r="T30" s="872"/>
      <c r="U30" s="605"/>
      <c r="V30" s="873"/>
      <c r="W30" s="874"/>
      <c r="X30" s="16"/>
      <c r="Y30" s="876"/>
      <c r="Z30" s="877"/>
      <c r="AA30" s="877"/>
      <c r="AB30" s="878"/>
      <c r="AJ30" s="19"/>
      <c r="AK30" s="19"/>
      <c r="AL30" s="19"/>
      <c r="AM30" s="19"/>
      <c r="AN30" s="19"/>
    </row>
    <row r="31" spans="1:40" ht="20.25" customHeight="1" x14ac:dyDescent="0.15">
      <c r="A31" s="586"/>
      <c r="B31" s="590"/>
      <c r="C31" s="590"/>
      <c r="D31" s="590"/>
      <c r="E31" s="587"/>
      <c r="F31" s="590"/>
      <c r="G31" s="587"/>
      <c r="H31" s="591"/>
      <c r="I31" s="879"/>
      <c r="J31" s="880"/>
      <c r="K31" s="880"/>
      <c r="L31" s="880"/>
      <c r="M31" s="880"/>
      <c r="N31" s="880"/>
      <c r="O31" s="880"/>
      <c r="P31" s="880"/>
      <c r="Q31" s="880"/>
      <c r="R31" s="881"/>
      <c r="S31" s="871"/>
      <c r="T31" s="872"/>
      <c r="U31" s="605"/>
      <c r="V31" s="873"/>
      <c r="W31" s="874"/>
      <c r="X31" s="16"/>
      <c r="Y31" s="947"/>
      <c r="Z31" s="948"/>
      <c r="AA31" s="948"/>
      <c r="AB31" s="949"/>
    </row>
    <row r="32" spans="1:40" ht="20.25" customHeight="1" x14ac:dyDescent="0.15">
      <c r="A32" s="586"/>
      <c r="B32" s="590"/>
      <c r="C32" s="590"/>
      <c r="D32" s="590"/>
      <c r="E32" s="587"/>
      <c r="F32" s="590"/>
      <c r="G32" s="587"/>
      <c r="H32" s="591"/>
      <c r="I32" s="879"/>
      <c r="J32" s="880"/>
      <c r="K32" s="880"/>
      <c r="L32" s="880"/>
      <c r="M32" s="880"/>
      <c r="N32" s="880"/>
      <c r="O32" s="880"/>
      <c r="P32" s="880"/>
      <c r="Q32" s="880"/>
      <c r="R32" s="881"/>
      <c r="S32" s="871"/>
      <c r="T32" s="872"/>
      <c r="U32" s="605"/>
      <c r="V32" s="873"/>
      <c r="W32" s="874"/>
      <c r="X32" s="20"/>
      <c r="Y32" s="876"/>
      <c r="Z32" s="932"/>
      <c r="AA32" s="932"/>
      <c r="AB32" s="933"/>
    </row>
    <row r="33" spans="1:42" ht="20.25" customHeight="1" x14ac:dyDescent="0.15">
      <c r="A33" s="586"/>
      <c r="B33" s="590"/>
      <c r="C33" s="590"/>
      <c r="D33" s="590"/>
      <c r="E33" s="587"/>
      <c r="F33" s="590"/>
      <c r="G33" s="587"/>
      <c r="H33" s="591"/>
      <c r="I33" s="879"/>
      <c r="J33" s="880"/>
      <c r="K33" s="880"/>
      <c r="L33" s="880"/>
      <c r="M33" s="880"/>
      <c r="N33" s="880"/>
      <c r="O33" s="880"/>
      <c r="P33" s="880"/>
      <c r="Q33" s="880"/>
      <c r="R33" s="881"/>
      <c r="S33" s="871"/>
      <c r="T33" s="872"/>
      <c r="U33" s="605"/>
      <c r="V33" s="873"/>
      <c r="W33" s="874"/>
      <c r="X33" s="16"/>
      <c r="Y33" s="876"/>
      <c r="Z33" s="877"/>
      <c r="AA33" s="877"/>
      <c r="AB33" s="878"/>
    </row>
    <row r="34" spans="1:42" ht="20.25" customHeight="1" x14ac:dyDescent="0.15">
      <c r="A34" s="571"/>
      <c r="B34" s="592"/>
      <c r="C34" s="592"/>
      <c r="D34" s="592"/>
      <c r="E34" s="592"/>
      <c r="F34" s="592"/>
      <c r="G34" s="592"/>
      <c r="H34" s="593"/>
      <c r="I34" s="879"/>
      <c r="J34" s="880"/>
      <c r="K34" s="880"/>
      <c r="L34" s="880"/>
      <c r="M34" s="880"/>
      <c r="N34" s="880"/>
      <c r="O34" s="880"/>
      <c r="P34" s="880"/>
      <c r="Q34" s="880"/>
      <c r="R34" s="881"/>
      <c r="S34" s="871"/>
      <c r="T34" s="872"/>
      <c r="U34" s="606"/>
      <c r="V34" s="873"/>
      <c r="W34" s="874"/>
      <c r="X34" s="18"/>
      <c r="Y34" s="876"/>
      <c r="Z34" s="932"/>
      <c r="AA34" s="932"/>
      <c r="AB34" s="933"/>
    </row>
    <row r="35" spans="1:42" ht="20.25" customHeight="1" x14ac:dyDescent="0.15">
      <c r="A35" s="571"/>
      <c r="B35" s="592"/>
      <c r="C35" s="592"/>
      <c r="D35" s="592"/>
      <c r="E35" s="592"/>
      <c r="F35" s="592"/>
      <c r="G35" s="592"/>
      <c r="H35" s="593"/>
      <c r="I35" s="879"/>
      <c r="J35" s="880"/>
      <c r="K35" s="880"/>
      <c r="L35" s="880"/>
      <c r="M35" s="880"/>
      <c r="N35" s="880"/>
      <c r="O35" s="880"/>
      <c r="P35" s="880"/>
      <c r="Q35" s="880"/>
      <c r="R35" s="881"/>
      <c r="S35" s="944"/>
      <c r="T35" s="945"/>
      <c r="U35" s="606"/>
      <c r="V35" s="934"/>
      <c r="W35" s="935"/>
      <c r="X35" s="18"/>
      <c r="Y35" s="876"/>
      <c r="Z35" s="877"/>
      <c r="AA35" s="877"/>
      <c r="AB35" s="878"/>
    </row>
    <row r="36" spans="1:42" ht="20.25" customHeight="1" x14ac:dyDescent="0.15">
      <c r="A36" s="911" t="s">
        <v>29</v>
      </c>
      <c r="B36" s="912"/>
      <c r="C36" s="912"/>
      <c r="D36" s="912"/>
      <c r="E36" s="912"/>
      <c r="F36" s="912"/>
      <c r="G36" s="912"/>
      <c r="H36" s="913"/>
      <c r="I36" s="879"/>
      <c r="J36" s="880"/>
      <c r="K36" s="880"/>
      <c r="L36" s="880"/>
      <c r="M36" s="880"/>
      <c r="N36" s="880"/>
      <c r="O36" s="880"/>
      <c r="P36" s="880"/>
      <c r="Q36" s="880"/>
      <c r="R36" s="881"/>
      <c r="S36" s="871"/>
      <c r="T36" s="872"/>
      <c r="U36" s="605"/>
      <c r="V36" s="873"/>
      <c r="W36" s="874"/>
      <c r="X36" s="16"/>
      <c r="Y36" s="876"/>
      <c r="Z36" s="877"/>
      <c r="AA36" s="877"/>
      <c r="AB36" s="878"/>
    </row>
    <row r="37" spans="1:42" ht="20.25" customHeight="1" x14ac:dyDescent="0.15">
      <c r="A37" s="911"/>
      <c r="B37" s="912"/>
      <c r="C37" s="912"/>
      <c r="D37" s="912"/>
      <c r="E37" s="912"/>
      <c r="F37" s="912"/>
      <c r="G37" s="912"/>
      <c r="H37" s="913"/>
      <c r="I37" s="879"/>
      <c r="J37" s="880"/>
      <c r="K37" s="880"/>
      <c r="L37" s="880"/>
      <c r="M37" s="880"/>
      <c r="N37" s="880"/>
      <c r="O37" s="880"/>
      <c r="P37" s="880"/>
      <c r="Q37" s="880"/>
      <c r="R37" s="881"/>
      <c r="S37" s="871"/>
      <c r="T37" s="872"/>
      <c r="U37" s="605"/>
      <c r="V37" s="873"/>
      <c r="W37" s="874"/>
      <c r="X37" s="16"/>
      <c r="Y37" s="876"/>
      <c r="Z37" s="877"/>
      <c r="AA37" s="877"/>
      <c r="AB37" s="878"/>
    </row>
    <row r="38" spans="1:42" ht="20.25" customHeight="1" x14ac:dyDescent="0.15">
      <c r="A38" s="594"/>
      <c r="B38" s="595"/>
      <c r="C38" s="595"/>
      <c r="D38" s="595"/>
      <c r="E38" s="595"/>
      <c r="F38" s="595"/>
      <c r="G38" s="595"/>
      <c r="H38" s="596"/>
      <c r="I38" s="879"/>
      <c r="J38" s="880"/>
      <c r="K38" s="880"/>
      <c r="L38" s="880"/>
      <c r="M38" s="880"/>
      <c r="N38" s="880"/>
      <c r="O38" s="880"/>
      <c r="P38" s="880"/>
      <c r="Q38" s="880"/>
      <c r="R38" s="881"/>
      <c r="S38" s="871"/>
      <c r="T38" s="872"/>
      <c r="U38" s="605"/>
      <c r="V38" s="873"/>
      <c r="W38" s="874"/>
      <c r="X38" s="16"/>
      <c r="Y38" s="876"/>
      <c r="Z38" s="877"/>
      <c r="AA38" s="877"/>
      <c r="AB38" s="878"/>
    </row>
    <row r="39" spans="1:42" ht="20.25" customHeight="1" x14ac:dyDescent="0.15">
      <c r="A39" s="594"/>
      <c r="B39" s="595"/>
      <c r="C39" s="595"/>
      <c r="D39" s="595"/>
      <c r="E39" s="595"/>
      <c r="F39" s="595"/>
      <c r="G39" s="595"/>
      <c r="H39" s="596"/>
      <c r="I39" s="879"/>
      <c r="J39" s="880"/>
      <c r="K39" s="880"/>
      <c r="L39" s="880"/>
      <c r="M39" s="880"/>
      <c r="N39" s="880"/>
      <c r="O39" s="880"/>
      <c r="P39" s="880"/>
      <c r="Q39" s="880"/>
      <c r="R39" s="881"/>
      <c r="S39" s="871"/>
      <c r="T39" s="872"/>
      <c r="U39" s="605"/>
      <c r="V39" s="873"/>
      <c r="W39" s="874"/>
      <c r="X39" s="16"/>
      <c r="Y39" s="876"/>
      <c r="Z39" s="877"/>
      <c r="AA39" s="877"/>
      <c r="AB39" s="878"/>
    </row>
    <row r="40" spans="1:42" ht="20.25" customHeight="1" x14ac:dyDescent="0.15">
      <c r="A40" s="586"/>
      <c r="B40" s="590"/>
      <c r="C40" s="590"/>
      <c r="D40" s="590"/>
      <c r="E40" s="587"/>
      <c r="F40" s="590"/>
      <c r="G40" s="587"/>
      <c r="H40" s="597"/>
      <c r="I40" s="879"/>
      <c r="J40" s="880"/>
      <c r="K40" s="880"/>
      <c r="L40" s="880"/>
      <c r="M40" s="880"/>
      <c r="N40" s="880"/>
      <c r="O40" s="880"/>
      <c r="P40" s="880"/>
      <c r="Q40" s="880"/>
      <c r="R40" s="881"/>
      <c r="S40" s="871"/>
      <c r="T40" s="872"/>
      <c r="U40" s="605"/>
      <c r="V40" s="873"/>
      <c r="W40" s="874"/>
      <c r="X40" s="16"/>
      <c r="Y40" s="876"/>
      <c r="Z40" s="877"/>
      <c r="AA40" s="877"/>
      <c r="AB40" s="878"/>
    </row>
    <row r="41" spans="1:42" ht="20.25" customHeight="1" x14ac:dyDescent="0.15">
      <c r="A41" s="598"/>
      <c r="B41" s="590"/>
      <c r="C41" s="590"/>
      <c r="D41" s="590"/>
      <c r="E41" s="599"/>
      <c r="F41" s="590"/>
      <c r="G41" s="599"/>
      <c r="H41" s="591"/>
      <c r="I41" s="879"/>
      <c r="J41" s="880"/>
      <c r="K41" s="880"/>
      <c r="L41" s="880"/>
      <c r="M41" s="880"/>
      <c r="N41" s="880"/>
      <c r="O41" s="880"/>
      <c r="P41" s="880"/>
      <c r="Q41" s="880"/>
      <c r="R41" s="881"/>
      <c r="S41" s="871"/>
      <c r="T41" s="872"/>
      <c r="U41" s="605"/>
      <c r="V41" s="873"/>
      <c r="W41" s="874"/>
      <c r="X41" s="16"/>
      <c r="Y41" s="876"/>
      <c r="Z41" s="877"/>
      <c r="AA41" s="877"/>
      <c r="AB41" s="878"/>
    </row>
    <row r="42" spans="1:42" ht="20.25" customHeight="1" x14ac:dyDescent="0.15">
      <c r="A42" s="561"/>
      <c r="B42" s="558"/>
      <c r="C42" s="558"/>
      <c r="D42" s="558"/>
      <c r="E42" s="558"/>
      <c r="F42" s="558"/>
      <c r="G42" s="558"/>
      <c r="H42" s="558"/>
      <c r="I42" s="879"/>
      <c r="J42" s="880"/>
      <c r="K42" s="880"/>
      <c r="L42" s="880"/>
      <c r="M42" s="880"/>
      <c r="N42" s="880"/>
      <c r="O42" s="880"/>
      <c r="P42" s="880"/>
      <c r="Q42" s="880"/>
      <c r="R42" s="881"/>
      <c r="S42" s="871"/>
      <c r="T42" s="872"/>
      <c r="U42" s="605"/>
      <c r="V42" s="873"/>
      <c r="W42" s="874"/>
      <c r="X42" s="16"/>
      <c r="Y42" s="876"/>
      <c r="Z42" s="877"/>
      <c r="AA42" s="877"/>
      <c r="AB42" s="878"/>
    </row>
    <row r="43" spans="1:42" ht="20.25" customHeight="1" x14ac:dyDescent="0.15">
      <c r="A43" s="561"/>
      <c r="B43" s="558"/>
      <c r="C43" s="558"/>
      <c r="D43" s="558"/>
      <c r="E43" s="558"/>
      <c r="F43" s="558"/>
      <c r="G43" s="558"/>
      <c r="H43" s="558"/>
      <c r="I43" s="879"/>
      <c r="J43" s="880"/>
      <c r="K43" s="880"/>
      <c r="L43" s="880"/>
      <c r="M43" s="880"/>
      <c r="N43" s="880"/>
      <c r="O43" s="880"/>
      <c r="P43" s="880"/>
      <c r="Q43" s="880"/>
      <c r="R43" s="881"/>
      <c r="S43" s="871"/>
      <c r="T43" s="872"/>
      <c r="U43" s="605"/>
      <c r="V43" s="873"/>
      <c r="W43" s="874"/>
      <c r="X43" s="16"/>
      <c r="Y43" s="876"/>
      <c r="Z43" s="877"/>
      <c r="AA43" s="877"/>
      <c r="AB43" s="878"/>
    </row>
    <row r="44" spans="1:42" ht="20.25" customHeight="1" x14ac:dyDescent="0.15">
      <c r="A44" s="561"/>
      <c r="B44" s="558"/>
      <c r="C44" s="558"/>
      <c r="D44" s="558"/>
      <c r="E44" s="558"/>
      <c r="F44" s="558"/>
      <c r="G44" s="558"/>
      <c r="H44" s="558"/>
      <c r="I44" s="879"/>
      <c r="J44" s="880"/>
      <c r="K44" s="880"/>
      <c r="L44" s="880"/>
      <c r="M44" s="880"/>
      <c r="N44" s="880"/>
      <c r="O44" s="880"/>
      <c r="P44" s="880"/>
      <c r="Q44" s="880"/>
      <c r="R44" s="881"/>
      <c r="S44" s="871"/>
      <c r="T44" s="872"/>
      <c r="U44" s="605"/>
      <c r="V44" s="873"/>
      <c r="W44" s="874"/>
      <c r="X44" s="16"/>
      <c r="Y44" s="876"/>
      <c r="Z44" s="877"/>
      <c r="AA44" s="877"/>
      <c r="AB44" s="878"/>
    </row>
    <row r="45" spans="1:42" ht="20.25" customHeight="1" x14ac:dyDescent="0.15">
      <c r="A45" s="561"/>
      <c r="B45" s="558"/>
      <c r="C45" s="558"/>
      <c r="D45" s="558"/>
      <c r="E45" s="558"/>
      <c r="F45" s="558"/>
      <c r="G45" s="558"/>
      <c r="H45" s="558"/>
      <c r="I45" s="879"/>
      <c r="J45" s="880"/>
      <c r="K45" s="880"/>
      <c r="L45" s="880"/>
      <c r="M45" s="880"/>
      <c r="N45" s="880"/>
      <c r="O45" s="880"/>
      <c r="P45" s="880"/>
      <c r="Q45" s="880"/>
      <c r="R45" s="881"/>
      <c r="S45" s="871"/>
      <c r="T45" s="872"/>
      <c r="U45" s="606"/>
      <c r="V45" s="873"/>
      <c r="W45" s="874"/>
      <c r="X45" s="18"/>
      <c r="Y45" s="876"/>
      <c r="Z45" s="877"/>
      <c r="AA45" s="877"/>
      <c r="AB45" s="878"/>
    </row>
    <row r="46" spans="1:42" ht="20.25" customHeight="1" x14ac:dyDescent="0.15">
      <c r="A46" s="598"/>
      <c r="B46" s="590"/>
      <c r="C46" s="590"/>
      <c r="D46" s="590"/>
      <c r="E46" s="599"/>
      <c r="F46" s="590"/>
      <c r="G46" s="599"/>
      <c r="H46" s="597"/>
      <c r="I46" s="879"/>
      <c r="J46" s="880"/>
      <c r="K46" s="880"/>
      <c r="L46" s="880"/>
      <c r="M46" s="880"/>
      <c r="N46" s="880"/>
      <c r="O46" s="880"/>
      <c r="P46" s="880"/>
      <c r="Q46" s="880"/>
      <c r="R46" s="881"/>
      <c r="S46" s="871"/>
      <c r="T46" s="872"/>
      <c r="U46" s="606"/>
      <c r="V46" s="873"/>
      <c r="W46" s="874"/>
      <c r="X46" s="18"/>
      <c r="Y46" s="876"/>
      <c r="Z46" s="877"/>
      <c r="AA46" s="877"/>
      <c r="AB46" s="878"/>
    </row>
    <row r="47" spans="1:42" ht="20.25" customHeight="1" x14ac:dyDescent="0.15">
      <c r="A47" s="561"/>
      <c r="B47" s="558"/>
      <c r="C47" s="558"/>
      <c r="D47" s="558"/>
      <c r="E47" s="558"/>
      <c r="F47" s="558"/>
      <c r="G47" s="558"/>
      <c r="H47" s="558"/>
      <c r="I47" s="879"/>
      <c r="J47" s="880"/>
      <c r="K47" s="880"/>
      <c r="L47" s="880"/>
      <c r="M47" s="880"/>
      <c r="N47" s="880"/>
      <c r="O47" s="880"/>
      <c r="P47" s="880"/>
      <c r="Q47" s="880"/>
      <c r="R47" s="881"/>
      <c r="S47" s="871"/>
      <c r="T47" s="872"/>
      <c r="U47" s="605"/>
      <c r="V47" s="873"/>
      <c r="W47" s="874"/>
      <c r="X47" s="16"/>
      <c r="Y47" s="876"/>
      <c r="Z47" s="877"/>
      <c r="AA47" s="877"/>
      <c r="AB47" s="878"/>
    </row>
    <row r="48" spans="1:42" ht="20.25" customHeight="1" x14ac:dyDescent="0.15">
      <c r="A48" s="561"/>
      <c r="B48" s="558"/>
      <c r="C48" s="558"/>
      <c r="D48" s="558"/>
      <c r="E48" s="558"/>
      <c r="F48" s="558"/>
      <c r="G48" s="558"/>
      <c r="H48" s="558"/>
      <c r="I48" s="879"/>
      <c r="J48" s="880"/>
      <c r="K48" s="880"/>
      <c r="L48" s="880"/>
      <c r="M48" s="880"/>
      <c r="N48" s="880"/>
      <c r="O48" s="880"/>
      <c r="P48" s="880"/>
      <c r="Q48" s="880"/>
      <c r="R48" s="881"/>
      <c r="S48" s="950"/>
      <c r="T48" s="951"/>
      <c r="U48" s="606"/>
      <c r="V48" s="873"/>
      <c r="W48" s="874"/>
      <c r="X48" s="16"/>
      <c r="Y48" s="876"/>
      <c r="Z48" s="877"/>
      <c r="AA48" s="877"/>
      <c r="AB48" s="878"/>
      <c r="AP48" s="17"/>
    </row>
    <row r="49" spans="1:30" ht="20.25" customHeight="1" x14ac:dyDescent="0.15">
      <c r="A49" s="598"/>
      <c r="B49" s="590"/>
      <c r="C49" s="590"/>
      <c r="D49" s="590"/>
      <c r="E49" s="599"/>
      <c r="F49" s="590"/>
      <c r="G49" s="599"/>
      <c r="H49" s="597"/>
      <c r="I49" s="879"/>
      <c r="J49" s="880"/>
      <c r="K49" s="880"/>
      <c r="L49" s="880"/>
      <c r="M49" s="880"/>
      <c r="N49" s="880"/>
      <c r="O49" s="880"/>
      <c r="P49" s="880"/>
      <c r="Q49" s="880"/>
      <c r="R49" s="881"/>
      <c r="S49" s="871"/>
      <c r="T49" s="872"/>
      <c r="U49" s="606"/>
      <c r="V49" s="873"/>
      <c r="W49" s="874"/>
      <c r="X49" s="16"/>
      <c r="Y49" s="876"/>
      <c r="Z49" s="877"/>
      <c r="AA49" s="877"/>
      <c r="AB49" s="878"/>
      <c r="AC49" s="15"/>
      <c r="AD49" s="15"/>
    </row>
    <row r="50" spans="1:30" ht="20.25" customHeight="1" x14ac:dyDescent="0.15">
      <c r="A50" s="598"/>
      <c r="B50" s="590"/>
      <c r="C50" s="590"/>
      <c r="D50" s="590"/>
      <c r="E50" s="599"/>
      <c r="F50" s="590"/>
      <c r="G50" s="599"/>
      <c r="H50" s="591"/>
      <c r="I50" s="879"/>
      <c r="J50" s="880"/>
      <c r="K50" s="880"/>
      <c r="L50" s="880"/>
      <c r="M50" s="880"/>
      <c r="N50" s="880"/>
      <c r="O50" s="880"/>
      <c r="P50" s="880"/>
      <c r="Q50" s="880"/>
      <c r="R50" s="881"/>
      <c r="S50" s="871"/>
      <c r="T50" s="872"/>
      <c r="U50" s="606"/>
      <c r="V50" s="873"/>
      <c r="W50" s="874"/>
      <c r="X50" s="16"/>
      <c r="Y50" s="876"/>
      <c r="Z50" s="877"/>
      <c r="AA50" s="877"/>
      <c r="AB50" s="878"/>
      <c r="AC50" s="15"/>
      <c r="AD50" s="15"/>
    </row>
    <row r="51" spans="1:30" ht="20.25" customHeight="1" x14ac:dyDescent="0.15">
      <c r="A51" s="598"/>
      <c r="B51" s="590"/>
      <c r="C51" s="590"/>
      <c r="D51" s="590"/>
      <c r="E51" s="599"/>
      <c r="F51" s="590"/>
      <c r="G51" s="599"/>
      <c r="H51" s="597"/>
      <c r="I51" s="879"/>
      <c r="J51" s="880"/>
      <c r="K51" s="880"/>
      <c r="L51" s="880"/>
      <c r="M51" s="880"/>
      <c r="N51" s="880"/>
      <c r="O51" s="880"/>
      <c r="P51" s="880"/>
      <c r="Q51" s="880"/>
      <c r="R51" s="881"/>
      <c r="S51" s="871"/>
      <c r="T51" s="872"/>
      <c r="U51" s="606"/>
      <c r="V51" s="873"/>
      <c r="W51" s="874"/>
      <c r="X51" s="16"/>
      <c r="Y51" s="876"/>
      <c r="Z51" s="877"/>
      <c r="AA51" s="877"/>
      <c r="AB51" s="878"/>
      <c r="AC51" s="15"/>
      <c r="AD51" s="15"/>
    </row>
    <row r="52" spans="1:30" ht="20.25" customHeight="1" x14ac:dyDescent="0.15">
      <c r="A52" s="598"/>
      <c r="B52" s="590"/>
      <c r="C52" s="590"/>
      <c r="D52" s="590"/>
      <c r="E52" s="599"/>
      <c r="F52" s="590"/>
      <c r="G52" s="599"/>
      <c r="H52" s="591"/>
      <c r="I52" s="879"/>
      <c r="J52" s="880"/>
      <c r="K52" s="880"/>
      <c r="L52" s="880"/>
      <c r="M52" s="880"/>
      <c r="N52" s="880"/>
      <c r="O52" s="880"/>
      <c r="P52" s="880"/>
      <c r="Q52" s="880"/>
      <c r="R52" s="881"/>
      <c r="S52" s="871"/>
      <c r="T52" s="872"/>
      <c r="U52" s="606"/>
      <c r="V52" s="873"/>
      <c r="W52" s="874"/>
      <c r="X52" s="16"/>
      <c r="Y52" s="876"/>
      <c r="Z52" s="877"/>
      <c r="AA52" s="877"/>
      <c r="AB52" s="878"/>
      <c r="AC52" s="15"/>
      <c r="AD52" s="15"/>
    </row>
    <row r="53" spans="1:30" ht="15" customHeight="1" thickBot="1" x14ac:dyDescent="0.2">
      <c r="A53" s="600"/>
      <c r="B53" s="601"/>
      <c r="C53" s="601"/>
      <c r="D53" s="601"/>
      <c r="E53" s="602"/>
      <c r="F53" s="601"/>
      <c r="G53" s="602"/>
      <c r="H53" s="603"/>
      <c r="I53" s="882"/>
      <c r="J53" s="882"/>
      <c r="K53" s="882"/>
      <c r="L53" s="882"/>
      <c r="M53" s="882"/>
      <c r="N53" s="882"/>
      <c r="O53" s="882"/>
      <c r="P53" s="882"/>
      <c r="Q53" s="882"/>
      <c r="R53" s="882"/>
      <c r="S53" s="882"/>
      <c r="T53" s="882"/>
      <c r="U53" s="882"/>
      <c r="V53" s="882"/>
      <c r="W53" s="882"/>
      <c r="X53" s="882"/>
      <c r="Y53" s="882"/>
      <c r="Z53" s="882"/>
      <c r="AA53" s="882"/>
      <c r="AB53" s="883"/>
    </row>
    <row r="54" spans="1:30" ht="9" customHeight="1" x14ac:dyDescent="0.15">
      <c r="A54" s="568"/>
      <c r="B54" s="568"/>
      <c r="C54" s="568"/>
      <c r="D54" s="559"/>
      <c r="E54" s="559"/>
      <c r="F54" s="559"/>
      <c r="G54" s="578"/>
      <c r="H54" s="578"/>
      <c r="I54" s="578"/>
      <c r="J54" s="607"/>
      <c r="K54" s="607"/>
      <c r="L54" s="607"/>
      <c r="M54" s="607"/>
      <c r="N54" s="607"/>
      <c r="O54" s="607"/>
      <c r="P54" s="607"/>
      <c r="Q54" s="607"/>
      <c r="R54" s="607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</row>
    <row r="55" spans="1:30" ht="18.75" customHeight="1" x14ac:dyDescent="0.15">
      <c r="A55" s="875" t="s">
        <v>181</v>
      </c>
      <c r="B55" s="875"/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5"/>
      <c r="O55" s="875"/>
      <c r="P55" s="875"/>
      <c r="Q55" s="875"/>
      <c r="R55" s="875"/>
      <c r="S55" s="875"/>
      <c r="T55" s="875"/>
      <c r="U55" s="875"/>
      <c r="V55" s="875"/>
      <c r="W55" s="875"/>
      <c r="X55" s="875"/>
      <c r="Y55" s="875"/>
      <c r="Z55" s="875"/>
      <c r="AA55" s="875"/>
      <c r="AB55" s="875"/>
    </row>
    <row r="56" spans="1:30" ht="18.75" customHeight="1" x14ac:dyDescent="0.15">
      <c r="A56" s="870"/>
      <c r="B56" s="870"/>
      <c r="C56" s="870"/>
      <c r="D56" s="870"/>
      <c r="E56" s="870"/>
      <c r="F56" s="870"/>
      <c r="G56" s="870"/>
      <c r="H56" s="870"/>
      <c r="I56" s="870"/>
      <c r="J56" s="870"/>
      <c r="K56" s="870"/>
      <c r="L56" s="870"/>
      <c r="M56" s="870"/>
      <c r="N56" s="870"/>
      <c r="O56" s="870"/>
      <c r="P56" s="870"/>
      <c r="Q56" s="870"/>
      <c r="R56" s="870"/>
      <c r="S56" s="870"/>
      <c r="T56" s="870"/>
      <c r="U56" s="870"/>
      <c r="V56" s="870"/>
      <c r="W56" s="870"/>
      <c r="X56" s="870"/>
      <c r="Y56" s="870"/>
      <c r="Z56" s="870"/>
      <c r="AA56" s="870"/>
      <c r="AB56" s="870"/>
    </row>
    <row r="57" spans="1:30" x14ac:dyDescent="0.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</sheetData>
  <mergeCells count="137">
    <mergeCell ref="V38:W38"/>
    <mergeCell ref="V37:W37"/>
    <mergeCell ref="Y36:AB36"/>
    <mergeCell ref="V33:W33"/>
    <mergeCell ref="Y44:AB44"/>
    <mergeCell ref="V47:W47"/>
    <mergeCell ref="Y46:AB46"/>
    <mergeCell ref="Y45:AB45"/>
    <mergeCell ref="Y42:AB42"/>
    <mergeCell ref="V44:W44"/>
    <mergeCell ref="I51:R51"/>
    <mergeCell ref="S51:T51"/>
    <mergeCell ref="I47:R47"/>
    <mergeCell ref="S47:T47"/>
    <mergeCell ref="S44:T44"/>
    <mergeCell ref="I45:R45"/>
    <mergeCell ref="I44:R44"/>
    <mergeCell ref="S48:T48"/>
    <mergeCell ref="S38:T38"/>
    <mergeCell ref="I48:R48"/>
    <mergeCell ref="S50:T50"/>
    <mergeCell ref="S41:T41"/>
    <mergeCell ref="I43:R43"/>
    <mergeCell ref="S39:T39"/>
    <mergeCell ref="S40:T40"/>
    <mergeCell ref="I40:R40"/>
    <mergeCell ref="I41:R41"/>
    <mergeCell ref="Y1:AB2"/>
    <mergeCell ref="Y43:AB43"/>
    <mergeCell ref="V43:W43"/>
    <mergeCell ref="S42:T42"/>
    <mergeCell ref="U6:V7"/>
    <mergeCell ref="W6:X7"/>
    <mergeCell ref="V39:W39"/>
    <mergeCell ref="S35:T35"/>
    <mergeCell ref="E23:Y23"/>
    <mergeCell ref="I42:R42"/>
    <mergeCell ref="I34:R34"/>
    <mergeCell ref="I37:R37"/>
    <mergeCell ref="I38:R38"/>
    <mergeCell ref="I35:R35"/>
    <mergeCell ref="S37:T37"/>
    <mergeCell ref="I39:R39"/>
    <mergeCell ref="S43:T43"/>
    <mergeCell ref="V40:W40"/>
    <mergeCell ref="I32:R32"/>
    <mergeCell ref="Y29:AB29"/>
    <mergeCell ref="Y31:AB31"/>
    <mergeCell ref="V36:W36"/>
    <mergeCell ref="S30:T30"/>
    <mergeCell ref="V42:W42"/>
    <mergeCell ref="AE4:AR5"/>
    <mergeCell ref="Y27:AB27"/>
    <mergeCell ref="Y25:AB26"/>
    <mergeCell ref="AE9:AL10"/>
    <mergeCell ref="AE11:AL12"/>
    <mergeCell ref="V41:W41"/>
    <mergeCell ref="Y40:AB40"/>
    <mergeCell ref="Y28:AB28"/>
    <mergeCell ref="Y32:AB32"/>
    <mergeCell ref="V35:W35"/>
    <mergeCell ref="Y41:AB41"/>
    <mergeCell ref="Y39:AB39"/>
    <mergeCell ref="Y34:AB34"/>
    <mergeCell ref="Y37:AB37"/>
    <mergeCell ref="Y30:AB30"/>
    <mergeCell ref="V30:W30"/>
    <mergeCell ref="Y35:AB35"/>
    <mergeCell ref="Y33:AB33"/>
    <mergeCell ref="S9:Z10"/>
    <mergeCell ref="R11:AA12"/>
    <mergeCell ref="G17:Z18"/>
    <mergeCell ref="S34:T34"/>
    <mergeCell ref="S33:T33"/>
    <mergeCell ref="V34:W34"/>
    <mergeCell ref="Q5:T8"/>
    <mergeCell ref="E20:AB21"/>
    <mergeCell ref="K5:P6"/>
    <mergeCell ref="K7:P8"/>
    <mergeCell ref="Y38:AB38"/>
    <mergeCell ref="I31:R31"/>
    <mergeCell ref="I33:R33"/>
    <mergeCell ref="S36:T36"/>
    <mergeCell ref="I36:R36"/>
    <mergeCell ref="Y6:AA7"/>
    <mergeCell ref="V28:W28"/>
    <mergeCell ref="S28:T28"/>
    <mergeCell ref="V32:W32"/>
    <mergeCell ref="G5:J8"/>
    <mergeCell ref="V26:X26"/>
    <mergeCell ref="I28:R28"/>
    <mergeCell ref="V27:W27"/>
    <mergeCell ref="S32:T32"/>
    <mergeCell ref="A36:H37"/>
    <mergeCell ref="I29:R29"/>
    <mergeCell ref="I30:R30"/>
    <mergeCell ref="I25:R26"/>
    <mergeCell ref="I27:R27"/>
    <mergeCell ref="A20:A21"/>
    <mergeCell ref="M11:Q12"/>
    <mergeCell ref="C20:C21"/>
    <mergeCell ref="S31:T31"/>
    <mergeCell ref="S25:X25"/>
    <mergeCell ref="V31:W31"/>
    <mergeCell ref="V29:W29"/>
    <mergeCell ref="S29:T29"/>
    <mergeCell ref="S26:U26"/>
    <mergeCell ref="M13:Q14"/>
    <mergeCell ref="S27:T27"/>
    <mergeCell ref="B17:F18"/>
    <mergeCell ref="B20:B21"/>
    <mergeCell ref="D20:D21"/>
    <mergeCell ref="R13:AA14"/>
    <mergeCell ref="A56:AB56"/>
    <mergeCell ref="S45:T45"/>
    <mergeCell ref="V45:W45"/>
    <mergeCell ref="S46:T46"/>
    <mergeCell ref="V46:W46"/>
    <mergeCell ref="A55:AB55"/>
    <mergeCell ref="Y49:AB49"/>
    <mergeCell ref="S49:T49"/>
    <mergeCell ref="I50:R50"/>
    <mergeCell ref="I53:AB53"/>
    <mergeCell ref="Y50:AB50"/>
    <mergeCell ref="Y48:AB48"/>
    <mergeCell ref="I46:R46"/>
    <mergeCell ref="I49:R49"/>
    <mergeCell ref="Y47:AB47"/>
    <mergeCell ref="V48:W48"/>
    <mergeCell ref="V49:W49"/>
    <mergeCell ref="V50:W50"/>
    <mergeCell ref="Y51:AB51"/>
    <mergeCell ref="I52:R52"/>
    <mergeCell ref="S52:T52"/>
    <mergeCell ref="Y52:AB52"/>
    <mergeCell ref="V51:W51"/>
    <mergeCell ref="V52:W52"/>
  </mergeCells>
  <phoneticPr fontId="2"/>
  <printOptions horizontalCentered="1" verticalCentered="1"/>
  <pageMargins left="0.98425196850393704" right="0.59055118110236227" top="0.55118110236220474" bottom="0.19685039370078741" header="0.31496062992125984" footer="0"/>
  <pageSetup paperSize="9" scale="95" firstPageNumber="2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5"/>
  <sheetViews>
    <sheetView showZeros="0" view="pageBreakPreview" zoomScaleNormal="100" zoomScaleSheetLayoutView="100" workbookViewId="0"/>
  </sheetViews>
  <sheetFormatPr defaultRowHeight="13.5" x14ac:dyDescent="0.15"/>
  <cols>
    <col min="1" max="1" width="6.5" style="23" customWidth="1"/>
    <col min="2" max="2" width="4" style="23" customWidth="1"/>
    <col min="3" max="3" width="18.25" style="23" customWidth="1"/>
    <col min="4" max="4" width="4" style="23" customWidth="1"/>
    <col min="5" max="6" width="4.625" style="23" customWidth="1"/>
    <col min="7" max="7" width="4.125" style="23" customWidth="1"/>
    <col min="8" max="8" width="4" style="23" customWidth="1"/>
    <col min="9" max="9" width="8.5" style="23" customWidth="1"/>
    <col min="10" max="10" width="5.875" style="23" customWidth="1"/>
    <col min="11" max="12" width="5.125" style="23" customWidth="1"/>
    <col min="13" max="13" width="5" style="23" customWidth="1"/>
    <col min="14" max="14" width="6.875" style="23" customWidth="1"/>
    <col min="15" max="15" width="6.125" style="23" customWidth="1"/>
    <col min="16" max="16" width="12.875" style="23" customWidth="1"/>
    <col min="17" max="17" width="1.25" style="23" customWidth="1"/>
    <col min="18" max="18" width="8.875" style="23" customWidth="1"/>
    <col min="19" max="19" width="11.625" style="23" customWidth="1"/>
    <col min="20" max="20" width="10.75" style="23" customWidth="1"/>
    <col min="21" max="21" width="9" style="23"/>
    <col min="22" max="22" width="15.125" style="23" customWidth="1"/>
    <col min="23" max="23" width="3.5" style="23" customWidth="1"/>
    <col min="24" max="26" width="9" style="23"/>
    <col min="27" max="27" width="5.25" style="23" bestFit="1" customWidth="1"/>
    <col min="28" max="16384" width="9" style="23"/>
  </cols>
  <sheetData>
    <row r="1" spans="1:27" ht="29.25" customHeight="1" x14ac:dyDescent="0.15">
      <c r="A1" s="608"/>
      <c r="B1" s="608"/>
      <c r="C1" s="609"/>
      <c r="D1" s="609"/>
      <c r="E1" s="609"/>
      <c r="F1" s="609"/>
      <c r="G1" s="609"/>
      <c r="H1" s="1025" t="s">
        <v>41</v>
      </c>
      <c r="I1" s="1025"/>
      <c r="J1" s="610"/>
      <c r="K1" s="1024" t="s">
        <v>184</v>
      </c>
      <c r="L1" s="1024"/>
      <c r="M1" s="1024"/>
      <c r="N1" s="1024"/>
      <c r="O1" s="1024"/>
      <c r="P1" s="1025" t="s">
        <v>50</v>
      </c>
      <c r="Q1" s="1025"/>
      <c r="R1" s="609"/>
      <c r="S1" s="609"/>
      <c r="T1" s="609"/>
      <c r="U1" s="1014" t="s">
        <v>132</v>
      </c>
      <c r="V1" s="1014"/>
    </row>
    <row r="2" spans="1:27" ht="29.25" customHeight="1" x14ac:dyDescent="0.25">
      <c r="A2" s="608"/>
      <c r="B2" s="608"/>
      <c r="C2" s="609"/>
      <c r="D2" s="609"/>
      <c r="E2" s="609"/>
      <c r="F2" s="609"/>
      <c r="G2" s="609"/>
      <c r="H2" s="1025"/>
      <c r="I2" s="1025"/>
      <c r="J2" s="610"/>
      <c r="K2" s="1026" t="s">
        <v>37</v>
      </c>
      <c r="L2" s="1026"/>
      <c r="M2" s="1026"/>
      <c r="N2" s="1026"/>
      <c r="O2" s="1026"/>
      <c r="P2" s="1025"/>
      <c r="Q2" s="1025"/>
      <c r="R2" s="609"/>
      <c r="S2" s="609"/>
      <c r="T2" s="609"/>
      <c r="U2" s="611"/>
      <c r="V2" s="611"/>
      <c r="AA2" s="28"/>
    </row>
    <row r="3" spans="1:27" ht="15.95" customHeight="1" x14ac:dyDescent="0.15">
      <c r="A3" s="612"/>
      <c r="B3" s="612"/>
      <c r="C3" s="612"/>
      <c r="D3" s="612"/>
      <c r="E3" s="612"/>
      <c r="F3" s="613"/>
      <c r="G3" s="614"/>
      <c r="H3" s="612"/>
      <c r="I3" s="612"/>
      <c r="J3" s="615"/>
      <c r="K3" s="615"/>
      <c r="L3" s="615"/>
      <c r="M3" s="615"/>
      <c r="N3" s="615"/>
      <c r="O3" s="615"/>
      <c r="P3" s="615"/>
      <c r="Q3" s="615"/>
      <c r="R3" s="612"/>
      <c r="S3" s="612"/>
      <c r="T3" s="612"/>
      <c r="U3" s="612"/>
      <c r="V3" s="612"/>
      <c r="AA3" s="27"/>
    </row>
    <row r="4" spans="1:27" ht="15.95" customHeight="1" x14ac:dyDescent="0.15">
      <c r="A4" s="612"/>
      <c r="B4" s="612"/>
      <c r="C4" s="612"/>
      <c r="D4" s="612"/>
      <c r="E4" s="612"/>
      <c r="F4" s="613"/>
      <c r="G4" s="614"/>
      <c r="H4" s="612"/>
      <c r="I4" s="616" t="s">
        <v>44</v>
      </c>
      <c r="J4" s="612"/>
      <c r="K4" s="612"/>
      <c r="L4" s="612"/>
      <c r="M4" s="612"/>
      <c r="N4" s="612"/>
      <c r="O4" s="612"/>
      <c r="P4" s="612"/>
      <c r="Q4" s="612"/>
      <c r="R4" s="616" t="s">
        <v>43</v>
      </c>
      <c r="S4" s="612"/>
      <c r="T4" s="617" t="s">
        <v>42</v>
      </c>
      <c r="U4" s="1023"/>
      <c r="V4" s="1023"/>
      <c r="AA4" s="27"/>
    </row>
    <row r="5" spans="1:27" s="25" customFormat="1" ht="15.95" customHeight="1" x14ac:dyDescent="0.15">
      <c r="A5" s="1015" t="s">
        <v>234</v>
      </c>
      <c r="B5" s="1016"/>
      <c r="C5" s="952"/>
      <c r="D5" s="953"/>
      <c r="E5" s="953"/>
      <c r="F5" s="953"/>
      <c r="G5" s="954"/>
      <c r="H5" s="618"/>
      <c r="I5" s="1005"/>
      <c r="J5" s="1006"/>
      <c r="K5" s="1006"/>
      <c r="L5" s="1006"/>
      <c r="M5" s="1006"/>
      <c r="N5" s="1006"/>
      <c r="O5" s="1006"/>
      <c r="P5" s="1007"/>
      <c r="Q5" s="619"/>
      <c r="R5" s="993"/>
      <c r="S5" s="994"/>
      <c r="T5" s="994"/>
      <c r="U5" s="994"/>
      <c r="V5" s="995"/>
      <c r="AA5" s="26"/>
    </row>
    <row r="6" spans="1:27" s="25" customFormat="1" ht="15.95" customHeight="1" x14ac:dyDescent="0.15">
      <c r="A6" s="1017"/>
      <c r="B6" s="1018"/>
      <c r="C6" s="955"/>
      <c r="D6" s="956"/>
      <c r="E6" s="956"/>
      <c r="F6" s="956"/>
      <c r="G6" s="957"/>
      <c r="H6" s="618"/>
      <c r="I6" s="1008"/>
      <c r="J6" s="1009"/>
      <c r="K6" s="1009"/>
      <c r="L6" s="1009"/>
      <c r="M6" s="1009"/>
      <c r="N6" s="1009"/>
      <c r="O6" s="1009"/>
      <c r="P6" s="1010"/>
      <c r="Q6" s="619"/>
      <c r="R6" s="996"/>
      <c r="S6" s="997"/>
      <c r="T6" s="997"/>
      <c r="U6" s="997"/>
      <c r="V6" s="998"/>
    </row>
    <row r="7" spans="1:27" s="25" customFormat="1" ht="15.95" customHeight="1" x14ac:dyDescent="0.15">
      <c r="A7" s="1019" t="s">
        <v>49</v>
      </c>
      <c r="B7" s="1020"/>
      <c r="C7" s="971"/>
      <c r="D7" s="972"/>
      <c r="E7" s="972"/>
      <c r="F7" s="972"/>
      <c r="G7" s="973"/>
      <c r="H7" s="618"/>
      <c r="I7" s="1008"/>
      <c r="J7" s="1009"/>
      <c r="K7" s="1009"/>
      <c r="L7" s="1009"/>
      <c r="M7" s="1009"/>
      <c r="N7" s="1009"/>
      <c r="O7" s="1009"/>
      <c r="P7" s="1010"/>
      <c r="Q7" s="619"/>
      <c r="R7" s="996"/>
      <c r="S7" s="997"/>
      <c r="T7" s="997"/>
      <c r="U7" s="997"/>
      <c r="V7" s="998"/>
    </row>
    <row r="8" spans="1:27" s="25" customFormat="1" ht="15.95" customHeight="1" x14ac:dyDescent="0.15">
      <c r="A8" s="1021"/>
      <c r="B8" s="1022"/>
      <c r="C8" s="974"/>
      <c r="D8" s="975"/>
      <c r="E8" s="975"/>
      <c r="F8" s="975"/>
      <c r="G8" s="976"/>
      <c r="H8" s="618"/>
      <c r="I8" s="1008"/>
      <c r="J8" s="1009"/>
      <c r="K8" s="1009"/>
      <c r="L8" s="1009"/>
      <c r="M8" s="1009"/>
      <c r="N8" s="1009"/>
      <c r="O8" s="1009"/>
      <c r="P8" s="1010"/>
      <c r="Q8" s="619"/>
      <c r="R8" s="996"/>
      <c r="S8" s="997"/>
      <c r="T8" s="997"/>
      <c r="U8" s="997"/>
      <c r="V8" s="998"/>
    </row>
    <row r="9" spans="1:27" s="25" customFormat="1" ht="15.95" customHeight="1" x14ac:dyDescent="0.15">
      <c r="A9" s="958" t="s">
        <v>48</v>
      </c>
      <c r="B9" s="959"/>
      <c r="C9" s="977"/>
      <c r="D9" s="978"/>
      <c r="E9" s="978"/>
      <c r="F9" s="978"/>
      <c r="G9" s="979"/>
      <c r="H9" s="618"/>
      <c r="I9" s="1008"/>
      <c r="J9" s="1009"/>
      <c r="K9" s="1009"/>
      <c r="L9" s="1009"/>
      <c r="M9" s="1009"/>
      <c r="N9" s="1009"/>
      <c r="O9" s="1009"/>
      <c r="P9" s="1010"/>
      <c r="Q9" s="619"/>
      <c r="R9" s="996"/>
      <c r="S9" s="997"/>
      <c r="T9" s="997"/>
      <c r="U9" s="997"/>
      <c r="V9" s="998"/>
    </row>
    <row r="10" spans="1:27" s="25" customFormat="1" ht="15.95" customHeight="1" x14ac:dyDescent="0.15">
      <c r="A10" s="960"/>
      <c r="B10" s="961"/>
      <c r="C10" s="980"/>
      <c r="D10" s="981"/>
      <c r="E10" s="981"/>
      <c r="F10" s="981"/>
      <c r="G10" s="982"/>
      <c r="H10" s="618"/>
      <c r="I10" s="1008"/>
      <c r="J10" s="1009"/>
      <c r="K10" s="1009"/>
      <c r="L10" s="1009"/>
      <c r="M10" s="1009"/>
      <c r="N10" s="1009"/>
      <c r="O10" s="1009"/>
      <c r="P10" s="1010"/>
      <c r="Q10" s="619"/>
      <c r="R10" s="996"/>
      <c r="S10" s="997"/>
      <c r="T10" s="997"/>
      <c r="U10" s="997"/>
      <c r="V10" s="998"/>
    </row>
    <row r="11" spans="1:27" s="25" customFormat="1" ht="15.95" customHeight="1" x14ac:dyDescent="0.15">
      <c r="A11" s="620"/>
      <c r="B11" s="620"/>
      <c r="C11" s="620"/>
      <c r="D11" s="620"/>
      <c r="E11" s="620"/>
      <c r="F11" s="620"/>
      <c r="G11" s="618"/>
      <c r="H11" s="618"/>
      <c r="I11" s="1008"/>
      <c r="J11" s="1009"/>
      <c r="K11" s="1009"/>
      <c r="L11" s="1009"/>
      <c r="M11" s="1009"/>
      <c r="N11" s="1009"/>
      <c r="O11" s="1009"/>
      <c r="P11" s="1010"/>
      <c r="Q11" s="619"/>
      <c r="R11" s="996"/>
      <c r="S11" s="997"/>
      <c r="T11" s="997"/>
      <c r="U11" s="997"/>
      <c r="V11" s="998"/>
    </row>
    <row r="12" spans="1:27" s="25" customFormat="1" ht="15.95" customHeight="1" x14ac:dyDescent="0.15">
      <c r="A12" s="620"/>
      <c r="B12" s="620"/>
      <c r="C12" s="620"/>
      <c r="D12" s="620"/>
      <c r="E12" s="620"/>
      <c r="F12" s="620"/>
      <c r="G12" s="618"/>
      <c r="H12" s="618"/>
      <c r="I12" s="1008"/>
      <c r="J12" s="1009"/>
      <c r="K12" s="1009"/>
      <c r="L12" s="1009"/>
      <c r="M12" s="1009"/>
      <c r="N12" s="1009"/>
      <c r="O12" s="1009"/>
      <c r="P12" s="1010"/>
      <c r="Q12" s="619"/>
      <c r="R12" s="996"/>
      <c r="S12" s="997"/>
      <c r="T12" s="997"/>
      <c r="U12" s="997"/>
      <c r="V12" s="998"/>
    </row>
    <row r="13" spans="1:27" s="25" customFormat="1" ht="15.95" customHeight="1" x14ac:dyDescent="0.15">
      <c r="A13" s="621"/>
      <c r="B13" s="621"/>
      <c r="C13" s="614"/>
      <c r="D13" s="614"/>
      <c r="E13" s="614"/>
      <c r="F13" s="614"/>
      <c r="G13" s="618"/>
      <c r="H13" s="618"/>
      <c r="I13" s="1008"/>
      <c r="J13" s="1009"/>
      <c r="K13" s="1009"/>
      <c r="L13" s="1009"/>
      <c r="M13" s="1009"/>
      <c r="N13" s="1009"/>
      <c r="O13" s="1009"/>
      <c r="P13" s="1010"/>
      <c r="Q13" s="619"/>
      <c r="R13" s="996"/>
      <c r="S13" s="997"/>
      <c r="T13" s="997"/>
      <c r="U13" s="997"/>
      <c r="V13" s="998"/>
    </row>
    <row r="14" spans="1:27" s="25" customFormat="1" ht="15.95" customHeight="1" x14ac:dyDescent="0.15">
      <c r="A14" s="983"/>
      <c r="B14" s="985" t="s">
        <v>47</v>
      </c>
      <c r="C14" s="986"/>
      <c r="D14" s="987"/>
      <c r="E14" s="991" t="s">
        <v>46</v>
      </c>
      <c r="F14" s="991" t="s">
        <v>33</v>
      </c>
      <c r="G14" s="991" t="s">
        <v>45</v>
      </c>
      <c r="H14" s="618"/>
      <c r="I14" s="1008"/>
      <c r="J14" s="1009"/>
      <c r="K14" s="1009"/>
      <c r="L14" s="1009"/>
      <c r="M14" s="1009"/>
      <c r="N14" s="1009"/>
      <c r="O14" s="1009"/>
      <c r="P14" s="1010"/>
      <c r="Q14" s="619"/>
      <c r="R14" s="996"/>
      <c r="S14" s="997"/>
      <c r="T14" s="997"/>
      <c r="U14" s="997"/>
      <c r="V14" s="998"/>
    </row>
    <row r="15" spans="1:27" s="25" customFormat="1" ht="15.95" customHeight="1" x14ac:dyDescent="0.15">
      <c r="A15" s="984"/>
      <c r="B15" s="988"/>
      <c r="C15" s="989"/>
      <c r="D15" s="990"/>
      <c r="E15" s="992"/>
      <c r="F15" s="992"/>
      <c r="G15" s="992"/>
      <c r="H15" s="618"/>
      <c r="I15" s="1008"/>
      <c r="J15" s="1009"/>
      <c r="K15" s="1009"/>
      <c r="L15" s="1009"/>
      <c r="M15" s="1009"/>
      <c r="N15" s="1009"/>
      <c r="O15" s="1009"/>
      <c r="P15" s="1010"/>
      <c r="Q15" s="619"/>
      <c r="R15" s="996"/>
      <c r="S15" s="997"/>
      <c r="T15" s="997"/>
      <c r="U15" s="997"/>
      <c r="V15" s="998"/>
    </row>
    <row r="16" spans="1:27" s="25" customFormat="1" ht="15.95" customHeight="1" x14ac:dyDescent="0.15">
      <c r="A16" s="622">
        <v>1</v>
      </c>
      <c r="B16" s="962"/>
      <c r="C16" s="963"/>
      <c r="D16" s="964"/>
      <c r="E16" s="623"/>
      <c r="F16" s="623"/>
      <c r="G16" s="622"/>
      <c r="H16" s="618"/>
      <c r="I16" s="1008"/>
      <c r="J16" s="1009"/>
      <c r="K16" s="1009"/>
      <c r="L16" s="1009"/>
      <c r="M16" s="1009"/>
      <c r="N16" s="1009"/>
      <c r="O16" s="1009"/>
      <c r="P16" s="1010"/>
      <c r="Q16" s="619"/>
      <c r="R16" s="996"/>
      <c r="S16" s="997"/>
      <c r="T16" s="997"/>
      <c r="U16" s="997"/>
      <c r="V16" s="998"/>
    </row>
    <row r="17" spans="1:22" s="25" customFormat="1" ht="15.95" customHeight="1" x14ac:dyDescent="0.15">
      <c r="A17" s="622">
        <v>2</v>
      </c>
      <c r="B17" s="962"/>
      <c r="C17" s="965"/>
      <c r="D17" s="966"/>
      <c r="E17" s="623"/>
      <c r="F17" s="623"/>
      <c r="G17" s="622"/>
      <c r="H17" s="618"/>
      <c r="I17" s="1008"/>
      <c r="J17" s="1009"/>
      <c r="K17" s="1009"/>
      <c r="L17" s="1009"/>
      <c r="M17" s="1009"/>
      <c r="N17" s="1009"/>
      <c r="O17" s="1009"/>
      <c r="P17" s="1010"/>
      <c r="Q17" s="619"/>
      <c r="R17" s="996"/>
      <c r="S17" s="997"/>
      <c r="T17" s="997"/>
      <c r="U17" s="997"/>
      <c r="V17" s="998"/>
    </row>
    <row r="18" spans="1:22" s="25" customFormat="1" ht="15.95" customHeight="1" x14ac:dyDescent="0.15">
      <c r="A18" s="622">
        <v>3</v>
      </c>
      <c r="B18" s="962"/>
      <c r="C18" s="965"/>
      <c r="D18" s="966"/>
      <c r="E18" s="623"/>
      <c r="F18" s="623"/>
      <c r="G18" s="622"/>
      <c r="H18" s="618"/>
      <c r="I18" s="1008"/>
      <c r="J18" s="1009"/>
      <c r="K18" s="1009"/>
      <c r="L18" s="1009"/>
      <c r="M18" s="1009"/>
      <c r="N18" s="1009"/>
      <c r="O18" s="1009"/>
      <c r="P18" s="1010"/>
      <c r="Q18" s="619"/>
      <c r="R18" s="996"/>
      <c r="S18" s="997"/>
      <c r="T18" s="997"/>
      <c r="U18" s="997"/>
      <c r="V18" s="998"/>
    </row>
    <row r="19" spans="1:22" s="25" customFormat="1" ht="15.95" customHeight="1" x14ac:dyDescent="0.15">
      <c r="A19" s="622">
        <v>4</v>
      </c>
      <c r="B19" s="962"/>
      <c r="C19" s="965"/>
      <c r="D19" s="966"/>
      <c r="E19" s="623"/>
      <c r="F19" s="623"/>
      <c r="G19" s="622"/>
      <c r="H19" s="618"/>
      <c r="I19" s="1008"/>
      <c r="J19" s="1009"/>
      <c r="K19" s="1009"/>
      <c r="L19" s="1009"/>
      <c r="M19" s="1009"/>
      <c r="N19" s="1009"/>
      <c r="O19" s="1009"/>
      <c r="P19" s="1010"/>
      <c r="Q19" s="619"/>
      <c r="R19" s="996"/>
      <c r="S19" s="997"/>
      <c r="T19" s="997"/>
      <c r="U19" s="997"/>
      <c r="V19" s="998"/>
    </row>
    <row r="20" spans="1:22" s="25" customFormat="1" ht="15.95" customHeight="1" x14ac:dyDescent="0.15">
      <c r="A20" s="622">
        <v>5</v>
      </c>
      <c r="B20" s="962"/>
      <c r="C20" s="965"/>
      <c r="D20" s="966"/>
      <c r="E20" s="623"/>
      <c r="F20" s="623"/>
      <c r="G20" s="622"/>
      <c r="H20" s="618"/>
      <c r="I20" s="1008"/>
      <c r="J20" s="1009"/>
      <c r="K20" s="1009"/>
      <c r="L20" s="1009"/>
      <c r="M20" s="1009"/>
      <c r="N20" s="1009"/>
      <c r="O20" s="1009"/>
      <c r="P20" s="1010"/>
      <c r="Q20" s="619"/>
      <c r="R20" s="996"/>
      <c r="S20" s="997"/>
      <c r="T20" s="997"/>
      <c r="U20" s="997"/>
      <c r="V20" s="998"/>
    </row>
    <row r="21" spans="1:22" s="25" customFormat="1" ht="15.95" customHeight="1" x14ac:dyDescent="0.15">
      <c r="A21" s="622">
        <v>6</v>
      </c>
      <c r="B21" s="962"/>
      <c r="C21" s="965"/>
      <c r="D21" s="966"/>
      <c r="E21" s="623"/>
      <c r="F21" s="623"/>
      <c r="G21" s="622"/>
      <c r="H21" s="618"/>
      <c r="I21" s="1008"/>
      <c r="J21" s="1009"/>
      <c r="K21" s="1009"/>
      <c r="L21" s="1009"/>
      <c r="M21" s="1009"/>
      <c r="N21" s="1009"/>
      <c r="O21" s="1009"/>
      <c r="P21" s="1010"/>
      <c r="Q21" s="619"/>
      <c r="R21" s="996"/>
      <c r="S21" s="997"/>
      <c r="T21" s="997"/>
      <c r="U21" s="997"/>
      <c r="V21" s="998"/>
    </row>
    <row r="22" spans="1:22" s="25" customFormat="1" ht="15.95" customHeight="1" x14ac:dyDescent="0.15">
      <c r="A22" s="622">
        <v>7</v>
      </c>
      <c r="B22" s="962"/>
      <c r="C22" s="965"/>
      <c r="D22" s="966"/>
      <c r="E22" s="623"/>
      <c r="F22" s="623"/>
      <c r="G22" s="622"/>
      <c r="H22" s="618"/>
      <c r="I22" s="1011"/>
      <c r="J22" s="1012"/>
      <c r="K22" s="1012"/>
      <c r="L22" s="1012"/>
      <c r="M22" s="1012"/>
      <c r="N22" s="1012"/>
      <c r="O22" s="1012"/>
      <c r="P22" s="1013"/>
      <c r="Q22" s="619"/>
      <c r="R22" s="999"/>
      <c r="S22" s="1000"/>
      <c r="T22" s="1000"/>
      <c r="U22" s="1000"/>
      <c r="V22" s="1001"/>
    </row>
    <row r="23" spans="1:22" s="25" customFormat="1" ht="15.95" customHeight="1" x14ac:dyDescent="0.15">
      <c r="A23" s="622">
        <v>8</v>
      </c>
      <c r="B23" s="967"/>
      <c r="C23" s="965"/>
      <c r="D23" s="966"/>
      <c r="E23" s="623"/>
      <c r="F23" s="623"/>
      <c r="G23" s="622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</row>
    <row r="24" spans="1:22" s="25" customFormat="1" ht="15.95" customHeight="1" x14ac:dyDescent="0.15">
      <c r="A24" s="622">
        <v>9</v>
      </c>
      <c r="B24" s="962"/>
      <c r="C24" s="965"/>
      <c r="D24" s="966"/>
      <c r="E24" s="623"/>
      <c r="F24" s="623"/>
      <c r="G24" s="622"/>
      <c r="H24" s="618"/>
      <c r="I24" s="616" t="s">
        <v>44</v>
      </c>
      <c r="J24" s="618"/>
      <c r="K24" s="618"/>
      <c r="L24" s="618"/>
      <c r="M24" s="618"/>
      <c r="N24" s="618"/>
      <c r="O24" s="618"/>
      <c r="P24" s="618"/>
      <c r="Q24" s="618"/>
      <c r="R24" s="616" t="s">
        <v>43</v>
      </c>
      <c r="S24" s="618"/>
      <c r="T24" s="617" t="s">
        <v>42</v>
      </c>
      <c r="U24" s="1023"/>
      <c r="V24" s="1023"/>
    </row>
    <row r="25" spans="1:22" s="25" customFormat="1" ht="15.95" customHeight="1" x14ac:dyDescent="0.15">
      <c r="A25" s="622">
        <v>10</v>
      </c>
      <c r="B25" s="962"/>
      <c r="C25" s="965"/>
      <c r="D25" s="966"/>
      <c r="E25" s="623"/>
      <c r="F25" s="623"/>
      <c r="G25" s="622"/>
      <c r="H25" s="624"/>
      <c r="I25" s="1005"/>
      <c r="J25" s="1006"/>
      <c r="K25" s="1006"/>
      <c r="L25" s="1006"/>
      <c r="M25" s="1006"/>
      <c r="N25" s="1006"/>
      <c r="O25" s="1006"/>
      <c r="P25" s="1007"/>
      <c r="Q25" s="625"/>
      <c r="R25" s="993"/>
      <c r="S25" s="994"/>
      <c r="T25" s="994"/>
      <c r="U25" s="994"/>
      <c r="V25" s="995"/>
    </row>
    <row r="26" spans="1:22" s="25" customFormat="1" ht="15.95" customHeight="1" x14ac:dyDescent="0.15">
      <c r="A26" s="622">
        <v>11</v>
      </c>
      <c r="B26" s="967"/>
      <c r="C26" s="965"/>
      <c r="D26" s="966"/>
      <c r="E26" s="623"/>
      <c r="F26" s="623"/>
      <c r="G26" s="622"/>
      <c r="H26" s="614"/>
      <c r="I26" s="1008"/>
      <c r="J26" s="1009"/>
      <c r="K26" s="1009"/>
      <c r="L26" s="1009"/>
      <c r="M26" s="1009"/>
      <c r="N26" s="1009"/>
      <c r="O26" s="1009"/>
      <c r="P26" s="1010"/>
      <c r="Q26" s="625"/>
      <c r="R26" s="996"/>
      <c r="S26" s="997"/>
      <c r="T26" s="997"/>
      <c r="U26" s="997"/>
      <c r="V26" s="998"/>
    </row>
    <row r="27" spans="1:22" s="25" customFormat="1" ht="15.95" customHeight="1" x14ac:dyDescent="0.15">
      <c r="A27" s="622">
        <v>12</v>
      </c>
      <c r="B27" s="967"/>
      <c r="C27" s="965"/>
      <c r="D27" s="966"/>
      <c r="E27" s="623"/>
      <c r="F27" s="623"/>
      <c r="G27" s="622"/>
      <c r="H27" s="626"/>
      <c r="I27" s="1008"/>
      <c r="J27" s="1009"/>
      <c r="K27" s="1009"/>
      <c r="L27" s="1009"/>
      <c r="M27" s="1009"/>
      <c r="N27" s="1009"/>
      <c r="O27" s="1009"/>
      <c r="P27" s="1010"/>
      <c r="Q27" s="625"/>
      <c r="R27" s="996"/>
      <c r="S27" s="997"/>
      <c r="T27" s="997"/>
      <c r="U27" s="997"/>
      <c r="V27" s="998"/>
    </row>
    <row r="28" spans="1:22" s="25" customFormat="1" ht="15.95" customHeight="1" x14ac:dyDescent="0.15">
      <c r="A28" s="622">
        <v>13</v>
      </c>
      <c r="B28" s="967"/>
      <c r="C28" s="965"/>
      <c r="D28" s="966"/>
      <c r="E28" s="623"/>
      <c r="F28" s="623"/>
      <c r="G28" s="622"/>
      <c r="H28" s="620"/>
      <c r="I28" s="1008"/>
      <c r="J28" s="1009"/>
      <c r="K28" s="1009"/>
      <c r="L28" s="1009"/>
      <c r="M28" s="1009"/>
      <c r="N28" s="1009"/>
      <c r="O28" s="1009"/>
      <c r="P28" s="1010"/>
      <c r="Q28" s="625"/>
      <c r="R28" s="996"/>
      <c r="S28" s="997"/>
      <c r="T28" s="997"/>
      <c r="U28" s="997"/>
      <c r="V28" s="998"/>
    </row>
    <row r="29" spans="1:22" s="25" customFormat="1" ht="15.95" customHeight="1" x14ac:dyDescent="0.15">
      <c r="A29" s="622">
        <v>14</v>
      </c>
      <c r="B29" s="967"/>
      <c r="C29" s="965"/>
      <c r="D29" s="966"/>
      <c r="E29" s="623"/>
      <c r="F29" s="623"/>
      <c r="G29" s="622"/>
      <c r="H29" s="620"/>
      <c r="I29" s="1008"/>
      <c r="J29" s="1009"/>
      <c r="K29" s="1009"/>
      <c r="L29" s="1009"/>
      <c r="M29" s="1009"/>
      <c r="N29" s="1009"/>
      <c r="O29" s="1009"/>
      <c r="P29" s="1010"/>
      <c r="Q29" s="625"/>
      <c r="R29" s="996"/>
      <c r="S29" s="997"/>
      <c r="T29" s="997"/>
      <c r="U29" s="997"/>
      <c r="V29" s="998"/>
    </row>
    <row r="30" spans="1:22" ht="15.95" customHeight="1" x14ac:dyDescent="0.15">
      <c r="A30" s="622">
        <v>15</v>
      </c>
      <c r="B30" s="967"/>
      <c r="C30" s="965"/>
      <c r="D30" s="966"/>
      <c r="E30" s="623"/>
      <c r="F30" s="623"/>
      <c r="G30" s="622"/>
      <c r="H30" s="625"/>
      <c r="I30" s="1008"/>
      <c r="J30" s="1009"/>
      <c r="K30" s="1009"/>
      <c r="L30" s="1009"/>
      <c r="M30" s="1009"/>
      <c r="N30" s="1009"/>
      <c r="O30" s="1009"/>
      <c r="P30" s="1010"/>
      <c r="Q30" s="625"/>
      <c r="R30" s="996"/>
      <c r="S30" s="997"/>
      <c r="T30" s="997"/>
      <c r="U30" s="997"/>
      <c r="V30" s="998"/>
    </row>
    <row r="31" spans="1:22" ht="15.95" customHeight="1" x14ac:dyDescent="0.15">
      <c r="A31" s="622">
        <v>16</v>
      </c>
      <c r="B31" s="968"/>
      <c r="C31" s="969"/>
      <c r="D31" s="970"/>
      <c r="E31" s="623"/>
      <c r="F31" s="623"/>
      <c r="G31" s="622"/>
      <c r="H31" s="625"/>
      <c r="I31" s="1008"/>
      <c r="J31" s="1009"/>
      <c r="K31" s="1009"/>
      <c r="L31" s="1009"/>
      <c r="M31" s="1009"/>
      <c r="N31" s="1009"/>
      <c r="O31" s="1009"/>
      <c r="P31" s="1010"/>
      <c r="Q31" s="625"/>
      <c r="R31" s="996"/>
      <c r="S31" s="997"/>
      <c r="T31" s="997"/>
      <c r="U31" s="997"/>
      <c r="V31" s="998"/>
    </row>
    <row r="32" spans="1:22" ht="15.95" customHeight="1" x14ac:dyDescent="0.15">
      <c r="A32" s="622">
        <v>17</v>
      </c>
      <c r="B32" s="968"/>
      <c r="C32" s="969"/>
      <c r="D32" s="970"/>
      <c r="E32" s="623"/>
      <c r="F32" s="623"/>
      <c r="G32" s="622"/>
      <c r="H32" s="625"/>
      <c r="I32" s="1008"/>
      <c r="J32" s="1009"/>
      <c r="K32" s="1009"/>
      <c r="L32" s="1009"/>
      <c r="M32" s="1009"/>
      <c r="N32" s="1009"/>
      <c r="O32" s="1009"/>
      <c r="P32" s="1010"/>
      <c r="Q32" s="625"/>
      <c r="R32" s="996"/>
      <c r="S32" s="997"/>
      <c r="T32" s="997"/>
      <c r="U32" s="997"/>
      <c r="V32" s="998"/>
    </row>
    <row r="33" spans="1:22" ht="15.95" customHeight="1" x14ac:dyDescent="0.15">
      <c r="A33" s="622">
        <v>18</v>
      </c>
      <c r="B33" s="967"/>
      <c r="C33" s="965"/>
      <c r="D33" s="966"/>
      <c r="E33" s="623"/>
      <c r="F33" s="623"/>
      <c r="G33" s="622"/>
      <c r="H33" s="625"/>
      <c r="I33" s="1008"/>
      <c r="J33" s="1009"/>
      <c r="K33" s="1009"/>
      <c r="L33" s="1009"/>
      <c r="M33" s="1009"/>
      <c r="N33" s="1009"/>
      <c r="O33" s="1009"/>
      <c r="P33" s="1010"/>
      <c r="Q33" s="625"/>
      <c r="R33" s="996"/>
      <c r="S33" s="997"/>
      <c r="T33" s="997"/>
      <c r="U33" s="997"/>
      <c r="V33" s="998"/>
    </row>
    <row r="34" spans="1:22" ht="15.95" customHeight="1" x14ac:dyDescent="0.15">
      <c r="A34" s="622">
        <v>19</v>
      </c>
      <c r="B34" s="967"/>
      <c r="C34" s="965"/>
      <c r="D34" s="966"/>
      <c r="E34" s="623"/>
      <c r="F34" s="623"/>
      <c r="G34" s="622"/>
      <c r="H34" s="625"/>
      <c r="I34" s="1008"/>
      <c r="J34" s="1009"/>
      <c r="K34" s="1009"/>
      <c r="L34" s="1009"/>
      <c r="M34" s="1009"/>
      <c r="N34" s="1009"/>
      <c r="O34" s="1009"/>
      <c r="P34" s="1010"/>
      <c r="Q34" s="625"/>
      <c r="R34" s="996"/>
      <c r="S34" s="997"/>
      <c r="T34" s="997"/>
      <c r="U34" s="997"/>
      <c r="V34" s="998"/>
    </row>
    <row r="35" spans="1:22" ht="15.95" customHeight="1" x14ac:dyDescent="0.15">
      <c r="A35" s="622">
        <v>20</v>
      </c>
      <c r="B35" s="967"/>
      <c r="C35" s="965"/>
      <c r="D35" s="966"/>
      <c r="E35" s="623"/>
      <c r="F35" s="623"/>
      <c r="G35" s="622"/>
      <c r="H35" s="625"/>
      <c r="I35" s="1008"/>
      <c r="J35" s="1009"/>
      <c r="K35" s="1009"/>
      <c r="L35" s="1009"/>
      <c r="M35" s="1009"/>
      <c r="N35" s="1009"/>
      <c r="O35" s="1009"/>
      <c r="P35" s="1010"/>
      <c r="Q35" s="625"/>
      <c r="R35" s="996"/>
      <c r="S35" s="997"/>
      <c r="T35" s="997"/>
      <c r="U35" s="997"/>
      <c r="V35" s="998"/>
    </row>
    <row r="36" spans="1:22" ht="15.95" customHeight="1" x14ac:dyDescent="0.15">
      <c r="A36" s="622">
        <v>21</v>
      </c>
      <c r="B36" s="1002"/>
      <c r="C36" s="1003"/>
      <c r="D36" s="1004"/>
      <c r="E36" s="623"/>
      <c r="F36" s="623"/>
      <c r="G36" s="622"/>
      <c r="H36" s="625"/>
      <c r="I36" s="1008"/>
      <c r="J36" s="1009"/>
      <c r="K36" s="1009"/>
      <c r="L36" s="1009"/>
      <c r="M36" s="1009"/>
      <c r="N36" s="1009"/>
      <c r="O36" s="1009"/>
      <c r="P36" s="1010"/>
      <c r="Q36" s="625"/>
      <c r="R36" s="996"/>
      <c r="S36" s="997"/>
      <c r="T36" s="997"/>
      <c r="U36" s="997"/>
      <c r="V36" s="998"/>
    </row>
    <row r="37" spans="1:22" ht="15.95" customHeight="1" x14ac:dyDescent="0.15">
      <c r="A37" s="622">
        <v>22</v>
      </c>
      <c r="B37" s="967"/>
      <c r="C37" s="965"/>
      <c r="D37" s="966"/>
      <c r="E37" s="623"/>
      <c r="F37" s="623"/>
      <c r="G37" s="622"/>
      <c r="H37" s="614"/>
      <c r="I37" s="1008"/>
      <c r="J37" s="1009"/>
      <c r="K37" s="1009"/>
      <c r="L37" s="1009"/>
      <c r="M37" s="1009"/>
      <c r="N37" s="1009"/>
      <c r="O37" s="1009"/>
      <c r="P37" s="1010"/>
      <c r="Q37" s="627"/>
      <c r="R37" s="996"/>
      <c r="S37" s="997"/>
      <c r="T37" s="997"/>
      <c r="U37" s="997"/>
      <c r="V37" s="998"/>
    </row>
    <row r="38" spans="1:22" ht="15.95" customHeight="1" x14ac:dyDescent="0.15">
      <c r="A38" s="612"/>
      <c r="B38" s="612"/>
      <c r="C38" s="612"/>
      <c r="D38" s="612"/>
      <c r="E38" s="612"/>
      <c r="F38" s="612"/>
      <c r="G38" s="612"/>
      <c r="H38" s="628"/>
      <c r="I38" s="1008"/>
      <c r="J38" s="1009"/>
      <c r="K38" s="1009"/>
      <c r="L38" s="1009"/>
      <c r="M38" s="1009"/>
      <c r="N38" s="1009"/>
      <c r="O38" s="1009"/>
      <c r="P38" s="1010"/>
      <c r="Q38" s="613"/>
      <c r="R38" s="996"/>
      <c r="S38" s="997"/>
      <c r="T38" s="997"/>
      <c r="U38" s="997"/>
      <c r="V38" s="998"/>
    </row>
    <row r="39" spans="1:22" ht="15.95" customHeight="1" x14ac:dyDescent="0.15">
      <c r="A39" s="612"/>
      <c r="B39" s="612"/>
      <c r="C39" s="612"/>
      <c r="D39" s="612"/>
      <c r="E39" s="612"/>
      <c r="F39" s="612"/>
      <c r="G39" s="612"/>
      <c r="H39" s="625"/>
      <c r="I39" s="1008"/>
      <c r="J39" s="1009"/>
      <c r="K39" s="1009"/>
      <c r="L39" s="1009"/>
      <c r="M39" s="1009"/>
      <c r="N39" s="1009"/>
      <c r="O39" s="1009"/>
      <c r="P39" s="1010"/>
      <c r="Q39" s="613"/>
      <c r="R39" s="996"/>
      <c r="S39" s="997"/>
      <c r="T39" s="997"/>
      <c r="U39" s="997"/>
      <c r="V39" s="998"/>
    </row>
    <row r="40" spans="1:22" ht="15.95" customHeight="1" x14ac:dyDescent="0.15">
      <c r="A40" s="612"/>
      <c r="B40" s="612"/>
      <c r="C40" s="612"/>
      <c r="D40" s="612"/>
      <c r="E40" s="612"/>
      <c r="F40" s="612"/>
      <c r="G40" s="612"/>
      <c r="H40" s="625"/>
      <c r="I40" s="1008"/>
      <c r="J40" s="1009"/>
      <c r="K40" s="1009"/>
      <c r="L40" s="1009"/>
      <c r="M40" s="1009"/>
      <c r="N40" s="1009"/>
      <c r="O40" s="1009"/>
      <c r="P40" s="1010"/>
      <c r="Q40" s="613"/>
      <c r="R40" s="996"/>
      <c r="S40" s="997"/>
      <c r="T40" s="997"/>
      <c r="U40" s="997"/>
      <c r="V40" s="998"/>
    </row>
    <row r="41" spans="1:22" ht="15.95" customHeight="1" x14ac:dyDescent="0.15">
      <c r="A41" s="612"/>
      <c r="B41" s="612"/>
      <c r="C41" s="612"/>
      <c r="D41" s="612"/>
      <c r="E41" s="612"/>
      <c r="F41" s="612"/>
      <c r="G41" s="612"/>
      <c r="H41" s="625"/>
      <c r="I41" s="1008"/>
      <c r="J41" s="1009"/>
      <c r="K41" s="1009"/>
      <c r="L41" s="1009"/>
      <c r="M41" s="1009"/>
      <c r="N41" s="1009"/>
      <c r="O41" s="1009"/>
      <c r="P41" s="1010"/>
      <c r="Q41" s="625"/>
      <c r="R41" s="996"/>
      <c r="S41" s="997"/>
      <c r="T41" s="997"/>
      <c r="U41" s="997"/>
      <c r="V41" s="998"/>
    </row>
    <row r="42" spans="1:22" ht="15.95" customHeight="1" x14ac:dyDescent="0.15">
      <c r="A42" s="612"/>
      <c r="B42" s="612"/>
      <c r="C42" s="612"/>
      <c r="D42" s="612"/>
      <c r="E42" s="612"/>
      <c r="F42" s="612"/>
      <c r="G42" s="612"/>
      <c r="H42" s="625"/>
      <c r="I42" s="1011"/>
      <c r="J42" s="1012"/>
      <c r="K42" s="1012"/>
      <c r="L42" s="1012"/>
      <c r="M42" s="1012"/>
      <c r="N42" s="1012"/>
      <c r="O42" s="1012"/>
      <c r="P42" s="1013"/>
      <c r="Q42" s="625"/>
      <c r="R42" s="999"/>
      <c r="S42" s="1000"/>
      <c r="T42" s="1000"/>
      <c r="U42" s="1000"/>
      <c r="V42" s="1001"/>
    </row>
    <row r="43" spans="1:22" ht="15.95" customHeight="1" x14ac:dyDescent="0.15">
      <c r="A43" s="612"/>
      <c r="B43" s="612"/>
      <c r="C43" s="612"/>
      <c r="D43" s="612"/>
      <c r="E43" s="612"/>
      <c r="F43" s="612"/>
      <c r="G43" s="612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9"/>
    </row>
    <row r="44" spans="1:22" ht="15.95" customHeight="1" x14ac:dyDescent="0.15">
      <c r="H44" s="24"/>
    </row>
    <row r="45" spans="1:22" x14ac:dyDescent="0.15">
      <c r="A45" s="24"/>
      <c r="B45" s="24"/>
      <c r="C45" s="24"/>
      <c r="D45" s="24"/>
      <c r="E45" s="24"/>
      <c r="F45" s="24"/>
      <c r="G45" s="24"/>
    </row>
  </sheetData>
  <mergeCells count="44">
    <mergeCell ref="F14:F15"/>
    <mergeCell ref="G14:G15"/>
    <mergeCell ref="U1:V1"/>
    <mergeCell ref="B22:D22"/>
    <mergeCell ref="B24:D24"/>
    <mergeCell ref="R5:V22"/>
    <mergeCell ref="I5:P22"/>
    <mergeCell ref="B23:D23"/>
    <mergeCell ref="A5:B6"/>
    <mergeCell ref="A7:B8"/>
    <mergeCell ref="U4:V4"/>
    <mergeCell ref="U24:V24"/>
    <mergeCell ref="K1:O1"/>
    <mergeCell ref="P1:Q2"/>
    <mergeCell ref="K2:O2"/>
    <mergeCell ref="H1:I2"/>
    <mergeCell ref="B20:D20"/>
    <mergeCell ref="B21:D21"/>
    <mergeCell ref="R25:V42"/>
    <mergeCell ref="B27:D27"/>
    <mergeCell ref="B30:D30"/>
    <mergeCell ref="B29:D29"/>
    <mergeCell ref="B36:D36"/>
    <mergeCell ref="I25:P42"/>
    <mergeCell ref="B37:D37"/>
    <mergeCell ref="B25:D25"/>
    <mergeCell ref="B31:D31"/>
    <mergeCell ref="B26:D26"/>
    <mergeCell ref="C5:G6"/>
    <mergeCell ref="A9:B10"/>
    <mergeCell ref="B16:D16"/>
    <mergeCell ref="B17:D17"/>
    <mergeCell ref="B35:D35"/>
    <mergeCell ref="B34:D34"/>
    <mergeCell ref="B33:D33"/>
    <mergeCell ref="B32:D32"/>
    <mergeCell ref="B28:D28"/>
    <mergeCell ref="B18:D18"/>
    <mergeCell ref="B19:D19"/>
    <mergeCell ref="C7:G8"/>
    <mergeCell ref="C9:G10"/>
    <mergeCell ref="A14:A15"/>
    <mergeCell ref="B14:D15"/>
    <mergeCell ref="E14:E15"/>
  </mergeCells>
  <phoneticPr fontId="2"/>
  <dataValidations count="1">
    <dataValidation type="list" allowBlank="1" sqref="E16:E37" xr:uid="{00000000-0002-0000-0500-000000000000}">
      <formula1>"昼,夜"</formula1>
    </dataValidation>
  </dataValidations>
  <printOptions horizontalCentered="1" verticalCentered="1"/>
  <pageMargins left="0.6692913385826772" right="0.39370078740157483" top="0.23622047244094491" bottom="0.19685039370078741" header="0.27559055118110237" footer="0"/>
  <pageSetup paperSize="9" scale="84" firstPageNumber="26" orientation="landscape" useFirstPageNumber="1" r:id="rId1"/>
  <headerFooter alignWithMargins="0">
    <oddFooter>&amp;L&amp;12※　作業箇所が複数ある場合は、別紙にて写真を添付すること。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112"/>
  <sheetViews>
    <sheetView showGridLines="0" showZeros="0" view="pageBreakPreview" zoomScale="94" zoomScaleNormal="100" zoomScaleSheetLayoutView="94" workbookViewId="0">
      <selection sqref="A1:I1"/>
    </sheetView>
  </sheetViews>
  <sheetFormatPr defaultColWidth="10" defaultRowHeight="12" x14ac:dyDescent="0.15"/>
  <cols>
    <col min="1" max="1" width="5.5" style="29" customWidth="1"/>
    <col min="2" max="2" width="10" style="32" customWidth="1"/>
    <col min="3" max="3" width="4" style="29" hidden="1" customWidth="1"/>
    <col min="4" max="4" width="5.625" style="30" customWidth="1"/>
    <col min="5" max="5" width="7" style="29" customWidth="1"/>
    <col min="6" max="6" width="9.25" style="29" customWidth="1"/>
    <col min="7" max="7" width="4.75" style="32" customWidth="1"/>
    <col min="8" max="8" width="5.625" style="31" customWidth="1"/>
    <col min="9" max="10" width="6.625" style="31" customWidth="1"/>
    <col min="11" max="11" width="6.625" style="29" customWidth="1"/>
    <col min="12" max="12" width="6.625" style="30" customWidth="1"/>
    <col min="13" max="13" width="6.625" style="29" customWidth="1"/>
    <col min="14" max="14" width="6.625" style="30" customWidth="1"/>
    <col min="15" max="15" width="3.75" style="29" customWidth="1"/>
    <col min="16" max="16" width="6.875" style="30" customWidth="1"/>
    <col min="17" max="17" width="3.75" style="29" customWidth="1"/>
    <col min="18" max="18" width="6.875" style="30" customWidth="1"/>
    <col min="19" max="19" width="3.625" style="29" customWidth="1"/>
    <col min="20" max="20" width="6.875" style="30" customWidth="1"/>
    <col min="21" max="21" width="10.5" style="29" customWidth="1"/>
    <col min="22" max="22" width="5.5" style="29" customWidth="1"/>
    <col min="23" max="23" width="6.75" style="30" customWidth="1"/>
    <col min="24" max="24" width="9.25" style="29" customWidth="1"/>
    <col min="25" max="25" width="5.5" style="29" customWidth="1"/>
    <col min="26" max="26" width="10.625" style="30" customWidth="1"/>
    <col min="27" max="29" width="10.625" style="29" customWidth="1"/>
    <col min="30" max="30" width="5.5" style="30" customWidth="1"/>
    <col min="31" max="31" width="9.625" style="29" customWidth="1"/>
    <col min="32" max="32" width="10.625" style="30" customWidth="1"/>
    <col min="33" max="33" width="13.75" style="29" customWidth="1"/>
    <col min="34" max="34" width="13.75" style="30" customWidth="1"/>
    <col min="35" max="35" width="12.5" style="29" customWidth="1"/>
    <col min="36" max="16384" width="10" style="29"/>
  </cols>
  <sheetData>
    <row r="1" spans="1:42" s="106" customFormat="1" ht="30" customHeight="1" x14ac:dyDescent="0.15">
      <c r="A1" s="1027" t="s">
        <v>185</v>
      </c>
      <c r="B1" s="1027"/>
      <c r="C1" s="1027"/>
      <c r="D1" s="1027"/>
      <c r="E1" s="1027"/>
      <c r="F1" s="1027"/>
      <c r="G1" s="1027"/>
      <c r="H1" s="1027"/>
      <c r="I1" s="1027"/>
      <c r="J1" s="1028" t="s">
        <v>232</v>
      </c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7" t="s">
        <v>186</v>
      </c>
      <c r="W1" s="1027"/>
      <c r="X1" s="1027"/>
      <c r="Y1" s="1027"/>
      <c r="Z1" s="1027"/>
      <c r="AA1" s="1027"/>
      <c r="AB1" s="1027"/>
      <c r="AC1" s="390" t="s">
        <v>233</v>
      </c>
      <c r="AD1" s="107"/>
      <c r="AE1" s="107"/>
      <c r="AF1" s="107"/>
      <c r="AG1" s="108"/>
      <c r="AH1" s="107"/>
      <c r="AI1" s="389"/>
      <c r="AJ1" s="107"/>
      <c r="AK1" s="108"/>
      <c r="AL1" s="107"/>
      <c r="AM1" s="108"/>
      <c r="AN1" s="107"/>
      <c r="AO1" s="107"/>
      <c r="AP1" s="107"/>
    </row>
    <row r="2" spans="1:42" ht="6.75" customHeight="1" x14ac:dyDescent="0.15">
      <c r="A2" s="105"/>
      <c r="B2" s="400"/>
      <c r="C2" s="401"/>
      <c r="D2" s="400"/>
      <c r="J2" s="402"/>
      <c r="K2" s="403"/>
      <c r="L2" s="404"/>
      <c r="M2" s="403"/>
      <c r="N2" s="404"/>
      <c r="O2" s="403"/>
      <c r="P2" s="404"/>
      <c r="Q2" s="403"/>
      <c r="R2" s="404"/>
      <c r="S2" s="403"/>
      <c r="T2" s="404"/>
      <c r="V2" s="105"/>
      <c r="Y2" s="30"/>
      <c r="Z2" s="29"/>
      <c r="AA2" s="30"/>
    </row>
    <row r="3" spans="1:42" s="104" customFormat="1" ht="47.25" customHeight="1" x14ac:dyDescent="0.15">
      <c r="A3" s="391" t="s">
        <v>223</v>
      </c>
      <c r="B3" s="392" t="s">
        <v>224</v>
      </c>
      <c r="C3" s="393" t="s">
        <v>222</v>
      </c>
      <c r="D3" s="399" t="s">
        <v>220</v>
      </c>
      <c r="E3" s="394" t="s">
        <v>152</v>
      </c>
      <c r="F3" s="395" t="s">
        <v>176</v>
      </c>
      <c r="G3" s="396" t="s">
        <v>150</v>
      </c>
      <c r="H3" s="397" t="s">
        <v>225</v>
      </c>
      <c r="I3" s="398" t="s">
        <v>226</v>
      </c>
      <c r="J3" s="398" t="s">
        <v>227</v>
      </c>
      <c r="K3" s="398" t="s">
        <v>228</v>
      </c>
      <c r="L3" s="398" t="s">
        <v>229</v>
      </c>
      <c r="M3" s="398" t="s">
        <v>230</v>
      </c>
      <c r="N3" s="398" t="s">
        <v>231</v>
      </c>
      <c r="O3" s="1033" t="s">
        <v>217</v>
      </c>
      <c r="P3" s="1034"/>
      <c r="Q3" s="1033" t="s">
        <v>218</v>
      </c>
      <c r="R3" s="1034"/>
      <c r="S3" s="1033" t="s">
        <v>219</v>
      </c>
      <c r="T3" s="1034"/>
      <c r="V3" s="391" t="s">
        <v>221</v>
      </c>
      <c r="W3" s="1029" t="s">
        <v>151</v>
      </c>
      <c r="X3" s="1030"/>
      <c r="Y3" s="299" t="s">
        <v>153</v>
      </c>
      <c r="Z3" s="305" t="s">
        <v>174</v>
      </c>
      <c r="AA3" s="311" t="s">
        <v>175</v>
      </c>
      <c r="AB3" s="167" t="s">
        <v>154</v>
      </c>
      <c r="AC3" s="318" t="s">
        <v>155</v>
      </c>
      <c r="AD3" s="1031" t="s">
        <v>156</v>
      </c>
      <c r="AE3" s="1032"/>
      <c r="AF3" s="166" t="s">
        <v>157</v>
      </c>
      <c r="AG3" s="166" t="s">
        <v>177</v>
      </c>
      <c r="AH3" s="166" t="s">
        <v>178</v>
      </c>
    </row>
    <row r="4" spans="1:42" ht="25.5" customHeight="1" thickBot="1" x14ac:dyDescent="0.2">
      <c r="A4" s="168">
        <v>1</v>
      </c>
      <c r="B4" s="169"/>
      <c r="C4" s="170"/>
      <c r="D4" s="233"/>
      <c r="E4" s="172"/>
      <c r="F4" s="257"/>
      <c r="G4" s="175"/>
      <c r="H4" s="172"/>
      <c r="I4" s="172"/>
      <c r="J4" s="172"/>
      <c r="K4" s="172"/>
      <c r="L4" s="172"/>
      <c r="M4" s="172"/>
      <c r="N4" s="172"/>
      <c r="O4" s="257"/>
      <c r="P4" s="175"/>
      <c r="Q4" s="257"/>
      <c r="R4" s="175"/>
      <c r="S4" s="174"/>
      <c r="T4" s="286"/>
      <c r="U4" s="230" t="s">
        <v>161</v>
      </c>
      <c r="V4" s="168">
        <v>1</v>
      </c>
      <c r="W4" s="257"/>
      <c r="X4" s="175"/>
      <c r="Y4" s="257"/>
      <c r="Z4" s="173"/>
      <c r="AA4" s="312"/>
      <c r="AB4" s="173"/>
      <c r="AC4" s="319"/>
      <c r="AD4" s="257"/>
      <c r="AE4" s="175"/>
      <c r="AF4" s="172"/>
      <c r="AG4" s="172"/>
      <c r="AH4" s="176"/>
      <c r="AI4" s="177" t="s">
        <v>171</v>
      </c>
    </row>
    <row r="5" spans="1:42" ht="25.5" customHeight="1" thickTop="1" x14ac:dyDescent="0.15">
      <c r="A5" s="178">
        <f>A4+1</f>
        <v>2</v>
      </c>
      <c r="B5" s="179"/>
      <c r="C5" s="180"/>
      <c r="D5" s="234"/>
      <c r="E5" s="182"/>
      <c r="F5" s="258"/>
      <c r="G5" s="185"/>
      <c r="H5" s="182"/>
      <c r="I5" s="182"/>
      <c r="J5" s="182"/>
      <c r="K5" s="182"/>
      <c r="L5" s="182"/>
      <c r="M5" s="182"/>
      <c r="N5" s="182"/>
      <c r="O5" s="258"/>
      <c r="P5" s="185"/>
      <c r="Q5" s="258"/>
      <c r="R5" s="185"/>
      <c r="S5" s="184"/>
      <c r="T5" s="287"/>
      <c r="U5" s="103"/>
      <c r="V5" s="178">
        <f>V4+1</f>
        <v>2</v>
      </c>
      <c r="W5" s="258"/>
      <c r="X5" s="185"/>
      <c r="Y5" s="258"/>
      <c r="Z5" s="183"/>
      <c r="AA5" s="313"/>
      <c r="AB5" s="183"/>
      <c r="AC5" s="320"/>
      <c r="AD5" s="258"/>
      <c r="AE5" s="185"/>
      <c r="AF5" s="182"/>
      <c r="AG5" s="182"/>
      <c r="AH5" s="186"/>
      <c r="AI5" s="103"/>
    </row>
    <row r="6" spans="1:42" ht="25.5" customHeight="1" thickBot="1" x14ac:dyDescent="0.2">
      <c r="A6" s="168">
        <f t="shared" ref="A6:A43" si="0">A5+1</f>
        <v>3</v>
      </c>
      <c r="B6" s="169"/>
      <c r="C6" s="170"/>
      <c r="D6" s="233"/>
      <c r="E6" s="172"/>
      <c r="F6" s="257"/>
      <c r="G6" s="175"/>
      <c r="H6" s="172"/>
      <c r="I6" s="172"/>
      <c r="J6" s="172"/>
      <c r="K6" s="172"/>
      <c r="L6" s="172"/>
      <c r="M6" s="172"/>
      <c r="N6" s="172"/>
      <c r="O6" s="257"/>
      <c r="P6" s="175"/>
      <c r="Q6" s="257"/>
      <c r="R6" s="175"/>
      <c r="S6" s="174"/>
      <c r="T6" s="286"/>
      <c r="U6" s="230" t="s">
        <v>162</v>
      </c>
      <c r="V6" s="168">
        <f t="shared" ref="V6:V43" si="1">V5+1</f>
        <v>3</v>
      </c>
      <c r="W6" s="257"/>
      <c r="X6" s="175"/>
      <c r="Y6" s="257"/>
      <c r="Z6" s="173"/>
      <c r="AA6" s="312"/>
      <c r="AB6" s="173"/>
      <c r="AC6" s="319"/>
      <c r="AD6" s="257"/>
      <c r="AE6" s="175"/>
      <c r="AF6" s="172"/>
      <c r="AG6" s="172"/>
      <c r="AH6" s="176"/>
      <c r="AI6" s="177" t="s">
        <v>172</v>
      </c>
    </row>
    <row r="7" spans="1:42" ht="25.5" customHeight="1" thickTop="1" x14ac:dyDescent="0.15">
      <c r="A7" s="187">
        <f t="shared" si="0"/>
        <v>4</v>
      </c>
      <c r="B7" s="179"/>
      <c r="C7" s="180"/>
      <c r="D7" s="234"/>
      <c r="E7" s="182"/>
      <c r="F7" s="258"/>
      <c r="G7" s="185"/>
      <c r="H7" s="182"/>
      <c r="I7" s="182"/>
      <c r="J7" s="182"/>
      <c r="K7" s="182"/>
      <c r="L7" s="182"/>
      <c r="M7" s="182"/>
      <c r="N7" s="182"/>
      <c r="O7" s="258"/>
      <c r="P7" s="185"/>
      <c r="Q7" s="258"/>
      <c r="R7" s="185"/>
      <c r="S7" s="184"/>
      <c r="T7" s="287"/>
      <c r="U7" s="103"/>
      <c r="V7" s="187">
        <f t="shared" si="1"/>
        <v>4</v>
      </c>
      <c r="W7" s="258"/>
      <c r="X7" s="185"/>
      <c r="Y7" s="258"/>
      <c r="Z7" s="183"/>
      <c r="AA7" s="313"/>
      <c r="AB7" s="183"/>
      <c r="AC7" s="320"/>
      <c r="AD7" s="258"/>
      <c r="AE7" s="185"/>
      <c r="AF7" s="182"/>
      <c r="AG7" s="182"/>
      <c r="AH7" s="186"/>
      <c r="AI7" s="103"/>
    </row>
    <row r="8" spans="1:42" ht="25.5" customHeight="1" thickBot="1" x14ac:dyDescent="0.2">
      <c r="A8" s="168">
        <f t="shared" si="0"/>
        <v>5</v>
      </c>
      <c r="B8" s="169"/>
      <c r="C8" s="170"/>
      <c r="D8" s="233"/>
      <c r="E8" s="172"/>
      <c r="F8" s="257"/>
      <c r="G8" s="175"/>
      <c r="H8" s="172"/>
      <c r="I8" s="172"/>
      <c r="J8" s="172"/>
      <c r="K8" s="172"/>
      <c r="L8" s="172"/>
      <c r="M8" s="172"/>
      <c r="N8" s="172"/>
      <c r="O8" s="257"/>
      <c r="P8" s="175"/>
      <c r="Q8" s="257"/>
      <c r="R8" s="175"/>
      <c r="S8" s="174"/>
      <c r="T8" s="286"/>
      <c r="U8" s="230" t="s">
        <v>163</v>
      </c>
      <c r="V8" s="168">
        <f t="shared" si="1"/>
        <v>5</v>
      </c>
      <c r="W8" s="257"/>
      <c r="X8" s="175"/>
      <c r="Y8" s="257"/>
      <c r="Z8" s="173"/>
      <c r="AA8" s="312"/>
      <c r="AB8" s="173"/>
      <c r="AC8" s="319"/>
      <c r="AD8" s="257"/>
      <c r="AE8" s="175"/>
      <c r="AF8" s="172"/>
      <c r="AG8" s="172"/>
      <c r="AH8" s="176"/>
      <c r="AI8" s="177" t="s">
        <v>170</v>
      </c>
      <c r="AK8" s="30"/>
    </row>
    <row r="9" spans="1:42" ht="25.5" customHeight="1" thickTop="1" x14ac:dyDescent="0.15">
      <c r="A9" s="178">
        <f t="shared" si="0"/>
        <v>6</v>
      </c>
      <c r="B9" s="179"/>
      <c r="C9" s="180"/>
      <c r="D9" s="234"/>
      <c r="E9" s="182"/>
      <c r="F9" s="258"/>
      <c r="G9" s="185"/>
      <c r="H9" s="182"/>
      <c r="I9" s="182"/>
      <c r="J9" s="182"/>
      <c r="K9" s="182"/>
      <c r="L9" s="182"/>
      <c r="M9" s="182"/>
      <c r="N9" s="182"/>
      <c r="O9" s="258"/>
      <c r="P9" s="185"/>
      <c r="Q9" s="258"/>
      <c r="R9" s="185"/>
      <c r="S9" s="184"/>
      <c r="T9" s="287"/>
      <c r="U9" s="103"/>
      <c r="V9" s="178">
        <f t="shared" si="1"/>
        <v>6</v>
      </c>
      <c r="W9" s="258"/>
      <c r="X9" s="185"/>
      <c r="Y9" s="258"/>
      <c r="Z9" s="183"/>
      <c r="AA9" s="313"/>
      <c r="AB9" s="183"/>
      <c r="AC9" s="320"/>
      <c r="AD9" s="258"/>
      <c r="AE9" s="185"/>
      <c r="AF9" s="182"/>
      <c r="AG9" s="182"/>
      <c r="AH9" s="186"/>
      <c r="AI9" s="103"/>
    </row>
    <row r="10" spans="1:42" ht="25.5" customHeight="1" thickBot="1" x14ac:dyDescent="0.2">
      <c r="A10" s="168">
        <f t="shared" si="0"/>
        <v>7</v>
      </c>
      <c r="B10" s="169"/>
      <c r="C10" s="170"/>
      <c r="D10" s="233"/>
      <c r="E10" s="172"/>
      <c r="F10" s="257"/>
      <c r="G10" s="175"/>
      <c r="H10" s="172"/>
      <c r="I10" s="172"/>
      <c r="J10" s="172"/>
      <c r="K10" s="172"/>
      <c r="L10" s="172"/>
      <c r="M10" s="172"/>
      <c r="N10" s="172"/>
      <c r="O10" s="257"/>
      <c r="P10" s="175"/>
      <c r="Q10" s="257"/>
      <c r="R10" s="175"/>
      <c r="S10" s="174"/>
      <c r="T10" s="286"/>
      <c r="U10" s="230" t="s">
        <v>164</v>
      </c>
      <c r="V10" s="168">
        <f t="shared" si="1"/>
        <v>7</v>
      </c>
      <c r="W10" s="257"/>
      <c r="X10" s="175"/>
      <c r="Y10" s="257"/>
      <c r="Z10" s="173"/>
      <c r="AA10" s="312"/>
      <c r="AB10" s="173"/>
      <c r="AC10" s="319"/>
      <c r="AD10" s="257"/>
      <c r="AE10" s="175"/>
      <c r="AF10" s="172"/>
      <c r="AG10" s="172"/>
      <c r="AH10" s="176"/>
      <c r="AI10" s="177" t="s">
        <v>161</v>
      </c>
    </row>
    <row r="11" spans="1:42" ht="25.5" customHeight="1" thickTop="1" x14ac:dyDescent="0.15">
      <c r="A11" s="187">
        <f t="shared" si="0"/>
        <v>8</v>
      </c>
      <c r="B11" s="179"/>
      <c r="C11" s="180"/>
      <c r="D11" s="234"/>
      <c r="E11" s="182"/>
      <c r="F11" s="258"/>
      <c r="G11" s="185"/>
      <c r="H11" s="182"/>
      <c r="I11" s="182"/>
      <c r="J11" s="182"/>
      <c r="K11" s="182"/>
      <c r="L11" s="182"/>
      <c r="M11" s="182"/>
      <c r="N11" s="182"/>
      <c r="O11" s="258"/>
      <c r="P11" s="185"/>
      <c r="Q11" s="258"/>
      <c r="R11" s="185"/>
      <c r="S11" s="184"/>
      <c r="T11" s="287"/>
      <c r="U11" s="103"/>
      <c r="V11" s="187">
        <f t="shared" si="1"/>
        <v>8</v>
      </c>
      <c r="W11" s="258"/>
      <c r="X11" s="185"/>
      <c r="Y11" s="258"/>
      <c r="Z11" s="183"/>
      <c r="AA11" s="313"/>
      <c r="AB11" s="183"/>
      <c r="AC11" s="320"/>
      <c r="AD11" s="258"/>
      <c r="AE11" s="185"/>
      <c r="AF11" s="182"/>
      <c r="AG11" s="182"/>
      <c r="AH11" s="186"/>
      <c r="AI11" s="103"/>
      <c r="AK11" s="30"/>
    </row>
    <row r="12" spans="1:42" ht="25.5" customHeight="1" thickBot="1" x14ac:dyDescent="0.2">
      <c r="A12" s="168">
        <f t="shared" si="0"/>
        <v>9</v>
      </c>
      <c r="B12" s="169"/>
      <c r="C12" s="170"/>
      <c r="D12" s="233"/>
      <c r="E12" s="172"/>
      <c r="F12" s="257"/>
      <c r="G12" s="175"/>
      <c r="H12" s="172"/>
      <c r="I12" s="172"/>
      <c r="J12" s="172"/>
      <c r="K12" s="172"/>
      <c r="L12" s="172"/>
      <c r="M12" s="172"/>
      <c r="N12" s="172"/>
      <c r="O12" s="257"/>
      <c r="P12" s="175"/>
      <c r="Q12" s="257"/>
      <c r="R12" s="175"/>
      <c r="S12" s="174"/>
      <c r="T12" s="286"/>
      <c r="V12" s="168">
        <f t="shared" si="1"/>
        <v>9</v>
      </c>
      <c r="W12" s="257"/>
      <c r="X12" s="175"/>
      <c r="Y12" s="257"/>
      <c r="Z12" s="173"/>
      <c r="AA12" s="312"/>
      <c r="AB12" s="173"/>
      <c r="AC12" s="319"/>
      <c r="AD12" s="257"/>
      <c r="AE12" s="175"/>
      <c r="AF12" s="172"/>
      <c r="AG12" s="172"/>
      <c r="AH12" s="176"/>
      <c r="AI12" s="177" t="s">
        <v>162</v>
      </c>
    </row>
    <row r="13" spans="1:42" ht="25.5" customHeight="1" thickTop="1" thickBot="1" x14ac:dyDescent="0.2">
      <c r="A13" s="178">
        <f t="shared" si="0"/>
        <v>10</v>
      </c>
      <c r="B13" s="179"/>
      <c r="C13" s="180"/>
      <c r="D13" s="234"/>
      <c r="E13" s="182"/>
      <c r="F13" s="258"/>
      <c r="G13" s="185"/>
      <c r="H13" s="182"/>
      <c r="I13" s="182"/>
      <c r="J13" s="182"/>
      <c r="K13" s="182"/>
      <c r="L13" s="182"/>
      <c r="M13" s="182"/>
      <c r="N13" s="182"/>
      <c r="O13" s="258"/>
      <c r="P13" s="185"/>
      <c r="Q13" s="258"/>
      <c r="R13" s="185"/>
      <c r="S13" s="184"/>
      <c r="T13" s="287"/>
      <c r="U13" s="231" t="s">
        <v>179</v>
      </c>
      <c r="V13" s="178">
        <f t="shared" si="1"/>
        <v>10</v>
      </c>
      <c r="W13" s="258"/>
      <c r="X13" s="185"/>
      <c r="Y13" s="258"/>
      <c r="Z13" s="183"/>
      <c r="AA13" s="313"/>
      <c r="AB13" s="183"/>
      <c r="AC13" s="320"/>
      <c r="AD13" s="258"/>
      <c r="AE13" s="185"/>
      <c r="AF13" s="182"/>
      <c r="AG13" s="182"/>
      <c r="AH13" s="186"/>
      <c r="AI13" s="103"/>
    </row>
    <row r="14" spans="1:42" ht="25.5" customHeight="1" thickTop="1" thickBot="1" x14ac:dyDescent="0.2">
      <c r="A14" s="168">
        <f t="shared" si="0"/>
        <v>11</v>
      </c>
      <c r="B14" s="169"/>
      <c r="C14" s="170"/>
      <c r="D14" s="233"/>
      <c r="E14" s="172"/>
      <c r="F14" s="257"/>
      <c r="G14" s="175"/>
      <c r="H14" s="172"/>
      <c r="I14" s="172"/>
      <c r="J14" s="172"/>
      <c r="K14" s="172"/>
      <c r="L14" s="172"/>
      <c r="M14" s="172"/>
      <c r="N14" s="172"/>
      <c r="O14" s="257"/>
      <c r="P14" s="175"/>
      <c r="Q14" s="257"/>
      <c r="R14" s="175"/>
      <c r="S14" s="174"/>
      <c r="T14" s="286"/>
      <c r="U14" s="102"/>
      <c r="V14" s="168">
        <f t="shared" si="1"/>
        <v>11</v>
      </c>
      <c r="W14" s="257"/>
      <c r="X14" s="175"/>
      <c r="Y14" s="257"/>
      <c r="Z14" s="173"/>
      <c r="AA14" s="312"/>
      <c r="AB14" s="173"/>
      <c r="AC14" s="319"/>
      <c r="AD14" s="257"/>
      <c r="AE14" s="175"/>
      <c r="AF14" s="172"/>
      <c r="AG14" s="172"/>
      <c r="AH14" s="176"/>
      <c r="AI14" s="177" t="s">
        <v>163</v>
      </c>
      <c r="AK14" s="228"/>
    </row>
    <row r="15" spans="1:42" ht="25.5" customHeight="1" thickTop="1" thickBot="1" x14ac:dyDescent="0.2">
      <c r="A15" s="187">
        <f t="shared" si="0"/>
        <v>12</v>
      </c>
      <c r="B15" s="179"/>
      <c r="C15" s="180"/>
      <c r="D15" s="234"/>
      <c r="E15" s="182"/>
      <c r="F15" s="258"/>
      <c r="G15" s="185"/>
      <c r="H15" s="182"/>
      <c r="I15" s="182"/>
      <c r="J15" s="182"/>
      <c r="K15" s="182"/>
      <c r="L15" s="182"/>
      <c r="M15" s="182"/>
      <c r="N15" s="182"/>
      <c r="O15" s="258"/>
      <c r="P15" s="185"/>
      <c r="Q15" s="258"/>
      <c r="R15" s="185"/>
      <c r="S15" s="184"/>
      <c r="T15" s="287"/>
      <c r="U15" s="232" t="s">
        <v>179</v>
      </c>
      <c r="V15" s="187">
        <f t="shared" si="1"/>
        <v>12</v>
      </c>
      <c r="W15" s="258"/>
      <c r="X15" s="185"/>
      <c r="Y15" s="258"/>
      <c r="Z15" s="183"/>
      <c r="AA15" s="313"/>
      <c r="AB15" s="183"/>
      <c r="AC15" s="320"/>
      <c r="AD15" s="258"/>
      <c r="AE15" s="185"/>
      <c r="AF15" s="182"/>
      <c r="AG15" s="182"/>
      <c r="AH15" s="186"/>
      <c r="AI15" s="103"/>
      <c r="AK15" s="100"/>
    </row>
    <row r="16" spans="1:42" ht="25.5" customHeight="1" thickTop="1" thickBot="1" x14ac:dyDescent="0.2">
      <c r="A16" s="168">
        <f t="shared" si="0"/>
        <v>13</v>
      </c>
      <c r="B16" s="169"/>
      <c r="C16" s="170"/>
      <c r="D16" s="233"/>
      <c r="E16" s="172"/>
      <c r="F16" s="257"/>
      <c r="G16" s="175"/>
      <c r="H16" s="172"/>
      <c r="I16" s="172"/>
      <c r="J16" s="172"/>
      <c r="K16" s="172"/>
      <c r="L16" s="172"/>
      <c r="M16" s="172"/>
      <c r="N16" s="172"/>
      <c r="O16" s="257"/>
      <c r="P16" s="175"/>
      <c r="Q16" s="257"/>
      <c r="R16" s="175"/>
      <c r="S16" s="174"/>
      <c r="T16" s="286"/>
      <c r="U16" s="102"/>
      <c r="V16" s="168">
        <f t="shared" si="1"/>
        <v>13</v>
      </c>
      <c r="W16" s="257"/>
      <c r="X16" s="175"/>
      <c r="Y16" s="257"/>
      <c r="Z16" s="173"/>
      <c r="AA16" s="312"/>
      <c r="AB16" s="173"/>
      <c r="AC16" s="319"/>
      <c r="AD16" s="257"/>
      <c r="AE16" s="175"/>
      <c r="AF16" s="172"/>
      <c r="AG16" s="172"/>
      <c r="AH16" s="176"/>
      <c r="AI16" s="177" t="s">
        <v>169</v>
      </c>
      <c r="AK16" s="100"/>
    </row>
    <row r="17" spans="1:39" ht="25.5" customHeight="1" thickTop="1" x14ac:dyDescent="0.15">
      <c r="A17" s="178">
        <f t="shared" si="0"/>
        <v>14</v>
      </c>
      <c r="B17" s="179"/>
      <c r="C17" s="180"/>
      <c r="D17" s="234"/>
      <c r="E17" s="182"/>
      <c r="F17" s="258"/>
      <c r="G17" s="185"/>
      <c r="H17" s="182"/>
      <c r="I17" s="182"/>
      <c r="J17" s="182"/>
      <c r="K17" s="182"/>
      <c r="L17" s="182"/>
      <c r="M17" s="182"/>
      <c r="N17" s="182"/>
      <c r="O17" s="258"/>
      <c r="P17" s="185"/>
      <c r="Q17" s="258"/>
      <c r="R17" s="185"/>
      <c r="S17" s="184"/>
      <c r="T17" s="287"/>
      <c r="V17" s="178">
        <f t="shared" si="1"/>
        <v>14</v>
      </c>
      <c r="W17" s="258"/>
      <c r="X17" s="185"/>
      <c r="Y17" s="258"/>
      <c r="Z17" s="183"/>
      <c r="AA17" s="313"/>
      <c r="AB17" s="183"/>
      <c r="AC17" s="320"/>
      <c r="AD17" s="258"/>
      <c r="AE17" s="185"/>
      <c r="AF17" s="182"/>
      <c r="AG17" s="182"/>
      <c r="AH17" s="186"/>
      <c r="AI17" s="103"/>
      <c r="AK17" s="227"/>
      <c r="AM17" s="228"/>
    </row>
    <row r="18" spans="1:39" ht="25.5" customHeight="1" thickBot="1" x14ac:dyDescent="0.2">
      <c r="A18" s="168">
        <f t="shared" si="0"/>
        <v>15</v>
      </c>
      <c r="B18" s="169"/>
      <c r="C18" s="170"/>
      <c r="D18" s="233"/>
      <c r="E18" s="172"/>
      <c r="F18" s="257"/>
      <c r="G18" s="175"/>
      <c r="H18" s="172"/>
      <c r="I18" s="172"/>
      <c r="J18" s="172"/>
      <c r="K18" s="172"/>
      <c r="L18" s="172"/>
      <c r="M18" s="172"/>
      <c r="N18" s="172"/>
      <c r="O18" s="257"/>
      <c r="P18" s="175"/>
      <c r="Q18" s="257"/>
      <c r="R18" s="175"/>
      <c r="S18" s="174"/>
      <c r="T18" s="286"/>
      <c r="U18" s="231" t="s">
        <v>180</v>
      </c>
      <c r="V18" s="168">
        <f t="shared" si="1"/>
        <v>15</v>
      </c>
      <c r="W18" s="257"/>
      <c r="X18" s="175"/>
      <c r="Y18" s="257"/>
      <c r="Z18" s="173"/>
      <c r="AA18" s="312"/>
      <c r="AB18" s="173"/>
      <c r="AC18" s="319"/>
      <c r="AD18" s="257"/>
      <c r="AE18" s="175"/>
      <c r="AF18" s="172"/>
      <c r="AG18" s="172"/>
      <c r="AH18" s="176"/>
      <c r="AI18" s="177" t="s">
        <v>165</v>
      </c>
    </row>
    <row r="19" spans="1:39" ht="25.5" customHeight="1" thickTop="1" x14ac:dyDescent="0.15">
      <c r="A19" s="187">
        <f t="shared" si="0"/>
        <v>16</v>
      </c>
      <c r="B19" s="179"/>
      <c r="C19" s="180"/>
      <c r="D19" s="234"/>
      <c r="E19" s="182"/>
      <c r="F19" s="258"/>
      <c r="G19" s="185"/>
      <c r="H19" s="182"/>
      <c r="I19" s="182"/>
      <c r="J19" s="182"/>
      <c r="K19" s="182"/>
      <c r="L19" s="182"/>
      <c r="M19" s="182"/>
      <c r="N19" s="182"/>
      <c r="O19" s="258"/>
      <c r="P19" s="185"/>
      <c r="Q19" s="258"/>
      <c r="R19" s="185"/>
      <c r="S19" s="184"/>
      <c r="T19" s="287"/>
      <c r="U19" s="102"/>
      <c r="V19" s="187">
        <f t="shared" si="1"/>
        <v>16</v>
      </c>
      <c r="W19" s="258"/>
      <c r="X19" s="185"/>
      <c r="Y19" s="258"/>
      <c r="Z19" s="183"/>
      <c r="AA19" s="313"/>
      <c r="AB19" s="183"/>
      <c r="AC19" s="320"/>
      <c r="AD19" s="258"/>
      <c r="AE19" s="185"/>
      <c r="AF19" s="182"/>
      <c r="AG19" s="182"/>
      <c r="AH19" s="186"/>
      <c r="AI19" s="103"/>
    </row>
    <row r="20" spans="1:39" ht="25.5" customHeight="1" thickBot="1" x14ac:dyDescent="0.2">
      <c r="A20" s="168">
        <f t="shared" si="0"/>
        <v>17</v>
      </c>
      <c r="B20" s="169"/>
      <c r="C20" s="170"/>
      <c r="D20" s="233"/>
      <c r="E20" s="172"/>
      <c r="F20" s="257"/>
      <c r="G20" s="175"/>
      <c r="H20" s="172"/>
      <c r="I20" s="172"/>
      <c r="J20" s="172"/>
      <c r="K20" s="172"/>
      <c r="L20" s="172"/>
      <c r="M20" s="172"/>
      <c r="N20" s="172"/>
      <c r="O20" s="257"/>
      <c r="P20" s="175"/>
      <c r="Q20" s="257"/>
      <c r="R20" s="175"/>
      <c r="S20" s="174"/>
      <c r="T20" s="286"/>
      <c r="U20" s="232" t="s">
        <v>180</v>
      </c>
      <c r="V20" s="168">
        <f t="shared" si="1"/>
        <v>17</v>
      </c>
      <c r="W20" s="257"/>
      <c r="X20" s="175"/>
      <c r="Y20" s="257"/>
      <c r="Z20" s="173"/>
      <c r="AA20" s="312"/>
      <c r="AB20" s="173"/>
      <c r="AC20" s="319"/>
      <c r="AD20" s="257"/>
      <c r="AE20" s="175"/>
      <c r="AF20" s="172"/>
      <c r="AG20" s="172"/>
      <c r="AH20" s="176"/>
    </row>
    <row r="21" spans="1:39" ht="25.5" customHeight="1" thickTop="1" thickBot="1" x14ac:dyDescent="0.2">
      <c r="A21" s="178">
        <f t="shared" si="0"/>
        <v>18</v>
      </c>
      <c r="B21" s="179"/>
      <c r="C21" s="180"/>
      <c r="D21" s="234"/>
      <c r="E21" s="182"/>
      <c r="F21" s="258"/>
      <c r="G21" s="185"/>
      <c r="H21" s="182"/>
      <c r="I21" s="182"/>
      <c r="J21" s="182"/>
      <c r="K21" s="182"/>
      <c r="L21" s="182"/>
      <c r="M21" s="182"/>
      <c r="N21" s="182"/>
      <c r="O21" s="258"/>
      <c r="P21" s="185"/>
      <c r="Q21" s="258"/>
      <c r="R21" s="185"/>
      <c r="S21" s="184"/>
      <c r="T21" s="287"/>
      <c r="U21" s="102"/>
      <c r="V21" s="178">
        <f t="shared" si="1"/>
        <v>18</v>
      </c>
      <c r="W21" s="258"/>
      <c r="X21" s="185"/>
      <c r="Y21" s="258"/>
      <c r="Z21" s="183"/>
      <c r="AA21" s="313"/>
      <c r="AB21" s="183"/>
      <c r="AC21" s="320"/>
      <c r="AD21" s="258"/>
      <c r="AE21" s="185"/>
      <c r="AF21" s="182"/>
      <c r="AG21" s="182"/>
      <c r="AH21" s="186"/>
      <c r="AI21" s="188" t="s">
        <v>167</v>
      </c>
    </row>
    <row r="22" spans="1:39" ht="25.5" customHeight="1" thickTop="1" x14ac:dyDescent="0.15">
      <c r="A22" s="168">
        <f t="shared" si="0"/>
        <v>19</v>
      </c>
      <c r="B22" s="169"/>
      <c r="C22" s="170"/>
      <c r="D22" s="233"/>
      <c r="E22" s="172"/>
      <c r="F22" s="257"/>
      <c r="G22" s="175"/>
      <c r="H22" s="172"/>
      <c r="I22" s="172"/>
      <c r="J22" s="172"/>
      <c r="K22" s="172"/>
      <c r="L22" s="172"/>
      <c r="M22" s="172"/>
      <c r="N22" s="172"/>
      <c r="O22" s="257"/>
      <c r="P22" s="175"/>
      <c r="Q22" s="257"/>
      <c r="R22" s="175"/>
      <c r="S22" s="174"/>
      <c r="T22" s="286"/>
      <c r="V22" s="168">
        <f t="shared" si="1"/>
        <v>19</v>
      </c>
      <c r="W22" s="257"/>
      <c r="X22" s="175"/>
      <c r="Y22" s="257"/>
      <c r="Z22" s="173"/>
      <c r="AA22" s="312"/>
      <c r="AB22" s="173"/>
      <c r="AC22" s="319"/>
      <c r="AD22" s="257"/>
      <c r="AE22" s="175"/>
      <c r="AF22" s="172"/>
      <c r="AG22" s="172"/>
      <c r="AH22" s="176"/>
      <c r="AI22" s="102"/>
    </row>
    <row r="23" spans="1:39" ht="25.5" customHeight="1" thickBot="1" x14ac:dyDescent="0.2">
      <c r="A23" s="187">
        <f t="shared" si="0"/>
        <v>20</v>
      </c>
      <c r="B23" s="179"/>
      <c r="C23" s="180"/>
      <c r="D23" s="234"/>
      <c r="E23" s="182"/>
      <c r="F23" s="258"/>
      <c r="G23" s="185"/>
      <c r="H23" s="182"/>
      <c r="I23" s="182"/>
      <c r="J23" s="182"/>
      <c r="K23" s="182"/>
      <c r="L23" s="182"/>
      <c r="M23" s="182"/>
      <c r="N23" s="182"/>
      <c r="O23" s="258"/>
      <c r="P23" s="185"/>
      <c r="Q23" s="258"/>
      <c r="R23" s="185"/>
      <c r="S23" s="184"/>
      <c r="T23" s="287"/>
      <c r="V23" s="187">
        <f t="shared" si="1"/>
        <v>20</v>
      </c>
      <c r="W23" s="258"/>
      <c r="X23" s="185"/>
      <c r="Y23" s="258"/>
      <c r="Z23" s="183"/>
      <c r="AA23" s="313"/>
      <c r="AB23" s="183"/>
      <c r="AC23" s="320"/>
      <c r="AD23" s="258"/>
      <c r="AE23" s="185"/>
      <c r="AF23" s="182"/>
      <c r="AG23" s="182"/>
      <c r="AH23" s="186"/>
      <c r="AI23" s="189" t="s">
        <v>167</v>
      </c>
    </row>
    <row r="24" spans="1:39" ht="25.5" customHeight="1" thickTop="1" x14ac:dyDescent="0.15">
      <c r="A24" s="168">
        <f t="shared" si="0"/>
        <v>21</v>
      </c>
      <c r="B24" s="169"/>
      <c r="C24" s="170"/>
      <c r="D24" s="233"/>
      <c r="E24" s="172"/>
      <c r="F24" s="257"/>
      <c r="G24" s="175"/>
      <c r="H24" s="172"/>
      <c r="I24" s="172"/>
      <c r="J24" s="172"/>
      <c r="K24" s="172"/>
      <c r="L24" s="172"/>
      <c r="M24" s="172"/>
      <c r="N24" s="172"/>
      <c r="O24" s="257"/>
      <c r="P24" s="175"/>
      <c r="Q24" s="257"/>
      <c r="R24" s="175"/>
      <c r="S24" s="174"/>
      <c r="T24" s="286"/>
      <c r="V24" s="168">
        <f t="shared" si="1"/>
        <v>21</v>
      </c>
      <c r="W24" s="257"/>
      <c r="X24" s="175"/>
      <c r="Y24" s="257"/>
      <c r="Z24" s="173"/>
      <c r="AA24" s="312"/>
      <c r="AB24" s="173"/>
      <c r="AC24" s="319"/>
      <c r="AD24" s="257"/>
      <c r="AE24" s="175"/>
      <c r="AF24" s="172"/>
      <c r="AG24" s="172"/>
      <c r="AH24" s="176"/>
      <c r="AI24" s="102"/>
    </row>
    <row r="25" spans="1:39" ht="25.5" customHeight="1" x14ac:dyDescent="0.15">
      <c r="A25" s="178">
        <f t="shared" si="0"/>
        <v>22</v>
      </c>
      <c r="B25" s="179"/>
      <c r="C25" s="180"/>
      <c r="D25" s="234"/>
      <c r="E25" s="182"/>
      <c r="F25" s="258"/>
      <c r="G25" s="185"/>
      <c r="H25" s="182"/>
      <c r="I25" s="182"/>
      <c r="J25" s="182"/>
      <c r="K25" s="182"/>
      <c r="L25" s="182"/>
      <c r="M25" s="182"/>
      <c r="N25" s="182"/>
      <c r="O25" s="258"/>
      <c r="P25" s="185"/>
      <c r="Q25" s="258"/>
      <c r="R25" s="185"/>
      <c r="S25" s="184"/>
      <c r="T25" s="287"/>
      <c r="V25" s="178">
        <f t="shared" si="1"/>
        <v>22</v>
      </c>
      <c r="W25" s="258"/>
      <c r="X25" s="185"/>
      <c r="Y25" s="258"/>
      <c r="Z25" s="183"/>
      <c r="AA25" s="313"/>
      <c r="AB25" s="183"/>
      <c r="AC25" s="320"/>
      <c r="AD25" s="258"/>
      <c r="AE25" s="185"/>
      <c r="AF25" s="182"/>
      <c r="AG25" s="182"/>
      <c r="AH25" s="186"/>
    </row>
    <row r="26" spans="1:39" ht="25.5" customHeight="1" thickBot="1" x14ac:dyDescent="0.2">
      <c r="A26" s="168">
        <f t="shared" si="0"/>
        <v>23</v>
      </c>
      <c r="B26" s="169"/>
      <c r="C26" s="170"/>
      <c r="D26" s="233"/>
      <c r="E26" s="172"/>
      <c r="F26" s="257"/>
      <c r="G26" s="175"/>
      <c r="H26" s="172"/>
      <c r="I26" s="172"/>
      <c r="J26" s="172"/>
      <c r="K26" s="172"/>
      <c r="L26" s="172"/>
      <c r="M26" s="172"/>
      <c r="N26" s="172"/>
      <c r="O26" s="257"/>
      <c r="P26" s="175"/>
      <c r="Q26" s="257"/>
      <c r="R26" s="175"/>
      <c r="S26" s="174"/>
      <c r="T26" s="286"/>
      <c r="V26" s="168">
        <f t="shared" si="1"/>
        <v>23</v>
      </c>
      <c r="W26" s="257"/>
      <c r="X26" s="175"/>
      <c r="Y26" s="257"/>
      <c r="Z26" s="173"/>
      <c r="AA26" s="312"/>
      <c r="AB26" s="173"/>
      <c r="AC26" s="319"/>
      <c r="AD26" s="257"/>
      <c r="AE26" s="175"/>
      <c r="AF26" s="172"/>
      <c r="AG26" s="172"/>
      <c r="AH26" s="176"/>
      <c r="AI26" s="188" t="s">
        <v>168</v>
      </c>
    </row>
    <row r="27" spans="1:39" ht="25.5" customHeight="1" thickTop="1" x14ac:dyDescent="0.15">
      <c r="A27" s="187">
        <f t="shared" si="0"/>
        <v>24</v>
      </c>
      <c r="B27" s="179"/>
      <c r="C27" s="180"/>
      <c r="D27" s="234"/>
      <c r="E27" s="182"/>
      <c r="F27" s="258"/>
      <c r="G27" s="185"/>
      <c r="H27" s="182"/>
      <c r="I27" s="182"/>
      <c r="J27" s="182"/>
      <c r="K27" s="182"/>
      <c r="L27" s="182"/>
      <c r="M27" s="182"/>
      <c r="N27" s="182"/>
      <c r="O27" s="258"/>
      <c r="P27" s="185"/>
      <c r="Q27" s="258"/>
      <c r="R27" s="185"/>
      <c r="S27" s="184"/>
      <c r="T27" s="287"/>
      <c r="V27" s="187">
        <f t="shared" si="1"/>
        <v>24</v>
      </c>
      <c r="W27" s="258"/>
      <c r="X27" s="185"/>
      <c r="Y27" s="258"/>
      <c r="Z27" s="183"/>
      <c r="AA27" s="313"/>
      <c r="AB27" s="183"/>
      <c r="AC27" s="320"/>
      <c r="AD27" s="258"/>
      <c r="AE27" s="185"/>
      <c r="AF27" s="182"/>
      <c r="AG27" s="182"/>
      <c r="AH27" s="186"/>
      <c r="AI27" s="102"/>
    </row>
    <row r="28" spans="1:39" ht="25.5" customHeight="1" thickBot="1" x14ac:dyDescent="0.2">
      <c r="A28" s="168">
        <f t="shared" si="0"/>
        <v>25</v>
      </c>
      <c r="B28" s="169"/>
      <c r="C28" s="170"/>
      <c r="D28" s="233"/>
      <c r="E28" s="172"/>
      <c r="F28" s="257"/>
      <c r="G28" s="175"/>
      <c r="H28" s="172"/>
      <c r="I28" s="172"/>
      <c r="J28" s="172"/>
      <c r="K28" s="172"/>
      <c r="L28" s="172"/>
      <c r="M28" s="172"/>
      <c r="N28" s="172"/>
      <c r="O28" s="257"/>
      <c r="P28" s="175"/>
      <c r="Q28" s="257"/>
      <c r="R28" s="175"/>
      <c r="S28" s="174"/>
      <c r="T28" s="286"/>
      <c r="V28" s="168">
        <f t="shared" si="1"/>
        <v>25</v>
      </c>
      <c r="W28" s="257"/>
      <c r="X28" s="175"/>
      <c r="Y28" s="257"/>
      <c r="Z28" s="173"/>
      <c r="AA28" s="312"/>
      <c r="AB28" s="173"/>
      <c r="AC28" s="319"/>
      <c r="AD28" s="257"/>
      <c r="AE28" s="175"/>
      <c r="AF28" s="172"/>
      <c r="AG28" s="172"/>
      <c r="AH28" s="176"/>
      <c r="AI28" s="189" t="s">
        <v>168</v>
      </c>
    </row>
    <row r="29" spans="1:39" ht="25.5" customHeight="1" thickTop="1" x14ac:dyDescent="0.15">
      <c r="A29" s="178">
        <f t="shared" si="0"/>
        <v>26</v>
      </c>
      <c r="B29" s="179"/>
      <c r="C29" s="180"/>
      <c r="D29" s="234"/>
      <c r="E29" s="182"/>
      <c r="F29" s="258"/>
      <c r="G29" s="185"/>
      <c r="H29" s="182"/>
      <c r="I29" s="182"/>
      <c r="J29" s="182"/>
      <c r="K29" s="182"/>
      <c r="L29" s="182"/>
      <c r="M29" s="182"/>
      <c r="N29" s="182"/>
      <c r="O29" s="258"/>
      <c r="P29" s="185"/>
      <c r="Q29" s="258"/>
      <c r="R29" s="185"/>
      <c r="S29" s="184"/>
      <c r="T29" s="287"/>
      <c r="V29" s="178">
        <f t="shared" si="1"/>
        <v>26</v>
      </c>
      <c r="W29" s="258"/>
      <c r="X29" s="185"/>
      <c r="Y29" s="258"/>
      <c r="Z29" s="183"/>
      <c r="AA29" s="313"/>
      <c r="AB29" s="183"/>
      <c r="AC29" s="320"/>
      <c r="AD29" s="258"/>
      <c r="AE29" s="185"/>
      <c r="AF29" s="182"/>
      <c r="AG29" s="182"/>
      <c r="AH29" s="186"/>
      <c r="AI29" s="102"/>
    </row>
    <row r="30" spans="1:39" ht="25.5" customHeight="1" x14ac:dyDescent="0.15">
      <c r="A30" s="168">
        <f t="shared" si="0"/>
        <v>27</v>
      </c>
      <c r="B30" s="169"/>
      <c r="C30" s="170"/>
      <c r="D30" s="233"/>
      <c r="E30" s="172"/>
      <c r="F30" s="257"/>
      <c r="G30" s="175"/>
      <c r="H30" s="172"/>
      <c r="I30" s="172"/>
      <c r="J30" s="172"/>
      <c r="K30" s="172"/>
      <c r="L30" s="172"/>
      <c r="M30" s="172"/>
      <c r="N30" s="172"/>
      <c r="O30" s="257"/>
      <c r="P30" s="175"/>
      <c r="Q30" s="257"/>
      <c r="R30" s="175"/>
      <c r="S30" s="174"/>
      <c r="T30" s="286"/>
      <c r="V30" s="168">
        <f t="shared" si="1"/>
        <v>27</v>
      </c>
      <c r="W30" s="257"/>
      <c r="X30" s="175"/>
      <c r="Y30" s="257"/>
      <c r="Z30" s="173"/>
      <c r="AA30" s="312"/>
      <c r="AB30" s="173"/>
      <c r="AC30" s="319"/>
      <c r="AD30" s="257"/>
      <c r="AE30" s="175"/>
      <c r="AF30" s="172"/>
      <c r="AG30" s="172"/>
      <c r="AH30" s="176"/>
    </row>
    <row r="31" spans="1:39" ht="25.5" customHeight="1" x14ac:dyDescent="0.15">
      <c r="A31" s="187">
        <f t="shared" si="0"/>
        <v>28</v>
      </c>
      <c r="B31" s="179"/>
      <c r="C31" s="180"/>
      <c r="D31" s="234"/>
      <c r="E31" s="182"/>
      <c r="F31" s="258"/>
      <c r="G31" s="185"/>
      <c r="H31" s="182"/>
      <c r="I31" s="182"/>
      <c r="J31" s="182"/>
      <c r="K31" s="182"/>
      <c r="L31" s="182"/>
      <c r="M31" s="182"/>
      <c r="N31" s="182"/>
      <c r="O31" s="258"/>
      <c r="P31" s="185"/>
      <c r="Q31" s="258"/>
      <c r="R31" s="185"/>
      <c r="S31" s="184"/>
      <c r="T31" s="287"/>
      <c r="V31" s="187">
        <f t="shared" si="1"/>
        <v>28</v>
      </c>
      <c r="W31" s="258"/>
      <c r="X31" s="185"/>
      <c r="Y31" s="258"/>
      <c r="Z31" s="183"/>
      <c r="AA31" s="313"/>
      <c r="AB31" s="183"/>
      <c r="AC31" s="320"/>
      <c r="AD31" s="258"/>
      <c r="AE31" s="185"/>
      <c r="AF31" s="182"/>
      <c r="AG31" s="182"/>
      <c r="AH31" s="186"/>
    </row>
    <row r="32" spans="1:39" ht="25.5" customHeight="1" x14ac:dyDescent="0.15">
      <c r="A32" s="168">
        <f t="shared" si="0"/>
        <v>29</v>
      </c>
      <c r="B32" s="169"/>
      <c r="C32" s="170"/>
      <c r="D32" s="233"/>
      <c r="E32" s="172"/>
      <c r="F32" s="257"/>
      <c r="G32" s="175"/>
      <c r="H32" s="172"/>
      <c r="I32" s="172"/>
      <c r="J32" s="172"/>
      <c r="K32" s="172"/>
      <c r="L32" s="172"/>
      <c r="M32" s="172"/>
      <c r="N32" s="172"/>
      <c r="O32" s="257"/>
      <c r="P32" s="175"/>
      <c r="Q32" s="257"/>
      <c r="R32" s="175"/>
      <c r="S32" s="174"/>
      <c r="T32" s="286"/>
      <c r="V32" s="168">
        <f t="shared" si="1"/>
        <v>29</v>
      </c>
      <c r="W32" s="257"/>
      <c r="X32" s="175"/>
      <c r="Y32" s="257"/>
      <c r="Z32" s="173"/>
      <c r="AA32" s="312"/>
      <c r="AB32" s="173"/>
      <c r="AC32" s="319"/>
      <c r="AD32" s="257"/>
      <c r="AE32" s="175"/>
      <c r="AF32" s="172"/>
      <c r="AG32" s="172"/>
      <c r="AH32" s="176"/>
    </row>
    <row r="33" spans="1:35" ht="25.5" customHeight="1" x14ac:dyDescent="0.15">
      <c r="A33" s="178">
        <f t="shared" si="0"/>
        <v>30</v>
      </c>
      <c r="B33" s="179"/>
      <c r="C33" s="180"/>
      <c r="D33" s="234"/>
      <c r="E33" s="182"/>
      <c r="F33" s="258"/>
      <c r="G33" s="275"/>
      <c r="H33" s="182"/>
      <c r="I33" s="182"/>
      <c r="J33" s="182"/>
      <c r="K33" s="182"/>
      <c r="L33" s="182"/>
      <c r="M33" s="182"/>
      <c r="N33" s="182"/>
      <c r="O33" s="258"/>
      <c r="P33" s="185"/>
      <c r="Q33" s="258"/>
      <c r="R33" s="185"/>
      <c r="S33" s="184"/>
      <c r="T33" s="287"/>
      <c r="U33" s="190" t="s">
        <v>63</v>
      </c>
      <c r="V33" s="178">
        <f t="shared" si="1"/>
        <v>30</v>
      </c>
      <c r="W33" s="258"/>
      <c r="X33" s="185"/>
      <c r="Y33" s="258"/>
      <c r="Z33" s="183"/>
      <c r="AA33" s="313"/>
      <c r="AB33" s="183"/>
      <c r="AC33" s="320"/>
      <c r="AD33" s="258"/>
      <c r="AE33" s="185"/>
      <c r="AF33" s="182"/>
      <c r="AG33" s="182"/>
      <c r="AH33" s="186"/>
      <c r="AI33" s="190" t="s">
        <v>63</v>
      </c>
    </row>
    <row r="34" spans="1:35" ht="25.5" customHeight="1" x14ac:dyDescent="0.15">
      <c r="A34" s="168">
        <f t="shared" si="0"/>
        <v>31</v>
      </c>
      <c r="B34" s="169"/>
      <c r="C34" s="170"/>
      <c r="D34" s="233"/>
      <c r="E34" s="172"/>
      <c r="F34" s="257"/>
      <c r="G34" s="175"/>
      <c r="H34" s="172"/>
      <c r="I34" s="172"/>
      <c r="J34" s="172"/>
      <c r="K34" s="172"/>
      <c r="L34" s="172"/>
      <c r="M34" s="172"/>
      <c r="N34" s="172"/>
      <c r="O34" s="257"/>
      <c r="P34" s="175"/>
      <c r="Q34" s="257"/>
      <c r="R34" s="175"/>
      <c r="S34" s="174"/>
      <c r="T34" s="286"/>
      <c r="U34" s="191" t="s">
        <v>158</v>
      </c>
      <c r="V34" s="168">
        <f t="shared" si="1"/>
        <v>31</v>
      </c>
      <c r="W34" s="257"/>
      <c r="X34" s="175"/>
      <c r="Y34" s="257"/>
      <c r="Z34" s="173"/>
      <c r="AA34" s="312"/>
      <c r="AB34" s="173"/>
      <c r="AC34" s="319"/>
      <c r="AD34" s="257"/>
      <c r="AE34" s="175"/>
      <c r="AF34" s="172"/>
      <c r="AG34" s="172"/>
      <c r="AH34" s="176"/>
      <c r="AI34" s="191" t="s">
        <v>158</v>
      </c>
    </row>
    <row r="35" spans="1:35" ht="25.5" customHeight="1" x14ac:dyDescent="0.15">
      <c r="A35" s="178">
        <f t="shared" si="0"/>
        <v>32</v>
      </c>
      <c r="B35" s="179"/>
      <c r="C35" s="180"/>
      <c r="D35" s="234"/>
      <c r="E35" s="182"/>
      <c r="F35" s="258"/>
      <c r="G35" s="185"/>
      <c r="H35" s="182"/>
      <c r="I35" s="182"/>
      <c r="J35" s="182"/>
      <c r="K35" s="182"/>
      <c r="L35" s="182"/>
      <c r="M35" s="182"/>
      <c r="N35" s="182"/>
      <c r="O35" s="258"/>
      <c r="P35" s="185"/>
      <c r="Q35" s="258"/>
      <c r="R35" s="185"/>
      <c r="S35" s="184"/>
      <c r="T35" s="287"/>
      <c r="U35" s="191" t="s">
        <v>159</v>
      </c>
      <c r="V35" s="178">
        <f t="shared" si="1"/>
        <v>32</v>
      </c>
      <c r="W35" s="258"/>
      <c r="X35" s="185"/>
      <c r="Y35" s="258"/>
      <c r="Z35" s="183"/>
      <c r="AA35" s="313"/>
      <c r="AB35" s="183"/>
      <c r="AC35" s="320"/>
      <c r="AD35" s="258"/>
      <c r="AE35" s="185"/>
      <c r="AF35" s="182"/>
      <c r="AG35" s="182"/>
      <c r="AH35" s="186"/>
      <c r="AI35" s="191" t="s">
        <v>159</v>
      </c>
    </row>
    <row r="36" spans="1:35" ht="25.5" customHeight="1" x14ac:dyDescent="0.15">
      <c r="A36" s="168">
        <f t="shared" si="0"/>
        <v>33</v>
      </c>
      <c r="B36" s="169"/>
      <c r="C36" s="170"/>
      <c r="D36" s="233"/>
      <c r="E36" s="172"/>
      <c r="F36" s="257"/>
      <c r="G36" s="175"/>
      <c r="H36" s="172"/>
      <c r="I36" s="172"/>
      <c r="J36" s="172"/>
      <c r="K36" s="172"/>
      <c r="L36" s="172"/>
      <c r="M36" s="172"/>
      <c r="N36" s="172"/>
      <c r="O36" s="257"/>
      <c r="P36" s="175"/>
      <c r="Q36" s="257"/>
      <c r="R36" s="175"/>
      <c r="S36" s="174"/>
      <c r="T36" s="286"/>
      <c r="U36" s="192"/>
      <c r="V36" s="168">
        <f t="shared" si="1"/>
        <v>33</v>
      </c>
      <c r="W36" s="257"/>
      <c r="X36" s="175"/>
      <c r="Y36" s="257"/>
      <c r="Z36" s="173"/>
      <c r="AA36" s="312"/>
      <c r="AB36" s="173"/>
      <c r="AC36" s="319"/>
      <c r="AD36" s="257"/>
      <c r="AE36" s="175"/>
      <c r="AF36" s="172"/>
      <c r="AG36" s="172"/>
      <c r="AH36" s="176"/>
      <c r="AI36" s="192"/>
    </row>
    <row r="37" spans="1:35" ht="25.5" customHeight="1" x14ac:dyDescent="0.15">
      <c r="A37" s="187">
        <f t="shared" si="0"/>
        <v>34</v>
      </c>
      <c r="B37" s="179"/>
      <c r="C37" s="180"/>
      <c r="D37" s="234"/>
      <c r="E37" s="182"/>
      <c r="F37" s="258"/>
      <c r="G37" s="185"/>
      <c r="H37" s="182"/>
      <c r="I37" s="182"/>
      <c r="J37" s="182"/>
      <c r="K37" s="182"/>
      <c r="L37" s="182"/>
      <c r="M37" s="182"/>
      <c r="N37" s="182"/>
      <c r="O37" s="258"/>
      <c r="P37" s="185"/>
      <c r="Q37" s="258"/>
      <c r="R37" s="185"/>
      <c r="S37" s="184"/>
      <c r="T37" s="287"/>
      <c r="U37" s="192"/>
      <c r="V37" s="187">
        <f t="shared" si="1"/>
        <v>34</v>
      </c>
      <c r="W37" s="258"/>
      <c r="X37" s="185"/>
      <c r="Y37" s="258"/>
      <c r="Z37" s="183"/>
      <c r="AA37" s="313"/>
      <c r="AB37" s="183"/>
      <c r="AC37" s="320"/>
      <c r="AD37" s="258"/>
      <c r="AE37" s="185"/>
      <c r="AF37" s="182"/>
      <c r="AG37" s="182"/>
      <c r="AH37" s="186"/>
      <c r="AI37" s="192"/>
    </row>
    <row r="38" spans="1:35" ht="25.5" customHeight="1" x14ac:dyDescent="0.15">
      <c r="A38" s="168">
        <f t="shared" si="0"/>
        <v>35</v>
      </c>
      <c r="B38" s="169"/>
      <c r="C38" s="170"/>
      <c r="D38" s="233"/>
      <c r="E38" s="172"/>
      <c r="F38" s="257"/>
      <c r="G38" s="175"/>
      <c r="H38" s="172"/>
      <c r="I38" s="172"/>
      <c r="J38" s="172"/>
      <c r="K38" s="172"/>
      <c r="L38" s="172"/>
      <c r="M38" s="172"/>
      <c r="N38" s="172"/>
      <c r="O38" s="257"/>
      <c r="P38" s="175"/>
      <c r="Q38" s="257"/>
      <c r="R38" s="175"/>
      <c r="S38" s="174"/>
      <c r="T38" s="286"/>
      <c r="U38" s="192"/>
      <c r="V38" s="168">
        <f t="shared" si="1"/>
        <v>35</v>
      </c>
      <c r="W38" s="257"/>
      <c r="X38" s="175"/>
      <c r="Y38" s="257"/>
      <c r="Z38" s="173"/>
      <c r="AA38" s="312"/>
      <c r="AB38" s="173"/>
      <c r="AC38" s="319"/>
      <c r="AD38" s="257"/>
      <c r="AE38" s="175"/>
      <c r="AF38" s="172"/>
      <c r="AG38" s="172"/>
      <c r="AH38" s="176"/>
      <c r="AI38" s="192"/>
    </row>
    <row r="39" spans="1:35" ht="25.5" customHeight="1" x14ac:dyDescent="0.15">
      <c r="A39" s="178">
        <f t="shared" si="0"/>
        <v>36</v>
      </c>
      <c r="B39" s="179"/>
      <c r="C39" s="180"/>
      <c r="D39" s="234"/>
      <c r="E39" s="182"/>
      <c r="F39" s="258"/>
      <c r="G39" s="185"/>
      <c r="H39" s="182"/>
      <c r="I39" s="182"/>
      <c r="J39" s="182"/>
      <c r="K39" s="182"/>
      <c r="L39" s="182"/>
      <c r="M39" s="182"/>
      <c r="N39" s="182"/>
      <c r="O39" s="258"/>
      <c r="P39" s="185"/>
      <c r="Q39" s="258"/>
      <c r="R39" s="185"/>
      <c r="S39" s="184"/>
      <c r="T39" s="287"/>
      <c r="U39" s="192"/>
      <c r="V39" s="178">
        <f t="shared" si="1"/>
        <v>36</v>
      </c>
      <c r="W39" s="258"/>
      <c r="X39" s="185"/>
      <c r="Y39" s="258"/>
      <c r="Z39" s="183"/>
      <c r="AA39" s="313"/>
      <c r="AB39" s="183"/>
      <c r="AC39" s="320"/>
      <c r="AD39" s="258"/>
      <c r="AE39" s="185"/>
      <c r="AF39" s="182"/>
      <c r="AG39" s="182"/>
      <c r="AH39" s="186"/>
      <c r="AI39" s="192"/>
    </row>
    <row r="40" spans="1:35" ht="25.5" customHeight="1" x14ac:dyDescent="0.15">
      <c r="A40" s="168">
        <f t="shared" si="0"/>
        <v>37</v>
      </c>
      <c r="B40" s="169"/>
      <c r="C40" s="170"/>
      <c r="D40" s="233"/>
      <c r="E40" s="172"/>
      <c r="F40" s="257"/>
      <c r="G40" s="175"/>
      <c r="H40" s="172"/>
      <c r="I40" s="172"/>
      <c r="J40" s="172"/>
      <c r="K40" s="172"/>
      <c r="L40" s="172"/>
      <c r="M40" s="172"/>
      <c r="N40" s="172"/>
      <c r="O40" s="257"/>
      <c r="P40" s="175"/>
      <c r="Q40" s="257"/>
      <c r="R40" s="175"/>
      <c r="S40" s="174"/>
      <c r="T40" s="286"/>
      <c r="U40" s="192"/>
      <c r="V40" s="168">
        <f t="shared" si="1"/>
        <v>37</v>
      </c>
      <c r="W40" s="257"/>
      <c r="X40" s="175"/>
      <c r="Y40" s="257"/>
      <c r="Z40" s="173"/>
      <c r="AA40" s="312"/>
      <c r="AB40" s="173"/>
      <c r="AC40" s="319"/>
      <c r="AD40" s="257"/>
      <c r="AE40" s="175"/>
      <c r="AF40" s="172"/>
      <c r="AG40" s="172"/>
      <c r="AH40" s="176"/>
      <c r="AI40" s="192"/>
    </row>
    <row r="41" spans="1:35" ht="25.5" customHeight="1" x14ac:dyDescent="0.15">
      <c r="A41" s="187">
        <f t="shared" si="0"/>
        <v>38</v>
      </c>
      <c r="B41" s="179"/>
      <c r="C41" s="180"/>
      <c r="D41" s="234"/>
      <c r="E41" s="182"/>
      <c r="F41" s="258"/>
      <c r="G41" s="185"/>
      <c r="H41" s="182"/>
      <c r="I41" s="182"/>
      <c r="J41" s="182"/>
      <c r="K41" s="182"/>
      <c r="L41" s="182"/>
      <c r="M41" s="182"/>
      <c r="N41" s="182"/>
      <c r="O41" s="258"/>
      <c r="P41" s="185"/>
      <c r="Q41" s="258"/>
      <c r="R41" s="185"/>
      <c r="S41" s="184"/>
      <c r="T41" s="287"/>
      <c r="U41" s="192"/>
      <c r="V41" s="187">
        <f t="shared" si="1"/>
        <v>38</v>
      </c>
      <c r="W41" s="258"/>
      <c r="X41" s="185"/>
      <c r="Y41" s="258"/>
      <c r="Z41" s="183"/>
      <c r="AA41" s="313"/>
      <c r="AB41" s="183"/>
      <c r="AC41" s="320"/>
      <c r="AD41" s="258"/>
      <c r="AE41" s="185"/>
      <c r="AF41" s="182"/>
      <c r="AG41" s="182"/>
      <c r="AH41" s="186"/>
      <c r="AI41" s="192"/>
    </row>
    <row r="42" spans="1:35" ht="25.5" customHeight="1" x14ac:dyDescent="0.15">
      <c r="A42" s="168">
        <f t="shared" si="0"/>
        <v>39</v>
      </c>
      <c r="B42" s="169"/>
      <c r="C42" s="170"/>
      <c r="D42" s="233"/>
      <c r="E42" s="172"/>
      <c r="F42" s="257"/>
      <c r="G42" s="175"/>
      <c r="H42" s="172"/>
      <c r="I42" s="172"/>
      <c r="J42" s="172"/>
      <c r="K42" s="172"/>
      <c r="L42" s="172"/>
      <c r="M42" s="172"/>
      <c r="N42" s="172"/>
      <c r="O42" s="257"/>
      <c r="P42" s="175"/>
      <c r="Q42" s="257"/>
      <c r="R42" s="175"/>
      <c r="S42" s="174"/>
      <c r="T42" s="286"/>
      <c r="U42" s="193"/>
      <c r="V42" s="168">
        <f t="shared" si="1"/>
        <v>39</v>
      </c>
      <c r="W42" s="257"/>
      <c r="X42" s="175"/>
      <c r="Y42" s="257"/>
      <c r="Z42" s="173"/>
      <c r="AA42" s="312"/>
      <c r="AB42" s="173"/>
      <c r="AC42" s="319"/>
      <c r="AD42" s="257"/>
      <c r="AE42" s="175"/>
      <c r="AF42" s="172"/>
      <c r="AG42" s="172"/>
      <c r="AH42" s="176"/>
      <c r="AI42" s="229"/>
    </row>
    <row r="43" spans="1:35" ht="25.5" customHeight="1" thickBot="1" x14ac:dyDescent="0.2">
      <c r="A43" s="178">
        <f t="shared" si="0"/>
        <v>40</v>
      </c>
      <c r="B43" s="179"/>
      <c r="C43" s="180"/>
      <c r="D43" s="234"/>
      <c r="E43" s="182"/>
      <c r="F43" s="258"/>
      <c r="G43" s="275"/>
      <c r="H43" s="182"/>
      <c r="I43" s="182"/>
      <c r="J43" s="182"/>
      <c r="K43" s="182"/>
      <c r="L43" s="182"/>
      <c r="M43" s="182"/>
      <c r="N43" s="182"/>
      <c r="O43" s="258"/>
      <c r="P43" s="185"/>
      <c r="Q43" s="258"/>
      <c r="R43" s="185"/>
      <c r="S43" s="184"/>
      <c r="T43" s="287"/>
      <c r="U43" s="193"/>
      <c r="V43" s="178">
        <f t="shared" si="1"/>
        <v>40</v>
      </c>
      <c r="W43" s="258"/>
      <c r="X43" s="185"/>
      <c r="Y43" s="258"/>
      <c r="Z43" s="183"/>
      <c r="AA43" s="313"/>
      <c r="AB43" s="183"/>
      <c r="AC43" s="320"/>
      <c r="AD43" s="258"/>
      <c r="AE43" s="185"/>
      <c r="AF43" s="182"/>
      <c r="AG43" s="182"/>
      <c r="AH43" s="186"/>
      <c r="AI43" s="229"/>
    </row>
    <row r="44" spans="1:35" ht="25.5" customHeight="1" thickTop="1" x14ac:dyDescent="0.15">
      <c r="A44" s="252" t="s">
        <v>201</v>
      </c>
      <c r="B44" s="328">
        <f>SUM(B45:B46)</f>
        <v>0</v>
      </c>
      <c r="C44" s="345"/>
      <c r="D44" s="330">
        <f>SUM(D45:D46)</f>
        <v>0</v>
      </c>
      <c r="E44" s="331">
        <f>SUM(E45:E46)</f>
        <v>0</v>
      </c>
      <c r="F44" s="331">
        <f>SUM(F45:F46)</f>
        <v>0</v>
      </c>
      <c r="G44" s="276">
        <f>COUNTIF(G4:G43,"A")+COUNTIF(G4:G43,"B")</f>
        <v>0</v>
      </c>
      <c r="H44" s="331">
        <f t="shared" ref="H44:AF44" si="2">SUM(H45:H46)</f>
        <v>0</v>
      </c>
      <c r="I44" s="331">
        <f t="shared" ref="I44:T44" si="3">SUM(I45:I46)</f>
        <v>0</v>
      </c>
      <c r="J44" s="331">
        <f t="shared" si="3"/>
        <v>0</v>
      </c>
      <c r="K44" s="331">
        <f t="shared" si="3"/>
        <v>0</v>
      </c>
      <c r="L44" s="331">
        <f t="shared" si="3"/>
        <v>0</v>
      </c>
      <c r="M44" s="331">
        <f t="shared" si="3"/>
        <v>0</v>
      </c>
      <c r="N44" s="331">
        <f t="shared" si="3"/>
        <v>0</v>
      </c>
      <c r="O44" s="331">
        <f t="shared" si="3"/>
        <v>0</v>
      </c>
      <c r="P44" s="346">
        <f t="shared" si="3"/>
        <v>0</v>
      </c>
      <c r="Q44" s="331">
        <f t="shared" si="3"/>
        <v>0</v>
      </c>
      <c r="R44" s="346">
        <f t="shared" si="3"/>
        <v>0</v>
      </c>
      <c r="S44" s="347">
        <f t="shared" si="3"/>
        <v>0</v>
      </c>
      <c r="T44" s="348">
        <f t="shared" si="3"/>
        <v>0</v>
      </c>
      <c r="U44" s="192"/>
      <c r="V44" s="252" t="s">
        <v>201</v>
      </c>
      <c r="W44" s="331">
        <f t="shared" si="2"/>
        <v>0</v>
      </c>
      <c r="X44" s="353">
        <f t="shared" si="2"/>
        <v>0</v>
      </c>
      <c r="Y44" s="332">
        <f>SUM(Y45:Y46)</f>
        <v>0</v>
      </c>
      <c r="Z44" s="354">
        <f t="shared" si="2"/>
        <v>0</v>
      </c>
      <c r="AA44" s="355">
        <f t="shared" si="2"/>
        <v>0</v>
      </c>
      <c r="AB44" s="354">
        <f t="shared" si="2"/>
        <v>0</v>
      </c>
      <c r="AC44" s="356">
        <f t="shared" si="2"/>
        <v>0</v>
      </c>
      <c r="AD44" s="332">
        <f>SUM(AD45:AD46)</f>
        <v>0</v>
      </c>
      <c r="AE44" s="353">
        <f t="shared" ref="AE44" si="4">SUM(AE45:AE46)</f>
        <v>0</v>
      </c>
      <c r="AF44" s="331">
        <f t="shared" si="2"/>
        <v>0</v>
      </c>
      <c r="AG44" s="331">
        <f t="shared" ref="AG44:AH44" si="5">SUM(AG45:AG46)</f>
        <v>0</v>
      </c>
      <c r="AH44" s="357">
        <f t="shared" si="5"/>
        <v>0</v>
      </c>
      <c r="AI44" s="192"/>
    </row>
    <row r="45" spans="1:35" ht="25.5" customHeight="1" x14ac:dyDescent="0.15">
      <c r="A45" s="349" t="s">
        <v>202</v>
      </c>
      <c r="B45" s="336">
        <f>COUNTIF(B4:B43,"○")</f>
        <v>0</v>
      </c>
      <c r="C45" s="337"/>
      <c r="D45" s="338">
        <f>COUNTIF(D4:D43,"○")+COUNTIF(D4:D43,"R○")+COUNTIF(D4:D43,"◎")+COUNTIF(D4:D43,"R◎")+COUNTIF(D4:D43,"□")</f>
        <v>0</v>
      </c>
      <c r="E45" s="339">
        <f>COUNTIF(E4:E43,"○")</f>
        <v>0</v>
      </c>
      <c r="F45" s="339">
        <f>COUNTIF(F4:F43,"○")</f>
        <v>0</v>
      </c>
      <c r="G45" s="340">
        <f>COUNTIF(G4:G43,"A")</f>
        <v>0</v>
      </c>
      <c r="H45" s="339">
        <f t="shared" ref="H45:O45" si="6">COUNTIF(H4:H43,"○")</f>
        <v>0</v>
      </c>
      <c r="I45" s="339">
        <f t="shared" si="6"/>
        <v>0</v>
      </c>
      <c r="J45" s="339">
        <f t="shared" si="6"/>
        <v>0</v>
      </c>
      <c r="K45" s="339">
        <f t="shared" si="6"/>
        <v>0</v>
      </c>
      <c r="L45" s="339">
        <f t="shared" si="6"/>
        <v>0</v>
      </c>
      <c r="M45" s="339">
        <f t="shared" si="6"/>
        <v>0</v>
      </c>
      <c r="N45" s="339">
        <f t="shared" si="6"/>
        <v>0</v>
      </c>
      <c r="O45" s="339">
        <f t="shared" si="6"/>
        <v>0</v>
      </c>
      <c r="P45" s="350">
        <f>SUMIF(O4:O43,"○",P4:P43)</f>
        <v>0</v>
      </c>
      <c r="Q45" s="339">
        <f>COUNTIF(Q4:Q43,"○")</f>
        <v>0</v>
      </c>
      <c r="R45" s="350">
        <f>SUMIF(Q4:Q43,"○",R4:R43)</f>
        <v>0</v>
      </c>
      <c r="S45" s="351">
        <f>COUNTIF(S4:S43,"○")</f>
        <v>0</v>
      </c>
      <c r="T45" s="352">
        <f>SUMIF(S4:S43,"○",T4:T43)</f>
        <v>0</v>
      </c>
      <c r="U45" s="209"/>
      <c r="V45" s="349" t="s">
        <v>202</v>
      </c>
      <c r="W45" s="339">
        <f>COUNTIF(W4:W43,"○")</f>
        <v>0</v>
      </c>
      <c r="X45" s="358">
        <f>SUMIF(W4:W43,"○",X4:X43)</f>
        <v>0</v>
      </c>
      <c r="Y45" s="341">
        <f>COUNTIF(Y4:Y43,"○")</f>
        <v>0</v>
      </c>
      <c r="Z45" s="359">
        <f>SUMIF($Z4:$Z43,"○",Z4:Z43)</f>
        <v>0</v>
      </c>
      <c r="AA45" s="360">
        <f>SUMIF($Z4:$Z43,"○",AA4:AA43)</f>
        <v>0</v>
      </c>
      <c r="AB45" s="359">
        <f>SUMIF($Z4:$Z43,"○",AB4:AB43)</f>
        <v>0</v>
      </c>
      <c r="AC45" s="361">
        <f>SUMIF($Z4:$Z43,"○",AC4:AC43)</f>
        <v>0</v>
      </c>
      <c r="AD45" s="341">
        <f>COUNTIF(AD4:AD43,"○")</f>
        <v>0</v>
      </c>
      <c r="AE45" s="358">
        <f>SUMIF(AD4:AD43,"○",AE4:AE43)</f>
        <v>0</v>
      </c>
      <c r="AF45" s="339">
        <f>COUNTIF(AF4:AF43,"○")</f>
        <v>0</v>
      </c>
      <c r="AG45" s="339">
        <f>COUNTIF(AG4:AG43,"○")</f>
        <v>0</v>
      </c>
      <c r="AH45" s="362">
        <f>SUMIF(AG4:AG43,"○",AH4:AH43)</f>
        <v>0</v>
      </c>
      <c r="AI45" s="192"/>
    </row>
    <row r="46" spans="1:35" ht="25.5" customHeight="1" thickBot="1" x14ac:dyDescent="0.2">
      <c r="A46" s="253" t="s">
        <v>203</v>
      </c>
      <c r="B46" s="211">
        <f>COUNTIF(B4:B43,"●")</f>
        <v>0</v>
      </c>
      <c r="C46" s="212"/>
      <c r="D46" s="235">
        <f>COUNTIF(D4:D43,"●")+COUNTIF(D4:D43,"■")</f>
        <v>0</v>
      </c>
      <c r="E46" s="214">
        <f>COUNTIF(E4:E43,"●")</f>
        <v>0</v>
      </c>
      <c r="F46" s="214">
        <f>COUNTIF(F4:F43,"●")</f>
        <v>0</v>
      </c>
      <c r="G46" s="278">
        <f>COUNTIF(G4:G43,"B")</f>
        <v>0</v>
      </c>
      <c r="H46" s="214">
        <f t="shared" ref="H46:O46" si="7">COUNTIF(H4:H43,"●")</f>
        <v>0</v>
      </c>
      <c r="I46" s="214">
        <f t="shared" si="7"/>
        <v>0</v>
      </c>
      <c r="J46" s="214">
        <f t="shared" si="7"/>
        <v>0</v>
      </c>
      <c r="K46" s="214">
        <f t="shared" si="7"/>
        <v>0</v>
      </c>
      <c r="L46" s="214">
        <f t="shared" si="7"/>
        <v>0</v>
      </c>
      <c r="M46" s="214">
        <f t="shared" si="7"/>
        <v>0</v>
      </c>
      <c r="N46" s="214">
        <f t="shared" si="7"/>
        <v>0</v>
      </c>
      <c r="O46" s="214">
        <f t="shared" si="7"/>
        <v>0</v>
      </c>
      <c r="P46" s="285">
        <f>SUMIF(O4:O43,"●",P4:P43)</f>
        <v>0</v>
      </c>
      <c r="Q46" s="214">
        <f>COUNTIF(Q4:Q43,"●")</f>
        <v>0</v>
      </c>
      <c r="R46" s="285">
        <f>SUMIF(Q4:Q33,"●",R4:R33)</f>
        <v>0</v>
      </c>
      <c r="S46" s="216">
        <f>COUNTIF(S4:S43,"●")</f>
        <v>0</v>
      </c>
      <c r="T46" s="290">
        <f>SUMIF(S4:S43,"●",T4:T43)</f>
        <v>0</v>
      </c>
      <c r="U46" s="192"/>
      <c r="V46" s="253" t="s">
        <v>203</v>
      </c>
      <c r="W46" s="214">
        <f>COUNTIF(W4:W43,"●")</f>
        <v>0</v>
      </c>
      <c r="X46" s="264">
        <f>SUMIF(W4:W43,"●",X4:X43)</f>
        <v>0</v>
      </c>
      <c r="Y46" s="223">
        <f>COUNTIF(Y4:Y43,"●")</f>
        <v>0</v>
      </c>
      <c r="Z46" s="215">
        <f>SUMIF($Z4:$Z43,"●",Z4:Z43)</f>
        <v>0</v>
      </c>
      <c r="AA46" s="316">
        <f>SUMIF($Z4:$Z43,"●",AA4:AA43)</f>
        <v>0</v>
      </c>
      <c r="AB46" s="215">
        <f>SUMIF($Z4:$Z43,"●",AB4:AB43)</f>
        <v>0</v>
      </c>
      <c r="AC46" s="323">
        <f>SUMIF($Z4:$Z43,"●",AC4:AC43)</f>
        <v>0</v>
      </c>
      <c r="AD46" s="223">
        <f>COUNTIF(AD4:AD43,"●")</f>
        <v>0</v>
      </c>
      <c r="AE46" s="264">
        <f>SUMIF(AD4:AD43,"●",AE4:AE43)</f>
        <v>0</v>
      </c>
      <c r="AF46" s="214">
        <f>COUNTIF(AF4:AF43,"●")</f>
        <v>0</v>
      </c>
      <c r="AG46" s="214">
        <f>COUNTIF(AG4:AG43,"●")</f>
        <v>0</v>
      </c>
      <c r="AH46" s="217">
        <f>SUMIF(AG4:AG43,"●",AH4:AH43)</f>
        <v>0</v>
      </c>
      <c r="AI46" s="192"/>
    </row>
    <row r="47" spans="1:35" s="101" customFormat="1" ht="10.5" hidden="1" customHeight="1" thickBot="1" x14ac:dyDescent="0.2">
      <c r="A47" s="168">
        <v>31</v>
      </c>
      <c r="B47" s="169"/>
      <c r="C47" s="170"/>
      <c r="D47" s="171"/>
      <c r="E47" s="172"/>
      <c r="F47" s="257"/>
      <c r="G47" s="175"/>
      <c r="H47" s="172"/>
      <c r="I47" s="172"/>
      <c r="J47" s="172"/>
      <c r="K47" s="172"/>
      <c r="L47" s="172"/>
      <c r="M47" s="172"/>
      <c r="N47" s="172"/>
      <c r="O47" s="257"/>
      <c r="P47" s="175"/>
      <c r="Q47" s="257"/>
      <c r="R47" s="175"/>
      <c r="S47" s="174"/>
      <c r="T47" s="286"/>
      <c r="U47" s="177" t="s">
        <v>161</v>
      </c>
      <c r="V47" s="168">
        <v>31</v>
      </c>
      <c r="W47" s="257"/>
      <c r="X47" s="175"/>
      <c r="Y47" s="257"/>
      <c r="Z47" s="173"/>
      <c r="AA47" s="312"/>
      <c r="AB47" s="173"/>
      <c r="AC47" s="319"/>
      <c r="AD47" s="257"/>
      <c r="AE47" s="175"/>
      <c r="AF47" s="172"/>
      <c r="AG47" s="172"/>
      <c r="AH47" s="176"/>
      <c r="AI47" s="177" t="s">
        <v>161</v>
      </c>
    </row>
    <row r="48" spans="1:35" s="101" customFormat="1" ht="10.5" hidden="1" customHeight="1" thickTop="1" x14ac:dyDescent="0.15">
      <c r="A48" s="178">
        <v>32</v>
      </c>
      <c r="B48" s="179"/>
      <c r="C48" s="180"/>
      <c r="D48" s="181"/>
      <c r="E48" s="182"/>
      <c r="F48" s="258"/>
      <c r="G48" s="185"/>
      <c r="H48" s="182"/>
      <c r="I48" s="182"/>
      <c r="J48" s="182"/>
      <c r="K48" s="182"/>
      <c r="L48" s="182"/>
      <c r="M48" s="182"/>
      <c r="N48" s="182"/>
      <c r="O48" s="258"/>
      <c r="P48" s="185"/>
      <c r="Q48" s="258"/>
      <c r="R48" s="185"/>
      <c r="S48" s="184"/>
      <c r="T48" s="287"/>
      <c r="U48" s="103"/>
      <c r="V48" s="178">
        <v>32</v>
      </c>
      <c r="W48" s="258"/>
      <c r="X48" s="185"/>
      <c r="Y48" s="258"/>
      <c r="Z48" s="183"/>
      <c r="AA48" s="313"/>
      <c r="AB48" s="183"/>
      <c r="AC48" s="320"/>
      <c r="AD48" s="258"/>
      <c r="AE48" s="185"/>
      <c r="AF48" s="182"/>
      <c r="AG48" s="182"/>
      <c r="AH48" s="186"/>
      <c r="AI48" s="103"/>
    </row>
    <row r="49" spans="1:36" s="101" customFormat="1" ht="10.5" hidden="1" customHeight="1" x14ac:dyDescent="0.15">
      <c r="A49" s="168">
        <v>33</v>
      </c>
      <c r="B49" s="169"/>
      <c r="C49" s="170"/>
      <c r="D49" s="171"/>
      <c r="E49" s="172"/>
      <c r="F49" s="257"/>
      <c r="G49" s="175"/>
      <c r="H49" s="172"/>
      <c r="I49" s="172"/>
      <c r="J49" s="172"/>
      <c r="K49" s="172"/>
      <c r="L49" s="172"/>
      <c r="M49" s="172"/>
      <c r="N49" s="172"/>
      <c r="O49" s="257"/>
      <c r="P49" s="175"/>
      <c r="Q49" s="257"/>
      <c r="R49" s="175"/>
      <c r="S49" s="174"/>
      <c r="T49" s="286"/>
      <c r="U49" s="30"/>
      <c r="V49" s="168">
        <v>33</v>
      </c>
      <c r="W49" s="257"/>
      <c r="X49" s="175"/>
      <c r="Y49" s="257"/>
      <c r="Z49" s="173"/>
      <c r="AA49" s="312"/>
      <c r="AB49" s="173"/>
      <c r="AC49" s="319"/>
      <c r="AD49" s="257"/>
      <c r="AE49" s="175"/>
      <c r="AF49" s="172"/>
      <c r="AG49" s="172"/>
      <c r="AH49" s="176"/>
      <c r="AI49" s="30"/>
    </row>
    <row r="50" spans="1:36" s="101" customFormat="1" ht="10.5" hidden="1" customHeight="1" thickBot="1" x14ac:dyDescent="0.2">
      <c r="A50" s="187">
        <v>34</v>
      </c>
      <c r="B50" s="179"/>
      <c r="C50" s="180"/>
      <c r="D50" s="181"/>
      <c r="E50" s="182"/>
      <c r="F50" s="258"/>
      <c r="G50" s="185"/>
      <c r="H50" s="182"/>
      <c r="I50" s="182"/>
      <c r="J50" s="182"/>
      <c r="K50" s="182"/>
      <c r="L50" s="182"/>
      <c r="M50" s="182"/>
      <c r="N50" s="182"/>
      <c r="O50" s="258"/>
      <c r="P50" s="185"/>
      <c r="Q50" s="258"/>
      <c r="R50" s="185"/>
      <c r="S50" s="184"/>
      <c r="T50" s="287"/>
      <c r="U50" s="177" t="s">
        <v>162</v>
      </c>
      <c r="V50" s="187">
        <v>34</v>
      </c>
      <c r="W50" s="258"/>
      <c r="X50" s="185"/>
      <c r="Y50" s="258"/>
      <c r="Z50" s="183"/>
      <c r="AA50" s="313"/>
      <c r="AB50" s="183"/>
      <c r="AC50" s="320"/>
      <c r="AD50" s="258"/>
      <c r="AE50" s="185"/>
      <c r="AF50" s="182"/>
      <c r="AG50" s="182"/>
      <c r="AH50" s="186"/>
      <c r="AI50" s="177" t="s">
        <v>162</v>
      </c>
    </row>
    <row r="51" spans="1:36" s="101" customFormat="1" ht="10.5" hidden="1" customHeight="1" thickTop="1" x14ac:dyDescent="0.15">
      <c r="A51" s="168">
        <v>35</v>
      </c>
      <c r="B51" s="169"/>
      <c r="C51" s="170"/>
      <c r="D51" s="171"/>
      <c r="E51" s="172"/>
      <c r="F51" s="257"/>
      <c r="G51" s="175"/>
      <c r="H51" s="172"/>
      <c r="I51" s="172"/>
      <c r="J51" s="172"/>
      <c r="K51" s="172"/>
      <c r="L51" s="172"/>
      <c r="M51" s="172"/>
      <c r="N51" s="172"/>
      <c r="O51" s="257"/>
      <c r="P51" s="175"/>
      <c r="Q51" s="257"/>
      <c r="R51" s="175"/>
      <c r="S51" s="174"/>
      <c r="T51" s="286"/>
      <c r="U51" s="103"/>
      <c r="V51" s="168">
        <v>35</v>
      </c>
      <c r="W51" s="257"/>
      <c r="X51" s="175"/>
      <c r="Y51" s="257"/>
      <c r="Z51" s="173"/>
      <c r="AA51" s="312"/>
      <c r="AB51" s="173"/>
      <c r="AC51" s="319"/>
      <c r="AD51" s="257"/>
      <c r="AE51" s="175"/>
      <c r="AF51" s="172"/>
      <c r="AG51" s="172"/>
      <c r="AH51" s="176"/>
      <c r="AI51" s="103"/>
    </row>
    <row r="52" spans="1:36" s="101" customFormat="1" ht="10.5" hidden="1" customHeight="1" x14ac:dyDescent="0.15">
      <c r="A52" s="178">
        <v>36</v>
      </c>
      <c r="B52" s="179"/>
      <c r="C52" s="180"/>
      <c r="D52" s="181"/>
      <c r="E52" s="182"/>
      <c r="F52" s="258"/>
      <c r="G52" s="185"/>
      <c r="H52" s="182"/>
      <c r="I52" s="182"/>
      <c r="J52" s="182"/>
      <c r="K52" s="182"/>
      <c r="L52" s="182"/>
      <c r="M52" s="182"/>
      <c r="N52" s="182"/>
      <c r="O52" s="258"/>
      <c r="P52" s="185"/>
      <c r="Q52" s="258"/>
      <c r="R52" s="185"/>
      <c r="S52" s="184"/>
      <c r="T52" s="287"/>
      <c r="U52" s="30"/>
      <c r="V52" s="178">
        <v>36</v>
      </c>
      <c r="W52" s="258"/>
      <c r="X52" s="185"/>
      <c r="Y52" s="258"/>
      <c r="Z52" s="183"/>
      <c r="AA52" s="313"/>
      <c r="AB52" s="183"/>
      <c r="AC52" s="320"/>
      <c r="AD52" s="258"/>
      <c r="AE52" s="185"/>
      <c r="AF52" s="182"/>
      <c r="AG52" s="182"/>
      <c r="AH52" s="186"/>
      <c r="AI52" s="30"/>
    </row>
    <row r="53" spans="1:36" ht="30.75" hidden="1" customHeight="1" thickBot="1" x14ac:dyDescent="0.2">
      <c r="A53" s="168">
        <v>37</v>
      </c>
      <c r="B53" s="169"/>
      <c r="C53" s="170"/>
      <c r="D53" s="171"/>
      <c r="E53" s="172"/>
      <c r="F53" s="257"/>
      <c r="G53" s="175"/>
      <c r="H53" s="172"/>
      <c r="I53" s="172"/>
      <c r="J53" s="172"/>
      <c r="K53" s="172"/>
      <c r="L53" s="172"/>
      <c r="M53" s="172"/>
      <c r="N53" s="172"/>
      <c r="O53" s="257"/>
      <c r="P53" s="175"/>
      <c r="Q53" s="257"/>
      <c r="R53" s="175"/>
      <c r="S53" s="174"/>
      <c r="T53" s="286"/>
      <c r="U53" s="177" t="s">
        <v>163</v>
      </c>
      <c r="V53" s="168">
        <v>37</v>
      </c>
      <c r="W53" s="257"/>
      <c r="X53" s="175"/>
      <c r="Y53" s="257"/>
      <c r="Z53" s="173"/>
      <c r="AA53" s="312"/>
      <c r="AB53" s="173"/>
      <c r="AC53" s="319"/>
      <c r="AD53" s="257"/>
      <c r="AE53" s="175"/>
      <c r="AF53" s="172"/>
      <c r="AG53" s="172"/>
      <c r="AH53" s="176"/>
      <c r="AI53" s="177" t="s">
        <v>163</v>
      </c>
    </row>
    <row r="54" spans="1:36" ht="30.75" hidden="1" customHeight="1" x14ac:dyDescent="0.15">
      <c r="A54" s="187">
        <f>A33+1</f>
        <v>31</v>
      </c>
      <c r="B54" s="179"/>
      <c r="C54" s="180"/>
      <c r="D54" s="181"/>
      <c r="E54" s="182"/>
      <c r="F54" s="258"/>
      <c r="G54" s="185"/>
      <c r="H54" s="182"/>
      <c r="I54" s="182"/>
      <c r="J54" s="182"/>
      <c r="K54" s="182"/>
      <c r="L54" s="182"/>
      <c r="M54" s="182"/>
      <c r="N54" s="182"/>
      <c r="O54" s="258"/>
      <c r="P54" s="185"/>
      <c r="Q54" s="258"/>
      <c r="R54" s="185"/>
      <c r="S54" s="184"/>
      <c r="T54" s="287"/>
      <c r="V54" s="187">
        <f>V33+1</f>
        <v>31</v>
      </c>
      <c r="W54" s="258"/>
      <c r="X54" s="185"/>
      <c r="Y54" s="258"/>
      <c r="Z54" s="183"/>
      <c r="AA54" s="313"/>
      <c r="AB54" s="183"/>
      <c r="AC54" s="320"/>
      <c r="AD54" s="258"/>
      <c r="AE54" s="185"/>
      <c r="AF54" s="182"/>
      <c r="AG54" s="182"/>
      <c r="AH54" s="186"/>
    </row>
    <row r="55" spans="1:36" ht="30.75" hidden="1" customHeight="1" x14ac:dyDescent="0.15">
      <c r="A55" s="168">
        <f>A54+1</f>
        <v>32</v>
      </c>
      <c r="B55" s="169"/>
      <c r="C55" s="170"/>
      <c r="D55" s="171"/>
      <c r="E55" s="172"/>
      <c r="F55" s="257"/>
      <c r="G55" s="175"/>
      <c r="H55" s="172"/>
      <c r="I55" s="172"/>
      <c r="J55" s="172"/>
      <c r="K55" s="172"/>
      <c r="L55" s="172"/>
      <c r="M55" s="172"/>
      <c r="N55" s="172"/>
      <c r="O55" s="257"/>
      <c r="P55" s="175"/>
      <c r="Q55" s="257"/>
      <c r="R55" s="175"/>
      <c r="S55" s="174"/>
      <c r="T55" s="286"/>
      <c r="V55" s="168">
        <f>V54+1</f>
        <v>32</v>
      </c>
      <c r="W55" s="257"/>
      <c r="X55" s="175"/>
      <c r="Y55" s="257"/>
      <c r="Z55" s="173"/>
      <c r="AA55" s="312"/>
      <c r="AB55" s="173"/>
      <c r="AC55" s="319"/>
      <c r="AD55" s="257"/>
      <c r="AE55" s="175"/>
      <c r="AF55" s="172"/>
      <c r="AG55" s="172"/>
      <c r="AH55" s="176"/>
    </row>
    <row r="56" spans="1:36" ht="30.75" hidden="1" customHeight="1" x14ac:dyDescent="0.15">
      <c r="A56" s="178">
        <f t="shared" ref="A56:A83" si="8">A55+1</f>
        <v>33</v>
      </c>
      <c r="B56" s="179"/>
      <c r="C56" s="180"/>
      <c r="D56" s="181"/>
      <c r="E56" s="182"/>
      <c r="F56" s="258"/>
      <c r="G56" s="185"/>
      <c r="H56" s="182"/>
      <c r="I56" s="182"/>
      <c r="J56" s="182"/>
      <c r="K56" s="182"/>
      <c r="L56" s="182"/>
      <c r="M56" s="182"/>
      <c r="N56" s="182"/>
      <c r="O56" s="258"/>
      <c r="P56" s="185"/>
      <c r="Q56" s="258"/>
      <c r="R56" s="185"/>
      <c r="S56" s="184"/>
      <c r="T56" s="287"/>
      <c r="V56" s="178">
        <f t="shared" ref="V56:V83" si="9">V55+1</f>
        <v>33</v>
      </c>
      <c r="W56" s="258"/>
      <c r="X56" s="185"/>
      <c r="Y56" s="258"/>
      <c r="Z56" s="183"/>
      <c r="AA56" s="313"/>
      <c r="AB56" s="183"/>
      <c r="AC56" s="320"/>
      <c r="AD56" s="258"/>
      <c r="AE56" s="185"/>
      <c r="AF56" s="182"/>
      <c r="AG56" s="182"/>
      <c r="AH56" s="186"/>
    </row>
    <row r="57" spans="1:36" ht="30.75" hidden="1" customHeight="1" x14ac:dyDescent="0.15">
      <c r="A57" s="168">
        <f t="shared" si="8"/>
        <v>34</v>
      </c>
      <c r="B57" s="169"/>
      <c r="C57" s="170"/>
      <c r="D57" s="171"/>
      <c r="E57" s="172"/>
      <c r="F57" s="257"/>
      <c r="G57" s="175"/>
      <c r="H57" s="172"/>
      <c r="I57" s="172"/>
      <c r="J57" s="172"/>
      <c r="K57" s="172"/>
      <c r="L57" s="172"/>
      <c r="M57" s="172"/>
      <c r="N57" s="172"/>
      <c r="O57" s="257"/>
      <c r="P57" s="175"/>
      <c r="Q57" s="257"/>
      <c r="R57" s="175"/>
      <c r="S57" s="174"/>
      <c r="T57" s="286"/>
      <c r="U57" s="100"/>
      <c r="V57" s="168">
        <f t="shared" si="9"/>
        <v>34</v>
      </c>
      <c r="W57" s="257"/>
      <c r="X57" s="175"/>
      <c r="Y57" s="257"/>
      <c r="Z57" s="173"/>
      <c r="AA57" s="312"/>
      <c r="AB57" s="173"/>
      <c r="AC57" s="319"/>
      <c r="AD57" s="257"/>
      <c r="AE57" s="175"/>
      <c r="AF57" s="172"/>
      <c r="AG57" s="172"/>
      <c r="AH57" s="176"/>
      <c r="AI57" s="100"/>
    </row>
    <row r="58" spans="1:36" ht="30.75" hidden="1" customHeight="1" x14ac:dyDescent="0.15">
      <c r="A58" s="187">
        <f t="shared" si="8"/>
        <v>35</v>
      </c>
      <c r="B58" s="179"/>
      <c r="C58" s="180"/>
      <c r="D58" s="181"/>
      <c r="E58" s="182"/>
      <c r="F58" s="258"/>
      <c r="G58" s="185"/>
      <c r="H58" s="182"/>
      <c r="I58" s="182"/>
      <c r="J58" s="182"/>
      <c r="K58" s="182"/>
      <c r="L58" s="182"/>
      <c r="M58" s="182"/>
      <c r="N58" s="182"/>
      <c r="O58" s="258"/>
      <c r="P58" s="185"/>
      <c r="Q58" s="258"/>
      <c r="R58" s="185"/>
      <c r="S58" s="184"/>
      <c r="T58" s="287"/>
      <c r="U58" s="100"/>
      <c r="V58" s="187">
        <f t="shared" si="9"/>
        <v>35</v>
      </c>
      <c r="W58" s="258"/>
      <c r="X58" s="185"/>
      <c r="Y58" s="258"/>
      <c r="Z58" s="183"/>
      <c r="AA58" s="313"/>
      <c r="AB58" s="183"/>
      <c r="AC58" s="320"/>
      <c r="AD58" s="258"/>
      <c r="AE58" s="185"/>
      <c r="AF58" s="182"/>
      <c r="AG58" s="182"/>
      <c r="AH58" s="186"/>
      <c r="AI58" s="100"/>
    </row>
    <row r="59" spans="1:36" ht="30.75" hidden="1" customHeight="1" x14ac:dyDescent="0.15">
      <c r="A59" s="168">
        <f t="shared" si="8"/>
        <v>36</v>
      </c>
      <c r="B59" s="169"/>
      <c r="C59" s="170"/>
      <c r="D59" s="171"/>
      <c r="E59" s="172"/>
      <c r="F59" s="257"/>
      <c r="G59" s="175"/>
      <c r="H59" s="172"/>
      <c r="I59" s="172"/>
      <c r="J59" s="172"/>
      <c r="K59" s="172"/>
      <c r="L59" s="172"/>
      <c r="M59" s="172"/>
      <c r="N59" s="172"/>
      <c r="O59" s="257"/>
      <c r="P59" s="175"/>
      <c r="Q59" s="257"/>
      <c r="R59" s="175"/>
      <c r="S59" s="174"/>
      <c r="T59" s="286"/>
      <c r="V59" s="168">
        <f t="shared" si="9"/>
        <v>36</v>
      </c>
      <c r="W59" s="257"/>
      <c r="X59" s="175"/>
      <c r="Y59" s="257"/>
      <c r="Z59" s="173"/>
      <c r="AA59" s="312"/>
      <c r="AB59" s="173"/>
      <c r="AC59" s="319"/>
      <c r="AD59" s="257"/>
      <c r="AE59" s="175"/>
      <c r="AF59" s="172"/>
      <c r="AG59" s="172"/>
      <c r="AH59" s="176"/>
    </row>
    <row r="60" spans="1:36" ht="30.75" hidden="1" customHeight="1" x14ac:dyDescent="0.15">
      <c r="A60" s="178">
        <f t="shared" si="8"/>
        <v>37</v>
      </c>
      <c r="B60" s="179"/>
      <c r="C60" s="180"/>
      <c r="D60" s="181"/>
      <c r="E60" s="182"/>
      <c r="F60" s="258"/>
      <c r="G60" s="185"/>
      <c r="H60" s="182"/>
      <c r="I60" s="182"/>
      <c r="J60" s="182"/>
      <c r="K60" s="182"/>
      <c r="L60" s="182"/>
      <c r="M60" s="182"/>
      <c r="N60" s="182"/>
      <c r="O60" s="258"/>
      <c r="P60" s="185"/>
      <c r="Q60" s="258"/>
      <c r="R60" s="185"/>
      <c r="S60" s="184"/>
      <c r="T60" s="287"/>
      <c r="U60" s="100"/>
      <c r="V60" s="178">
        <f t="shared" si="9"/>
        <v>37</v>
      </c>
      <c r="W60" s="258"/>
      <c r="X60" s="185"/>
      <c r="Y60" s="258"/>
      <c r="Z60" s="183"/>
      <c r="AA60" s="313"/>
      <c r="AB60" s="183"/>
      <c r="AC60" s="320"/>
      <c r="AD60" s="258"/>
      <c r="AE60" s="185"/>
      <c r="AF60" s="182"/>
      <c r="AG60" s="182"/>
      <c r="AH60" s="186"/>
      <c r="AI60" s="100"/>
    </row>
    <row r="61" spans="1:36" ht="30.75" hidden="1" customHeight="1" x14ac:dyDescent="0.15">
      <c r="A61" s="168">
        <f t="shared" si="8"/>
        <v>38</v>
      </c>
      <c r="B61" s="169"/>
      <c r="C61" s="170"/>
      <c r="D61" s="171"/>
      <c r="E61" s="172"/>
      <c r="F61" s="257"/>
      <c r="G61" s="175"/>
      <c r="H61" s="172"/>
      <c r="I61" s="172"/>
      <c r="J61" s="172"/>
      <c r="K61" s="172"/>
      <c r="L61" s="172"/>
      <c r="M61" s="172"/>
      <c r="N61" s="172"/>
      <c r="O61" s="257"/>
      <c r="P61" s="175"/>
      <c r="Q61" s="257"/>
      <c r="R61" s="175"/>
      <c r="S61" s="174"/>
      <c r="T61" s="286"/>
      <c r="U61" s="100"/>
      <c r="V61" s="168">
        <f t="shared" si="9"/>
        <v>38</v>
      </c>
      <c r="W61" s="257"/>
      <c r="X61" s="175"/>
      <c r="Y61" s="257"/>
      <c r="Z61" s="173"/>
      <c r="AA61" s="312"/>
      <c r="AB61" s="173"/>
      <c r="AC61" s="319"/>
      <c r="AD61" s="257"/>
      <c r="AE61" s="175"/>
      <c r="AF61" s="172"/>
      <c r="AG61" s="172"/>
      <c r="AH61" s="176"/>
      <c r="AI61" s="100"/>
    </row>
    <row r="62" spans="1:36" ht="30.75" hidden="1" customHeight="1" x14ac:dyDescent="0.15">
      <c r="A62" s="187">
        <f t="shared" si="8"/>
        <v>39</v>
      </c>
      <c r="B62" s="179"/>
      <c r="C62" s="180"/>
      <c r="D62" s="181"/>
      <c r="E62" s="182"/>
      <c r="F62" s="258"/>
      <c r="G62" s="185"/>
      <c r="H62" s="182"/>
      <c r="I62" s="182"/>
      <c r="J62" s="182"/>
      <c r="K62" s="182"/>
      <c r="L62" s="182"/>
      <c r="M62" s="182"/>
      <c r="N62" s="182"/>
      <c r="O62" s="258"/>
      <c r="P62" s="185"/>
      <c r="Q62" s="258"/>
      <c r="R62" s="185"/>
      <c r="S62" s="184"/>
      <c r="T62" s="287"/>
      <c r="V62" s="187">
        <f t="shared" si="9"/>
        <v>39</v>
      </c>
      <c r="W62" s="258"/>
      <c r="X62" s="185"/>
      <c r="Y62" s="258"/>
      <c r="Z62" s="183"/>
      <c r="AA62" s="313"/>
      <c r="AB62" s="183"/>
      <c r="AC62" s="320"/>
      <c r="AD62" s="258"/>
      <c r="AE62" s="185"/>
      <c r="AF62" s="182"/>
      <c r="AG62" s="182"/>
      <c r="AH62" s="186"/>
    </row>
    <row r="63" spans="1:36" ht="30.75" hidden="1" customHeight="1" x14ac:dyDescent="0.15">
      <c r="A63" s="168">
        <f t="shared" si="8"/>
        <v>40</v>
      </c>
      <c r="B63" s="169"/>
      <c r="C63" s="170"/>
      <c r="D63" s="171"/>
      <c r="E63" s="172"/>
      <c r="F63" s="257"/>
      <c r="G63" s="175"/>
      <c r="H63" s="172"/>
      <c r="I63" s="172"/>
      <c r="J63" s="172"/>
      <c r="K63" s="172"/>
      <c r="L63" s="172"/>
      <c r="M63" s="172"/>
      <c r="N63" s="172"/>
      <c r="O63" s="257"/>
      <c r="P63" s="175"/>
      <c r="Q63" s="257"/>
      <c r="R63" s="175"/>
      <c r="S63" s="174"/>
      <c r="T63" s="286"/>
      <c r="U63" s="100"/>
      <c r="V63" s="168">
        <f t="shared" si="9"/>
        <v>40</v>
      </c>
      <c r="W63" s="257"/>
      <c r="X63" s="175"/>
      <c r="Y63" s="257"/>
      <c r="Z63" s="173"/>
      <c r="AA63" s="312"/>
      <c r="AB63" s="173"/>
      <c r="AC63" s="319"/>
      <c r="AD63" s="257"/>
      <c r="AE63" s="175"/>
      <c r="AF63" s="172"/>
      <c r="AG63" s="172"/>
      <c r="AH63" s="176"/>
      <c r="AI63" s="100"/>
    </row>
    <row r="64" spans="1:36" ht="30.75" hidden="1" customHeight="1" x14ac:dyDescent="0.15">
      <c r="A64" s="178">
        <f t="shared" si="8"/>
        <v>41</v>
      </c>
      <c r="B64" s="179"/>
      <c r="C64" s="180"/>
      <c r="D64" s="181"/>
      <c r="E64" s="182"/>
      <c r="F64" s="258"/>
      <c r="G64" s="185"/>
      <c r="H64" s="182"/>
      <c r="I64" s="182"/>
      <c r="J64" s="182"/>
      <c r="K64" s="182"/>
      <c r="L64" s="182"/>
      <c r="M64" s="182"/>
      <c r="N64" s="182"/>
      <c r="O64" s="258"/>
      <c r="P64" s="185"/>
      <c r="Q64" s="258"/>
      <c r="R64" s="185"/>
      <c r="S64" s="184"/>
      <c r="T64" s="287"/>
      <c r="U64" s="70"/>
      <c r="V64" s="178">
        <f t="shared" si="9"/>
        <v>41</v>
      </c>
      <c r="W64" s="258"/>
      <c r="X64" s="185"/>
      <c r="Y64" s="258"/>
      <c r="Z64" s="183"/>
      <c r="AA64" s="313"/>
      <c r="AB64" s="183"/>
      <c r="AC64" s="320"/>
      <c r="AD64" s="258"/>
      <c r="AE64" s="185"/>
      <c r="AF64" s="182"/>
      <c r="AG64" s="182"/>
      <c r="AH64" s="186"/>
      <c r="AI64" s="70"/>
      <c r="AJ64" s="100"/>
    </row>
    <row r="65" spans="1:36" ht="30.75" hidden="1" customHeight="1" x14ac:dyDescent="0.15">
      <c r="A65" s="168">
        <f t="shared" si="8"/>
        <v>42</v>
      </c>
      <c r="B65" s="169"/>
      <c r="C65" s="170"/>
      <c r="D65" s="171"/>
      <c r="E65" s="172"/>
      <c r="F65" s="257"/>
      <c r="G65" s="175"/>
      <c r="H65" s="172"/>
      <c r="I65" s="172"/>
      <c r="J65" s="172"/>
      <c r="K65" s="172"/>
      <c r="L65" s="172"/>
      <c r="M65" s="172"/>
      <c r="N65" s="172"/>
      <c r="O65" s="257"/>
      <c r="P65" s="175"/>
      <c r="Q65" s="257"/>
      <c r="R65" s="175"/>
      <c r="S65" s="174"/>
      <c r="T65" s="286"/>
      <c r="U65" s="99"/>
      <c r="V65" s="168">
        <f t="shared" si="9"/>
        <v>42</v>
      </c>
      <c r="W65" s="257"/>
      <c r="X65" s="175"/>
      <c r="Y65" s="257"/>
      <c r="Z65" s="173"/>
      <c r="AA65" s="312"/>
      <c r="AB65" s="173"/>
      <c r="AC65" s="319"/>
      <c r="AD65" s="257"/>
      <c r="AE65" s="175"/>
      <c r="AF65" s="172"/>
      <c r="AG65" s="172"/>
      <c r="AH65" s="176"/>
      <c r="AI65" s="99"/>
    </row>
    <row r="66" spans="1:36" ht="30.75" hidden="1" customHeight="1" x14ac:dyDescent="0.15">
      <c r="A66" s="187">
        <f t="shared" si="8"/>
        <v>43</v>
      </c>
      <c r="B66" s="179"/>
      <c r="C66" s="180"/>
      <c r="D66" s="181"/>
      <c r="E66" s="182"/>
      <c r="F66" s="258"/>
      <c r="G66" s="185"/>
      <c r="H66" s="182"/>
      <c r="I66" s="182"/>
      <c r="J66" s="182"/>
      <c r="K66" s="182"/>
      <c r="L66" s="182"/>
      <c r="M66" s="182"/>
      <c r="N66" s="182"/>
      <c r="O66" s="258"/>
      <c r="P66" s="185"/>
      <c r="Q66" s="258"/>
      <c r="R66" s="185"/>
      <c r="S66" s="184"/>
      <c r="T66" s="287"/>
      <c r="U66" s="190" t="s">
        <v>63</v>
      </c>
      <c r="V66" s="187">
        <f t="shared" si="9"/>
        <v>43</v>
      </c>
      <c r="W66" s="258"/>
      <c r="X66" s="185"/>
      <c r="Y66" s="258"/>
      <c r="Z66" s="183"/>
      <c r="AA66" s="313"/>
      <c r="AB66" s="183"/>
      <c r="AC66" s="320"/>
      <c r="AD66" s="258"/>
      <c r="AE66" s="185"/>
      <c r="AF66" s="182"/>
      <c r="AG66" s="182"/>
      <c r="AH66" s="186"/>
      <c r="AI66" s="190" t="s">
        <v>63</v>
      </c>
      <c r="AJ66" s="100"/>
    </row>
    <row r="67" spans="1:36" ht="30.75" hidden="1" customHeight="1" x14ac:dyDescent="0.15">
      <c r="A67" s="168">
        <f t="shared" si="8"/>
        <v>44</v>
      </c>
      <c r="B67" s="169"/>
      <c r="C67" s="170"/>
      <c r="D67" s="171"/>
      <c r="E67" s="172"/>
      <c r="F67" s="257"/>
      <c r="G67" s="175"/>
      <c r="H67" s="172"/>
      <c r="I67" s="172"/>
      <c r="J67" s="172"/>
      <c r="K67" s="172"/>
      <c r="L67" s="172"/>
      <c r="M67" s="172"/>
      <c r="N67" s="172"/>
      <c r="O67" s="257"/>
      <c r="P67" s="175"/>
      <c r="Q67" s="257"/>
      <c r="R67" s="175"/>
      <c r="S67" s="174"/>
      <c r="T67" s="286"/>
      <c r="U67" s="191" t="s">
        <v>158</v>
      </c>
      <c r="V67" s="168">
        <f t="shared" si="9"/>
        <v>44</v>
      </c>
      <c r="W67" s="257"/>
      <c r="X67" s="175"/>
      <c r="Y67" s="257"/>
      <c r="Z67" s="173"/>
      <c r="AA67" s="312"/>
      <c r="AB67" s="173"/>
      <c r="AC67" s="319"/>
      <c r="AD67" s="257"/>
      <c r="AE67" s="175"/>
      <c r="AF67" s="172"/>
      <c r="AG67" s="172"/>
      <c r="AH67" s="176"/>
      <c r="AI67" s="191" t="s">
        <v>158</v>
      </c>
      <c r="AJ67" s="100"/>
    </row>
    <row r="68" spans="1:36" ht="30.75" hidden="1" customHeight="1" x14ac:dyDescent="0.15">
      <c r="A68" s="178">
        <f t="shared" si="8"/>
        <v>45</v>
      </c>
      <c r="B68" s="179"/>
      <c r="C68" s="180"/>
      <c r="D68" s="181"/>
      <c r="E68" s="182"/>
      <c r="F68" s="258"/>
      <c r="G68" s="185"/>
      <c r="H68" s="182"/>
      <c r="I68" s="182"/>
      <c r="J68" s="182"/>
      <c r="K68" s="182"/>
      <c r="L68" s="182"/>
      <c r="M68" s="182"/>
      <c r="N68" s="182"/>
      <c r="O68" s="258"/>
      <c r="P68" s="185"/>
      <c r="Q68" s="258"/>
      <c r="R68" s="185"/>
      <c r="S68" s="184"/>
      <c r="T68" s="287"/>
      <c r="U68" s="191" t="s">
        <v>159</v>
      </c>
      <c r="V68" s="178">
        <f t="shared" si="9"/>
        <v>45</v>
      </c>
      <c r="W68" s="258"/>
      <c r="X68" s="185"/>
      <c r="Y68" s="258"/>
      <c r="Z68" s="183"/>
      <c r="AA68" s="313"/>
      <c r="AB68" s="183"/>
      <c r="AC68" s="320"/>
      <c r="AD68" s="258"/>
      <c r="AE68" s="185"/>
      <c r="AF68" s="182"/>
      <c r="AG68" s="182"/>
      <c r="AH68" s="186"/>
      <c r="AI68" s="191" t="s">
        <v>159</v>
      </c>
    </row>
    <row r="69" spans="1:36" ht="30.75" hidden="1" customHeight="1" x14ac:dyDescent="0.15">
      <c r="A69" s="168">
        <f t="shared" si="8"/>
        <v>46</v>
      </c>
      <c r="B69" s="169"/>
      <c r="C69" s="170"/>
      <c r="D69" s="171"/>
      <c r="E69" s="172"/>
      <c r="F69" s="257"/>
      <c r="G69" s="175"/>
      <c r="H69" s="172"/>
      <c r="I69" s="172"/>
      <c r="J69" s="172"/>
      <c r="K69" s="172"/>
      <c r="L69" s="172"/>
      <c r="M69" s="172"/>
      <c r="N69" s="172"/>
      <c r="O69" s="257"/>
      <c r="P69" s="175"/>
      <c r="Q69" s="257"/>
      <c r="R69" s="175"/>
      <c r="S69" s="174"/>
      <c r="T69" s="286"/>
      <c r="U69" s="192"/>
      <c r="V69" s="168">
        <f t="shared" si="9"/>
        <v>46</v>
      </c>
      <c r="W69" s="257"/>
      <c r="X69" s="175"/>
      <c r="Y69" s="257"/>
      <c r="Z69" s="173"/>
      <c r="AA69" s="312"/>
      <c r="AB69" s="173"/>
      <c r="AC69" s="319"/>
      <c r="AD69" s="257"/>
      <c r="AE69" s="175"/>
      <c r="AF69" s="172"/>
      <c r="AG69" s="172"/>
      <c r="AH69" s="176"/>
      <c r="AI69" s="192"/>
    </row>
    <row r="70" spans="1:36" ht="30.75" hidden="1" customHeight="1" x14ac:dyDescent="0.15">
      <c r="A70" s="187">
        <f t="shared" si="8"/>
        <v>47</v>
      </c>
      <c r="B70" s="179"/>
      <c r="C70" s="180"/>
      <c r="D70" s="181"/>
      <c r="E70" s="182"/>
      <c r="F70" s="258"/>
      <c r="G70" s="185"/>
      <c r="H70" s="182"/>
      <c r="I70" s="182"/>
      <c r="J70" s="182"/>
      <c r="K70" s="182"/>
      <c r="L70" s="182"/>
      <c r="M70" s="182"/>
      <c r="N70" s="182"/>
      <c r="O70" s="258"/>
      <c r="P70" s="185"/>
      <c r="Q70" s="258"/>
      <c r="R70" s="185"/>
      <c r="S70" s="184"/>
      <c r="T70" s="287"/>
      <c r="U70" s="192"/>
      <c r="V70" s="187">
        <f t="shared" si="9"/>
        <v>47</v>
      </c>
      <c r="W70" s="258"/>
      <c r="X70" s="185"/>
      <c r="Y70" s="258"/>
      <c r="Z70" s="183"/>
      <c r="AA70" s="313"/>
      <c r="AB70" s="183"/>
      <c r="AC70" s="320"/>
      <c r="AD70" s="258"/>
      <c r="AE70" s="185"/>
      <c r="AF70" s="182"/>
      <c r="AG70" s="182"/>
      <c r="AH70" s="186"/>
      <c r="AI70" s="192"/>
      <c r="AJ70" s="100"/>
    </row>
    <row r="71" spans="1:36" ht="30.75" hidden="1" customHeight="1" x14ac:dyDescent="0.15">
      <c r="A71" s="168">
        <f t="shared" si="8"/>
        <v>48</v>
      </c>
      <c r="B71" s="169"/>
      <c r="C71" s="170"/>
      <c r="D71" s="171"/>
      <c r="E71" s="172"/>
      <c r="F71" s="257"/>
      <c r="G71" s="175"/>
      <c r="H71" s="172"/>
      <c r="I71" s="172"/>
      <c r="J71" s="172"/>
      <c r="K71" s="172"/>
      <c r="L71" s="172"/>
      <c r="M71" s="172"/>
      <c r="N71" s="172"/>
      <c r="O71" s="257"/>
      <c r="P71" s="175"/>
      <c r="Q71" s="257"/>
      <c r="R71" s="175"/>
      <c r="S71" s="174"/>
      <c r="T71" s="286"/>
      <c r="U71" s="192"/>
      <c r="V71" s="168">
        <f t="shared" si="9"/>
        <v>48</v>
      </c>
      <c r="W71" s="257"/>
      <c r="X71" s="175"/>
      <c r="Y71" s="257"/>
      <c r="Z71" s="173"/>
      <c r="AA71" s="312"/>
      <c r="AB71" s="173"/>
      <c r="AC71" s="319"/>
      <c r="AD71" s="257"/>
      <c r="AE71" s="175"/>
      <c r="AF71" s="172"/>
      <c r="AG71" s="172"/>
      <c r="AH71" s="176"/>
      <c r="AI71" s="192"/>
    </row>
    <row r="72" spans="1:36" ht="30.75" hidden="1" customHeight="1" x14ac:dyDescent="0.15">
      <c r="A72" s="178">
        <f t="shared" si="8"/>
        <v>49</v>
      </c>
      <c r="B72" s="179"/>
      <c r="C72" s="180"/>
      <c r="D72" s="181"/>
      <c r="E72" s="182"/>
      <c r="F72" s="258"/>
      <c r="G72" s="185"/>
      <c r="H72" s="182"/>
      <c r="I72" s="182"/>
      <c r="J72" s="182"/>
      <c r="K72" s="182"/>
      <c r="L72" s="182"/>
      <c r="M72" s="182"/>
      <c r="N72" s="182"/>
      <c r="O72" s="258"/>
      <c r="P72" s="185"/>
      <c r="Q72" s="258"/>
      <c r="R72" s="185"/>
      <c r="S72" s="184"/>
      <c r="T72" s="287"/>
      <c r="U72" s="192"/>
      <c r="V72" s="178">
        <f t="shared" si="9"/>
        <v>49</v>
      </c>
      <c r="W72" s="258"/>
      <c r="X72" s="185"/>
      <c r="Y72" s="258"/>
      <c r="Z72" s="183"/>
      <c r="AA72" s="313"/>
      <c r="AB72" s="183"/>
      <c r="AC72" s="320"/>
      <c r="AD72" s="258"/>
      <c r="AE72" s="185"/>
      <c r="AF72" s="182"/>
      <c r="AG72" s="182"/>
      <c r="AH72" s="186"/>
      <c r="AI72" s="192"/>
    </row>
    <row r="73" spans="1:36" ht="30.75" hidden="1" customHeight="1" x14ac:dyDescent="0.15">
      <c r="A73" s="168">
        <f t="shared" si="8"/>
        <v>50</v>
      </c>
      <c r="B73" s="169"/>
      <c r="C73" s="170"/>
      <c r="D73" s="171"/>
      <c r="E73" s="172"/>
      <c r="F73" s="257"/>
      <c r="G73" s="175"/>
      <c r="H73" s="172"/>
      <c r="I73" s="172"/>
      <c r="J73" s="172"/>
      <c r="K73" s="172"/>
      <c r="L73" s="172"/>
      <c r="M73" s="172"/>
      <c r="N73" s="172"/>
      <c r="O73" s="257"/>
      <c r="P73" s="175"/>
      <c r="Q73" s="257"/>
      <c r="R73" s="175"/>
      <c r="S73" s="174"/>
      <c r="T73" s="286"/>
      <c r="U73" s="192"/>
      <c r="V73" s="168">
        <f t="shared" si="9"/>
        <v>50</v>
      </c>
      <c r="W73" s="257"/>
      <c r="X73" s="175"/>
      <c r="Y73" s="257"/>
      <c r="Z73" s="173"/>
      <c r="AA73" s="312"/>
      <c r="AB73" s="173"/>
      <c r="AC73" s="319"/>
      <c r="AD73" s="257"/>
      <c r="AE73" s="175"/>
      <c r="AF73" s="172"/>
      <c r="AG73" s="172"/>
      <c r="AH73" s="176"/>
      <c r="AI73" s="192"/>
    </row>
    <row r="74" spans="1:36" ht="30.75" hidden="1" customHeight="1" x14ac:dyDescent="0.15">
      <c r="A74" s="187">
        <f t="shared" si="8"/>
        <v>51</v>
      </c>
      <c r="B74" s="179"/>
      <c r="C74" s="180"/>
      <c r="D74" s="181"/>
      <c r="E74" s="182"/>
      <c r="F74" s="258"/>
      <c r="G74" s="185"/>
      <c r="H74" s="182"/>
      <c r="I74" s="182"/>
      <c r="J74" s="182"/>
      <c r="K74" s="182"/>
      <c r="L74" s="182"/>
      <c r="M74" s="182"/>
      <c r="N74" s="182"/>
      <c r="O74" s="258"/>
      <c r="P74" s="185"/>
      <c r="Q74" s="258"/>
      <c r="R74" s="185"/>
      <c r="S74" s="184"/>
      <c r="T74" s="287"/>
      <c r="U74" s="192"/>
      <c r="V74" s="187">
        <f t="shared" si="9"/>
        <v>51</v>
      </c>
      <c r="W74" s="258"/>
      <c r="X74" s="185"/>
      <c r="Y74" s="258"/>
      <c r="Z74" s="183"/>
      <c r="AA74" s="313"/>
      <c r="AB74" s="183"/>
      <c r="AC74" s="320"/>
      <c r="AD74" s="258"/>
      <c r="AE74" s="185"/>
      <c r="AF74" s="182"/>
      <c r="AG74" s="182"/>
      <c r="AH74" s="186"/>
      <c r="AI74" s="192"/>
    </row>
    <row r="75" spans="1:36" ht="30.75" hidden="1" customHeight="1" x14ac:dyDescent="0.15">
      <c r="A75" s="168">
        <f t="shared" si="8"/>
        <v>52</v>
      </c>
      <c r="B75" s="169"/>
      <c r="C75" s="170"/>
      <c r="D75" s="171"/>
      <c r="E75" s="172"/>
      <c r="F75" s="257"/>
      <c r="G75" s="175"/>
      <c r="H75" s="172"/>
      <c r="I75" s="172"/>
      <c r="J75" s="172"/>
      <c r="K75" s="172"/>
      <c r="L75" s="172"/>
      <c r="M75" s="172"/>
      <c r="N75" s="172"/>
      <c r="O75" s="257"/>
      <c r="P75" s="175"/>
      <c r="Q75" s="257"/>
      <c r="R75" s="175"/>
      <c r="S75" s="174"/>
      <c r="T75" s="286"/>
      <c r="U75" s="193"/>
      <c r="V75" s="168">
        <f t="shared" si="9"/>
        <v>52</v>
      </c>
      <c r="W75" s="257"/>
      <c r="X75" s="175"/>
      <c r="Y75" s="257"/>
      <c r="Z75" s="173"/>
      <c r="AA75" s="312"/>
      <c r="AB75" s="173"/>
      <c r="AC75" s="319"/>
      <c r="AD75" s="257"/>
      <c r="AE75" s="175"/>
      <c r="AF75" s="172"/>
      <c r="AG75" s="172"/>
      <c r="AH75" s="176"/>
      <c r="AI75" s="193"/>
    </row>
    <row r="76" spans="1:36" ht="30.75" hidden="1" customHeight="1" x14ac:dyDescent="0.15">
      <c r="A76" s="178">
        <f t="shared" si="8"/>
        <v>53</v>
      </c>
      <c r="B76" s="179"/>
      <c r="C76" s="180"/>
      <c r="D76" s="181"/>
      <c r="E76" s="182"/>
      <c r="F76" s="258"/>
      <c r="G76" s="275"/>
      <c r="H76" s="182"/>
      <c r="I76" s="182"/>
      <c r="J76" s="182"/>
      <c r="K76" s="182"/>
      <c r="L76" s="182"/>
      <c r="M76" s="182"/>
      <c r="N76" s="182"/>
      <c r="O76" s="258"/>
      <c r="P76" s="185"/>
      <c r="Q76" s="258"/>
      <c r="R76" s="185"/>
      <c r="S76" s="184"/>
      <c r="T76" s="287"/>
      <c r="U76" s="193"/>
      <c r="V76" s="178">
        <f t="shared" si="9"/>
        <v>53</v>
      </c>
      <c r="W76" s="258"/>
      <c r="X76" s="185"/>
      <c r="Y76" s="258"/>
      <c r="Z76" s="183"/>
      <c r="AA76" s="313"/>
      <c r="AB76" s="183"/>
      <c r="AC76" s="320"/>
      <c r="AD76" s="258"/>
      <c r="AE76" s="185"/>
      <c r="AF76" s="182"/>
      <c r="AG76" s="182"/>
      <c r="AH76" s="186"/>
      <c r="AI76" s="193"/>
    </row>
    <row r="77" spans="1:36" ht="30.75" hidden="1" customHeight="1" x14ac:dyDescent="0.15">
      <c r="A77" s="168">
        <f t="shared" si="8"/>
        <v>54</v>
      </c>
      <c r="B77" s="169"/>
      <c r="C77" s="170"/>
      <c r="D77" s="171"/>
      <c r="E77" s="172"/>
      <c r="F77" s="257"/>
      <c r="G77" s="175"/>
      <c r="H77" s="172"/>
      <c r="I77" s="172"/>
      <c r="J77" s="172"/>
      <c r="K77" s="172"/>
      <c r="L77" s="172"/>
      <c r="M77" s="172"/>
      <c r="N77" s="172"/>
      <c r="O77" s="257"/>
      <c r="P77" s="175"/>
      <c r="Q77" s="257"/>
      <c r="R77" s="175"/>
      <c r="S77" s="174"/>
      <c r="T77" s="286"/>
      <c r="U77" s="192"/>
      <c r="V77" s="168">
        <f t="shared" si="9"/>
        <v>54</v>
      </c>
      <c r="W77" s="257"/>
      <c r="X77" s="175"/>
      <c r="Y77" s="257"/>
      <c r="Z77" s="173"/>
      <c r="AA77" s="312"/>
      <c r="AB77" s="173"/>
      <c r="AC77" s="319"/>
      <c r="AD77" s="257"/>
      <c r="AE77" s="175"/>
      <c r="AF77" s="172"/>
      <c r="AG77" s="172"/>
      <c r="AH77" s="176"/>
      <c r="AI77" s="192"/>
      <c r="AJ77" s="100"/>
    </row>
    <row r="78" spans="1:36" ht="30.75" hidden="1" customHeight="1" x14ac:dyDescent="0.15">
      <c r="A78" s="178">
        <f t="shared" si="8"/>
        <v>55</v>
      </c>
      <c r="B78" s="179"/>
      <c r="C78" s="180"/>
      <c r="D78" s="181"/>
      <c r="E78" s="182"/>
      <c r="F78" s="258"/>
      <c r="G78" s="185"/>
      <c r="H78" s="182"/>
      <c r="I78" s="182"/>
      <c r="J78" s="182"/>
      <c r="K78" s="182"/>
      <c r="L78" s="182"/>
      <c r="M78" s="182"/>
      <c r="N78" s="182"/>
      <c r="O78" s="258"/>
      <c r="P78" s="185"/>
      <c r="Q78" s="258"/>
      <c r="R78" s="185"/>
      <c r="S78" s="184"/>
      <c r="T78" s="287"/>
      <c r="U78" s="209"/>
      <c r="V78" s="178">
        <f t="shared" si="9"/>
        <v>55</v>
      </c>
      <c r="W78" s="258"/>
      <c r="X78" s="185"/>
      <c r="Y78" s="258"/>
      <c r="Z78" s="183"/>
      <c r="AA78" s="313"/>
      <c r="AB78" s="183"/>
      <c r="AC78" s="320"/>
      <c r="AD78" s="258"/>
      <c r="AE78" s="185"/>
      <c r="AF78" s="182"/>
      <c r="AG78" s="182"/>
      <c r="AH78" s="186"/>
      <c r="AI78" s="209"/>
    </row>
    <row r="79" spans="1:36" ht="30.75" hidden="1" customHeight="1" x14ac:dyDescent="0.15">
      <c r="A79" s="168">
        <f t="shared" si="8"/>
        <v>56</v>
      </c>
      <c r="B79" s="169"/>
      <c r="C79" s="170"/>
      <c r="D79" s="171"/>
      <c r="E79" s="172"/>
      <c r="F79" s="257"/>
      <c r="G79" s="175"/>
      <c r="H79" s="172"/>
      <c r="I79" s="172"/>
      <c r="J79" s="172"/>
      <c r="K79" s="172"/>
      <c r="L79" s="172"/>
      <c r="M79" s="172"/>
      <c r="N79" s="172"/>
      <c r="O79" s="257"/>
      <c r="P79" s="175"/>
      <c r="Q79" s="257"/>
      <c r="R79" s="175"/>
      <c r="S79" s="174"/>
      <c r="T79" s="286"/>
      <c r="U79" s="192"/>
      <c r="V79" s="168">
        <f t="shared" si="9"/>
        <v>56</v>
      </c>
      <c r="W79" s="257"/>
      <c r="X79" s="175"/>
      <c r="Y79" s="257"/>
      <c r="Z79" s="173"/>
      <c r="AA79" s="312"/>
      <c r="AB79" s="173"/>
      <c r="AC79" s="319"/>
      <c r="AD79" s="257"/>
      <c r="AE79" s="175"/>
      <c r="AF79" s="172"/>
      <c r="AG79" s="172"/>
      <c r="AH79" s="176"/>
      <c r="AI79" s="192"/>
    </row>
    <row r="80" spans="1:36" ht="30.75" hidden="1" customHeight="1" x14ac:dyDescent="0.15">
      <c r="A80" s="187">
        <f t="shared" si="8"/>
        <v>57</v>
      </c>
      <c r="B80" s="179"/>
      <c r="C80" s="180"/>
      <c r="D80" s="181"/>
      <c r="E80" s="182"/>
      <c r="F80" s="258"/>
      <c r="G80" s="185"/>
      <c r="H80" s="182"/>
      <c r="I80" s="182"/>
      <c r="J80" s="182"/>
      <c r="K80" s="182"/>
      <c r="L80" s="182"/>
      <c r="M80" s="182"/>
      <c r="N80" s="182"/>
      <c r="O80" s="258"/>
      <c r="P80" s="185"/>
      <c r="Q80" s="258"/>
      <c r="R80" s="185"/>
      <c r="S80" s="184"/>
      <c r="T80" s="287"/>
      <c r="U80" s="192"/>
      <c r="V80" s="187">
        <f t="shared" si="9"/>
        <v>57</v>
      </c>
      <c r="W80" s="258"/>
      <c r="X80" s="185"/>
      <c r="Y80" s="258"/>
      <c r="Z80" s="183"/>
      <c r="AA80" s="313"/>
      <c r="AB80" s="183"/>
      <c r="AC80" s="320"/>
      <c r="AD80" s="258"/>
      <c r="AE80" s="185"/>
      <c r="AF80" s="182"/>
      <c r="AG80" s="182"/>
      <c r="AH80" s="186"/>
      <c r="AI80" s="192"/>
      <c r="AJ80" s="100"/>
    </row>
    <row r="81" spans="1:35" ht="30.75" hidden="1" customHeight="1" x14ac:dyDescent="0.15">
      <c r="A81" s="168">
        <f t="shared" si="8"/>
        <v>58</v>
      </c>
      <c r="B81" s="169"/>
      <c r="C81" s="170"/>
      <c r="D81" s="171"/>
      <c r="E81" s="172"/>
      <c r="F81" s="257"/>
      <c r="G81" s="175"/>
      <c r="H81" s="172"/>
      <c r="I81" s="172"/>
      <c r="J81" s="172"/>
      <c r="K81" s="172"/>
      <c r="L81" s="172"/>
      <c r="M81" s="172"/>
      <c r="N81" s="172"/>
      <c r="O81" s="257"/>
      <c r="P81" s="175"/>
      <c r="Q81" s="257"/>
      <c r="R81" s="175"/>
      <c r="S81" s="174"/>
      <c r="T81" s="286"/>
      <c r="U81" s="192"/>
      <c r="V81" s="168">
        <f t="shared" si="9"/>
        <v>58</v>
      </c>
      <c r="W81" s="257"/>
      <c r="X81" s="175"/>
      <c r="Y81" s="257"/>
      <c r="Z81" s="173"/>
      <c r="AA81" s="312"/>
      <c r="AB81" s="173"/>
      <c r="AC81" s="319"/>
      <c r="AD81" s="257"/>
      <c r="AE81" s="175"/>
      <c r="AF81" s="172"/>
      <c r="AG81" s="172"/>
      <c r="AH81" s="176"/>
      <c r="AI81" s="192"/>
    </row>
    <row r="82" spans="1:35" ht="30.75" hidden="1" customHeight="1" x14ac:dyDescent="0.15">
      <c r="A82" s="178">
        <f t="shared" si="8"/>
        <v>59</v>
      </c>
      <c r="B82" s="179"/>
      <c r="C82" s="180"/>
      <c r="D82" s="181"/>
      <c r="E82" s="182"/>
      <c r="F82" s="258"/>
      <c r="G82" s="185"/>
      <c r="H82" s="182"/>
      <c r="I82" s="182"/>
      <c r="J82" s="182"/>
      <c r="K82" s="182"/>
      <c r="L82" s="182"/>
      <c r="M82" s="182"/>
      <c r="N82" s="182"/>
      <c r="O82" s="258"/>
      <c r="P82" s="185"/>
      <c r="Q82" s="258"/>
      <c r="R82" s="185"/>
      <c r="S82" s="184"/>
      <c r="T82" s="287"/>
      <c r="U82" s="192"/>
      <c r="V82" s="178">
        <f t="shared" si="9"/>
        <v>59</v>
      </c>
      <c r="W82" s="258"/>
      <c r="X82" s="185"/>
      <c r="Y82" s="258"/>
      <c r="Z82" s="183"/>
      <c r="AA82" s="313"/>
      <c r="AB82" s="183"/>
      <c r="AC82" s="320"/>
      <c r="AD82" s="258"/>
      <c r="AE82" s="185"/>
      <c r="AF82" s="182"/>
      <c r="AG82" s="182"/>
      <c r="AH82" s="186"/>
      <c r="AI82" s="192"/>
    </row>
    <row r="83" spans="1:35" ht="30.75" hidden="1" customHeight="1" thickBot="1" x14ac:dyDescent="0.2">
      <c r="A83" s="168">
        <f t="shared" si="8"/>
        <v>60</v>
      </c>
      <c r="B83" s="169"/>
      <c r="C83" s="170"/>
      <c r="D83" s="171"/>
      <c r="E83" s="172"/>
      <c r="F83" s="257"/>
      <c r="G83" s="175"/>
      <c r="H83" s="172"/>
      <c r="I83" s="172"/>
      <c r="J83" s="172"/>
      <c r="K83" s="172"/>
      <c r="L83" s="172"/>
      <c r="M83" s="172"/>
      <c r="N83" s="172"/>
      <c r="O83" s="257"/>
      <c r="P83" s="175"/>
      <c r="Q83" s="257"/>
      <c r="R83" s="175"/>
      <c r="S83" s="174"/>
      <c r="T83" s="286"/>
      <c r="U83" s="192"/>
      <c r="V83" s="168">
        <f t="shared" si="9"/>
        <v>60</v>
      </c>
      <c r="W83" s="257"/>
      <c r="X83" s="175"/>
      <c r="Y83" s="257"/>
      <c r="Z83" s="173"/>
      <c r="AA83" s="312"/>
      <c r="AB83" s="173"/>
      <c r="AC83" s="319"/>
      <c r="AD83" s="257"/>
      <c r="AE83" s="175"/>
      <c r="AF83" s="172"/>
      <c r="AG83" s="172"/>
      <c r="AH83" s="176"/>
      <c r="AI83" s="192"/>
    </row>
    <row r="84" spans="1:35" ht="30.75" hidden="1" customHeight="1" thickTop="1" x14ac:dyDescent="0.15">
      <c r="A84" s="194" t="s">
        <v>62</v>
      </c>
      <c r="B84" s="195">
        <f>SUM(B85:B86)</f>
        <v>0</v>
      </c>
      <c r="C84" s="196"/>
      <c r="D84" s="197">
        <f>SUM(D85:D86)</f>
        <v>0</v>
      </c>
      <c r="E84" s="198">
        <f>SUM(E85:E86)</f>
        <v>0</v>
      </c>
      <c r="F84" s="198">
        <f>SUM(F85:F86)</f>
        <v>0</v>
      </c>
      <c r="G84" s="276">
        <f>COUNTIF(G47:G76,"A")+COUNTIF(G47:G76,"B")</f>
        <v>0</v>
      </c>
      <c r="H84" s="198">
        <f t="shared" ref="H84:X84" si="10">SUM(H85:H86)</f>
        <v>0</v>
      </c>
      <c r="I84" s="198">
        <f t="shared" ref="I84:T84" si="11">SUM(I85:I86)</f>
        <v>0</v>
      </c>
      <c r="J84" s="198">
        <f t="shared" si="11"/>
        <v>0</v>
      </c>
      <c r="K84" s="198">
        <f t="shared" si="11"/>
        <v>0</v>
      </c>
      <c r="L84" s="198">
        <f t="shared" si="11"/>
        <v>0</v>
      </c>
      <c r="M84" s="198">
        <f t="shared" si="11"/>
        <v>0</v>
      </c>
      <c r="N84" s="198">
        <f t="shared" si="11"/>
        <v>0</v>
      </c>
      <c r="O84" s="198">
        <f t="shared" si="11"/>
        <v>0</v>
      </c>
      <c r="P84" s="220">
        <f t="shared" si="11"/>
        <v>0</v>
      </c>
      <c r="Q84" s="198">
        <f t="shared" si="11"/>
        <v>0</v>
      </c>
      <c r="R84" s="220">
        <f t="shared" si="11"/>
        <v>0</v>
      </c>
      <c r="S84" s="219">
        <f t="shared" si="11"/>
        <v>0</v>
      </c>
      <c r="T84" s="288">
        <f t="shared" si="11"/>
        <v>0</v>
      </c>
      <c r="U84" s="192"/>
      <c r="V84" s="194" t="s">
        <v>62</v>
      </c>
      <c r="W84" s="198">
        <f t="shared" si="10"/>
        <v>0</v>
      </c>
      <c r="X84" s="262">
        <f t="shared" si="10"/>
        <v>0</v>
      </c>
      <c r="Y84" s="218">
        <f>SUM(Y85:Y86)</f>
        <v>0</v>
      </c>
      <c r="Z84" s="199">
        <f t="shared" ref="Z84:AC84" si="12">SUM(Z85:Z86)</f>
        <v>0</v>
      </c>
      <c r="AA84" s="314">
        <f t="shared" si="12"/>
        <v>0</v>
      </c>
      <c r="AB84" s="199">
        <f t="shared" si="12"/>
        <v>0</v>
      </c>
      <c r="AC84" s="321">
        <f t="shared" si="12"/>
        <v>0</v>
      </c>
      <c r="AD84" s="218">
        <f>SUM(AD85:AD86)</f>
        <v>0</v>
      </c>
      <c r="AE84" s="262">
        <f t="shared" ref="AE84:AF84" si="13">SUM(AE85:AE86)</f>
        <v>0</v>
      </c>
      <c r="AF84" s="198">
        <f t="shared" si="13"/>
        <v>0</v>
      </c>
      <c r="AG84" s="198">
        <f t="shared" ref="AG84:AH84" si="14">SUM(AG85:AG86)</f>
        <v>0</v>
      </c>
      <c r="AH84" s="200">
        <f t="shared" si="14"/>
        <v>0</v>
      </c>
      <c r="AI84" s="192"/>
    </row>
    <row r="85" spans="1:35" ht="30.75" hidden="1" customHeight="1" x14ac:dyDescent="0.15">
      <c r="A85" s="201" t="s">
        <v>61</v>
      </c>
      <c r="B85" s="202">
        <f>COUNTIF(B47:B76,"○")</f>
        <v>0</v>
      </c>
      <c r="C85" s="203" t="s">
        <v>160</v>
      </c>
      <c r="D85" s="204">
        <f>COUNTIF(D47:D76,"○")+COUNTIF(D47:D76,"R○")+COUNTIF(D47:D76,"◎")+COUNTIF(D47:D76,"R◎")+COUNTIF(D47:D76,"□")</f>
        <v>0</v>
      </c>
      <c r="E85" s="205">
        <f t="shared" ref="E85" si="15">COUNTIF(E47:E76,"○")</f>
        <v>0</v>
      </c>
      <c r="F85" s="205">
        <f>COUNTIF(F47:F76,"○")</f>
        <v>0</v>
      </c>
      <c r="G85" s="277">
        <f>COUNTIF(G47:G76,"A")</f>
        <v>0</v>
      </c>
      <c r="H85" s="205">
        <f t="shared" ref="H85:W85" si="16">COUNTIF(H47:H76,"○")</f>
        <v>0</v>
      </c>
      <c r="I85" s="205">
        <f t="shared" ref="I85:O85" si="17">COUNTIF(I47:I76,"○")</f>
        <v>0</v>
      </c>
      <c r="J85" s="205">
        <f t="shared" si="17"/>
        <v>0</v>
      </c>
      <c r="K85" s="205">
        <f t="shared" si="17"/>
        <v>0</v>
      </c>
      <c r="L85" s="205">
        <f t="shared" si="17"/>
        <v>0</v>
      </c>
      <c r="M85" s="205">
        <f t="shared" si="17"/>
        <v>0</v>
      </c>
      <c r="N85" s="205">
        <f t="shared" si="17"/>
        <v>0</v>
      </c>
      <c r="O85" s="205">
        <f t="shared" si="17"/>
        <v>0</v>
      </c>
      <c r="P85" s="284">
        <f>SUMIF(O47:O76,"○",P47:P76)</f>
        <v>0</v>
      </c>
      <c r="Q85" s="205">
        <f>COUNTIF(Q47:Q76,"○")</f>
        <v>0</v>
      </c>
      <c r="R85" s="284">
        <f>SUMIF(Q47:Q76,"○",R47:R76)</f>
        <v>0</v>
      </c>
      <c r="S85" s="207">
        <f>COUNTIF(S47:S76,"○")</f>
        <v>0</v>
      </c>
      <c r="T85" s="289">
        <f>SUMIF(S47:S76,"○",T47:T76)</f>
        <v>0</v>
      </c>
      <c r="U85" s="209"/>
      <c r="V85" s="201" t="s">
        <v>61</v>
      </c>
      <c r="W85" s="205">
        <f t="shared" si="16"/>
        <v>0</v>
      </c>
      <c r="X85" s="263">
        <f>SUMIF(W47:W76,"○",X47:X76)</f>
        <v>0</v>
      </c>
      <c r="Y85" s="221">
        <f>COUNTIF(Y47:Y76,"○")</f>
        <v>0</v>
      </c>
      <c r="Z85" s="206">
        <f>SUMIF($Z47:$Z76,"○",Z47:Z76)</f>
        <v>0</v>
      </c>
      <c r="AA85" s="315">
        <f t="shared" ref="AA85:AC85" si="18">SUMIF($Z47:$Z76,"○",AA47:AA76)</f>
        <v>0</v>
      </c>
      <c r="AB85" s="206">
        <f t="shared" si="18"/>
        <v>0</v>
      </c>
      <c r="AC85" s="322">
        <f t="shared" si="18"/>
        <v>0</v>
      </c>
      <c r="AD85" s="221">
        <f>COUNTIF(AD47:AD76,"○")</f>
        <v>0</v>
      </c>
      <c r="AE85" s="263">
        <f>SUMIF(AD47:AD76,"○",AE47:AE76)</f>
        <v>0</v>
      </c>
      <c r="AF85" s="205">
        <f t="shared" ref="AF85" si="19">COUNTIF(AF47:AF76,"○")</f>
        <v>0</v>
      </c>
      <c r="AG85" s="205">
        <f t="shared" ref="AG85" si="20">COUNTIF(AG47:AG76,"○")</f>
        <v>0</v>
      </c>
      <c r="AH85" s="208">
        <f>SUMIF(AG47:AG76,"○",AH47:AH76)</f>
        <v>0</v>
      </c>
      <c r="AI85" s="209"/>
    </row>
    <row r="86" spans="1:35" ht="30.75" hidden="1" customHeight="1" thickBot="1" x14ac:dyDescent="0.2">
      <c r="A86" s="210" t="s">
        <v>60</v>
      </c>
      <c r="B86" s="211">
        <f>COUNTIF(B47:B76,"●")</f>
        <v>0</v>
      </c>
      <c r="C86" s="212" t="s">
        <v>166</v>
      </c>
      <c r="D86" s="213">
        <f>COUNTIF(D47:D76,"●")+COUNTIF(D47:D76,"■")</f>
        <v>0</v>
      </c>
      <c r="E86" s="214">
        <f>COUNTIF(E47:E76,"●")</f>
        <v>0</v>
      </c>
      <c r="F86" s="214">
        <f>COUNTIF(F47:F76,"●")</f>
        <v>0</v>
      </c>
      <c r="G86" s="278">
        <f>COUNTIF(G47:G76,"B")</f>
        <v>0</v>
      </c>
      <c r="H86" s="214">
        <f t="shared" ref="H86:W86" si="21">COUNTIF(H47:H76,"●")</f>
        <v>0</v>
      </c>
      <c r="I86" s="214">
        <f t="shared" ref="I86:O86" si="22">COUNTIF(I47:I76,"●")</f>
        <v>0</v>
      </c>
      <c r="J86" s="214">
        <f t="shared" si="22"/>
        <v>0</v>
      </c>
      <c r="K86" s="214">
        <f t="shared" si="22"/>
        <v>0</v>
      </c>
      <c r="L86" s="214">
        <f t="shared" si="22"/>
        <v>0</v>
      </c>
      <c r="M86" s="214">
        <f t="shared" si="22"/>
        <v>0</v>
      </c>
      <c r="N86" s="214">
        <f t="shared" si="22"/>
        <v>0</v>
      </c>
      <c r="O86" s="214">
        <f t="shared" si="22"/>
        <v>0</v>
      </c>
      <c r="P86" s="285">
        <f>SUMIF(O47:O76,"●",P47:P76)</f>
        <v>0</v>
      </c>
      <c r="Q86" s="214">
        <f>COUNTIF(Q47:Q76,"●")</f>
        <v>0</v>
      </c>
      <c r="R86" s="285">
        <f>SUMIF(Q47:Q76,"●",R47:R76)</f>
        <v>0</v>
      </c>
      <c r="S86" s="216">
        <f>COUNTIF(S47:S76,"●")</f>
        <v>0</v>
      </c>
      <c r="T86" s="290">
        <f>SUMIF(S47:S76,"●",T47:T76)</f>
        <v>0</v>
      </c>
      <c r="U86" s="192"/>
      <c r="V86" s="210" t="s">
        <v>60</v>
      </c>
      <c r="W86" s="214">
        <f t="shared" si="21"/>
        <v>0</v>
      </c>
      <c r="X86" s="264">
        <f>SUMIF(W47:W76,"●",X47:X76)</f>
        <v>0</v>
      </c>
      <c r="Y86" s="223">
        <f t="shared" ref="Y86" si="23">COUNTIF(Y47:Y76,"●")</f>
        <v>0</v>
      </c>
      <c r="Z86" s="215">
        <f>SUMIF($Z47:$Z76,"●",Z47:Z76)</f>
        <v>0</v>
      </c>
      <c r="AA86" s="316">
        <f t="shared" ref="AA86:AC86" si="24">SUMIF($Z47:$Z76,"●",AA47:AA76)</f>
        <v>0</v>
      </c>
      <c r="AB86" s="215">
        <f t="shared" si="24"/>
        <v>0</v>
      </c>
      <c r="AC86" s="323">
        <f t="shared" si="24"/>
        <v>0</v>
      </c>
      <c r="AD86" s="223">
        <f t="shared" ref="AD86" si="25">COUNTIF(AD47:AD76,"●")</f>
        <v>0</v>
      </c>
      <c r="AE86" s="264">
        <f>SUMIF(AD47:AD76,"●",AE47:AE76)</f>
        <v>0</v>
      </c>
      <c r="AF86" s="214">
        <f t="shared" ref="AF86" si="26">COUNTIF(AF47:AF76,"●")</f>
        <v>0</v>
      </c>
      <c r="AG86" s="214">
        <f t="shared" ref="AG86" si="27">COUNTIF(AG47:AG76,"●")</f>
        <v>0</v>
      </c>
      <c r="AH86" s="217">
        <f>SUMIF(AG47:AG76,"●",AH47:AH76)</f>
        <v>0</v>
      </c>
      <c r="AI86" s="192"/>
    </row>
    <row r="87" spans="1:35" s="35" customFormat="1" ht="11.25" hidden="1" thickBot="1" x14ac:dyDescent="0.2">
      <c r="A87" s="98" t="s">
        <v>56</v>
      </c>
      <c r="B87" s="90"/>
      <c r="C87" s="91" t="e">
        <f>COUNTIF(#REF!,"◇")</f>
        <v>#REF!</v>
      </c>
      <c r="D87" s="90"/>
      <c r="E87" s="92"/>
      <c r="F87" s="91" t="e">
        <f>COUNTIF(#REF!,"◇")</f>
        <v>#REF!</v>
      </c>
      <c r="G87" s="279"/>
      <c r="H87" s="91" t="e">
        <f>COUNTIF(#REF!,"◇")</f>
        <v>#REF!</v>
      </c>
      <c r="I87" s="97"/>
      <c r="J87" s="96" t="e">
        <f>COUNTIF(#REF!,"◇")</f>
        <v>#REF!</v>
      </c>
      <c r="K87" s="95" t="e">
        <f>COUNTIF(#REF!,"◇")</f>
        <v>#REF!</v>
      </c>
      <c r="L87" s="90"/>
      <c r="M87" s="94" t="e">
        <f>COUNTIF(#REF!,"◇")</f>
        <v>#REF!</v>
      </c>
      <c r="N87" s="90"/>
      <c r="O87" s="94" t="e">
        <f>COUNTIF(#REF!,"◇")</f>
        <v>#REF!</v>
      </c>
      <c r="P87" s="279"/>
      <c r="Q87" s="94" t="e">
        <f>COUNTIF(#REF!,"◇")</f>
        <v>#REF!</v>
      </c>
      <c r="R87" s="279"/>
      <c r="S87" s="295" t="e">
        <f>COUNTIF(#REF!,"◇")</f>
        <v>#REF!</v>
      </c>
      <c r="T87" s="291"/>
      <c r="U87" s="91"/>
      <c r="V87" s="98" t="s">
        <v>56</v>
      </c>
      <c r="W87" s="261"/>
      <c r="X87" s="265" t="e">
        <f>COUNTIF(#REF!,"◇")</f>
        <v>#REF!</v>
      </c>
      <c r="Y87" s="300" t="e">
        <f>SUMIF(#REF!,"◇",#REF!)</f>
        <v>#REF!</v>
      </c>
      <c r="Z87" s="306"/>
      <c r="AA87" s="93" t="e">
        <f>COUNTIF(#REF!,"◇")</f>
        <v>#REF!</v>
      </c>
      <c r="AB87" s="306"/>
      <c r="AC87" s="324" t="e">
        <f>SUMIF(#REF!,"◇",#REF!)</f>
        <v>#REF!</v>
      </c>
      <c r="AD87" s="261"/>
      <c r="AE87" s="271" t="e">
        <f>COUNTIF(#REF!,"◇")</f>
        <v>#REF!</v>
      </c>
      <c r="AF87" s="90"/>
      <c r="AG87" s="91" t="e">
        <f>COUNTIF(#REF!,"◇")</f>
        <v>#REF!</v>
      </c>
      <c r="AH87" s="90"/>
      <c r="AI87" s="91"/>
    </row>
    <row r="88" spans="1:35" s="35" customFormat="1" ht="11.25" hidden="1" thickBot="1" x14ac:dyDescent="0.2">
      <c r="A88" s="89" t="s">
        <v>55</v>
      </c>
      <c r="B88" s="86"/>
      <c r="C88" s="87" t="e">
        <f>COUNTIF(#REF!,"△")</f>
        <v>#REF!</v>
      </c>
      <c r="D88" s="86"/>
      <c r="E88" s="84"/>
      <c r="F88" s="87" t="e">
        <f>COUNTIF(#REF!,"△")</f>
        <v>#REF!</v>
      </c>
      <c r="G88" s="280"/>
      <c r="H88" s="87" t="e">
        <f>COUNTIF(#REF!,"△")</f>
        <v>#REF!</v>
      </c>
      <c r="I88" s="75"/>
      <c r="J88" s="74"/>
      <c r="K88" s="88" t="e">
        <f>COUNTIF(#REF!,"△")</f>
        <v>#REF!</v>
      </c>
      <c r="L88" s="86"/>
      <c r="M88" s="87" t="e">
        <f>COUNTIF(#REF!,"△")</f>
        <v>#REF!</v>
      </c>
      <c r="N88" s="86"/>
      <c r="O88" s="87" t="e">
        <f>COUNTIF(#REF!,"△")</f>
        <v>#REF!</v>
      </c>
      <c r="P88" s="280"/>
      <c r="Q88" s="87" t="e">
        <f>COUNTIF(#REF!,"△")</f>
        <v>#REF!</v>
      </c>
      <c r="R88" s="280"/>
      <c r="S88" s="296" t="e">
        <f>COUNTIF(#REF!,"△")</f>
        <v>#REF!</v>
      </c>
      <c r="T88" s="292"/>
      <c r="U88" s="78"/>
      <c r="V88" s="89" t="s">
        <v>55</v>
      </c>
      <c r="W88" s="86"/>
      <c r="X88" s="266" t="e">
        <f>COUNTIF(#REF!,"△")</f>
        <v>#REF!</v>
      </c>
      <c r="Y88" s="301" t="e">
        <f>SUMIF(#REF!,"△",#REF!)</f>
        <v>#REF!</v>
      </c>
      <c r="Z88" s="307"/>
      <c r="AA88" s="85" t="e">
        <f>COUNTIF(#REF!,"△")</f>
        <v>#REF!</v>
      </c>
      <c r="AB88" s="307"/>
      <c r="AC88" s="325" t="e">
        <f>SUMIF(#REF!,"△",#REF!)</f>
        <v>#REF!</v>
      </c>
      <c r="AD88" s="77"/>
      <c r="AE88" s="272" t="e">
        <f>COUNTIF(#REF!,"△")</f>
        <v>#REF!</v>
      </c>
      <c r="AF88" s="77"/>
      <c r="AG88" s="78" t="e">
        <f>COUNTIF(#REF!,"△")</f>
        <v>#REF!</v>
      </c>
      <c r="AH88" s="77"/>
      <c r="AI88" s="78"/>
    </row>
    <row r="89" spans="1:35" s="35" customFormat="1" ht="11.25" hidden="1" thickBot="1" x14ac:dyDescent="0.2">
      <c r="A89" s="83" t="s">
        <v>54</v>
      </c>
      <c r="B89" s="77"/>
      <c r="C89" s="80" t="e">
        <f>COUNTIF(#REF!,"◆")</f>
        <v>#REF!</v>
      </c>
      <c r="D89" s="77"/>
      <c r="E89" s="79"/>
      <c r="F89" s="259" t="e">
        <f>COUNTIF(#REF!,"◆")</f>
        <v>#REF!</v>
      </c>
      <c r="G89" s="281"/>
      <c r="H89" s="80" t="e">
        <f>COUNTIF(#REF!,"◆")</f>
        <v>#REF!</v>
      </c>
      <c r="I89" s="75"/>
      <c r="J89" s="74"/>
      <c r="K89" s="80" t="e">
        <f>COUNTIF(#REF!,"◆")</f>
        <v>#REF!</v>
      </c>
      <c r="L89" s="77"/>
      <c r="M89" s="80" t="e">
        <f>COUNTIF(#REF!,"◆")</f>
        <v>#REF!</v>
      </c>
      <c r="N89" s="77"/>
      <c r="O89" s="259" t="e">
        <f>COUNTIF(#REF!,"◆")</f>
        <v>#REF!</v>
      </c>
      <c r="P89" s="281"/>
      <c r="Q89" s="259" t="e">
        <f>COUNTIF(#REF!,"◆")</f>
        <v>#REF!</v>
      </c>
      <c r="R89" s="281"/>
      <c r="S89" s="297" t="e">
        <f>COUNTIF(#REF!,"◆")</f>
        <v>#REF!</v>
      </c>
      <c r="T89" s="293"/>
      <c r="U89" s="80"/>
      <c r="V89" s="83" t="s">
        <v>54</v>
      </c>
      <c r="W89" s="77"/>
      <c r="X89" s="267" t="e">
        <f>COUNTIF(#REF!,"◆")</f>
        <v>#REF!</v>
      </c>
      <c r="Y89" s="301" t="e">
        <f>SUMIF(#REF!,"◆",#REF!)</f>
        <v>#REF!</v>
      </c>
      <c r="Z89" s="308"/>
      <c r="AA89" s="303" t="e">
        <f>COUNTIF(#REF!,"◆")</f>
        <v>#REF!</v>
      </c>
      <c r="AB89" s="308"/>
      <c r="AC89" s="325" t="e">
        <f>SUMIF(#REF!,"◆",#REF!)</f>
        <v>#REF!</v>
      </c>
      <c r="AD89" s="77"/>
      <c r="AE89" s="272" t="e">
        <f>COUNTIF(#REF!,"◆")</f>
        <v>#REF!</v>
      </c>
      <c r="AF89" s="77"/>
      <c r="AG89" s="80" t="e">
        <f>COUNTIF(#REF!,"◆")</f>
        <v>#REF!</v>
      </c>
      <c r="AH89" s="77"/>
      <c r="AI89" s="80"/>
    </row>
    <row r="90" spans="1:35" s="35" customFormat="1" ht="11.25" hidden="1" thickBot="1" x14ac:dyDescent="0.2">
      <c r="A90" s="82" t="s">
        <v>53</v>
      </c>
      <c r="B90" s="77"/>
      <c r="C90" s="80" t="e">
        <f>COUNTIF(#REF!,"▲")</f>
        <v>#REF!</v>
      </c>
      <c r="D90" s="77"/>
      <c r="E90" s="79"/>
      <c r="F90" s="259" t="e">
        <f>COUNTIF(#REF!,"▲")</f>
        <v>#REF!</v>
      </c>
      <c r="G90" s="281"/>
      <c r="H90" s="80" t="e">
        <f>COUNTIF(#REF!,"▲")</f>
        <v>#REF!</v>
      </c>
      <c r="I90" s="75"/>
      <c r="J90" s="74"/>
      <c r="K90" s="80" t="e">
        <f>COUNTIF(#REF!,"▲")</f>
        <v>#REF!</v>
      </c>
      <c r="L90" s="77"/>
      <c r="M90" s="80" t="e">
        <f>COUNTIF(#REF!,"▲")</f>
        <v>#REF!</v>
      </c>
      <c r="N90" s="77"/>
      <c r="O90" s="259" t="e">
        <f>COUNTIF(#REF!,"▲")</f>
        <v>#REF!</v>
      </c>
      <c r="P90" s="281"/>
      <c r="Q90" s="259" t="e">
        <f>COUNTIF(#REF!,"▲")</f>
        <v>#REF!</v>
      </c>
      <c r="R90" s="281"/>
      <c r="S90" s="297" t="e">
        <f>COUNTIF(#REF!,"▲")</f>
        <v>#REF!</v>
      </c>
      <c r="T90" s="293"/>
      <c r="U90" s="80"/>
      <c r="V90" s="82" t="s">
        <v>53</v>
      </c>
      <c r="W90" s="77"/>
      <c r="X90" s="267" t="e">
        <f>COUNTIF(#REF!,"▲")</f>
        <v>#REF!</v>
      </c>
      <c r="Y90" s="301" t="e">
        <f>SUMIF(#REF!,"▲",#REF!)</f>
        <v>#REF!</v>
      </c>
      <c r="Z90" s="308"/>
      <c r="AA90" s="303" t="e">
        <f>COUNTIF(#REF!,"▲")</f>
        <v>#REF!</v>
      </c>
      <c r="AB90" s="308"/>
      <c r="AC90" s="325" t="e">
        <f>SUMIF(#REF!,"▲",#REF!)</f>
        <v>#REF!</v>
      </c>
      <c r="AD90" s="77"/>
      <c r="AE90" s="272" t="e">
        <f>COUNTIF(#REF!,"▲")</f>
        <v>#REF!</v>
      </c>
      <c r="AF90" s="77"/>
      <c r="AG90" s="80" t="e">
        <f>COUNTIF(#REF!,"▲")</f>
        <v>#REF!</v>
      </c>
      <c r="AH90" s="77"/>
      <c r="AI90" s="80"/>
    </row>
    <row r="91" spans="1:35" s="35" customFormat="1" ht="11.25" hidden="1" thickBot="1" x14ac:dyDescent="0.2">
      <c r="A91" s="81" t="s">
        <v>52</v>
      </c>
      <c r="B91" s="77"/>
      <c r="C91" s="80" t="e">
        <f>COUNTIF(#REF!,"☆")</f>
        <v>#REF!</v>
      </c>
      <c r="D91" s="77"/>
      <c r="E91" s="79"/>
      <c r="F91" s="259" t="e">
        <f>COUNTIF(#REF!,"☆")</f>
        <v>#REF!</v>
      </c>
      <c r="G91" s="281"/>
      <c r="H91" s="80" t="e">
        <f>COUNTIF(#REF!,"☆")</f>
        <v>#REF!</v>
      </c>
      <c r="I91" s="75"/>
      <c r="J91" s="74"/>
      <c r="K91" s="80" t="e">
        <f>COUNTIF(#REF!,"☆")</f>
        <v>#REF!</v>
      </c>
      <c r="L91" s="77"/>
      <c r="M91" s="80" t="e">
        <f>COUNTIF(#REF!,"☆")</f>
        <v>#REF!</v>
      </c>
      <c r="N91" s="77"/>
      <c r="O91" s="259" t="e">
        <f>COUNTIF(#REF!,"☆")</f>
        <v>#REF!</v>
      </c>
      <c r="P91" s="281"/>
      <c r="Q91" s="259" t="e">
        <f>COUNTIF(#REF!,"☆")</f>
        <v>#REF!</v>
      </c>
      <c r="R91" s="281"/>
      <c r="S91" s="297" t="e">
        <f>COUNTIF(#REF!,"☆")</f>
        <v>#REF!</v>
      </c>
      <c r="T91" s="293"/>
      <c r="U91" s="80"/>
      <c r="V91" s="81" t="s">
        <v>52</v>
      </c>
      <c r="W91" s="77"/>
      <c r="X91" s="267" t="e">
        <f>COUNTIF(#REF!,"☆")</f>
        <v>#REF!</v>
      </c>
      <c r="Y91" s="301" t="e">
        <f>SUMIF(#REF!,"☆",#REF!)</f>
        <v>#REF!</v>
      </c>
      <c r="Z91" s="308"/>
      <c r="AA91" s="303" t="e">
        <f>COUNTIF(#REF!,"☆")</f>
        <v>#REF!</v>
      </c>
      <c r="AB91" s="308"/>
      <c r="AC91" s="325" t="e">
        <f>SUMIF(#REF!,"☆",#REF!)</f>
        <v>#REF!</v>
      </c>
      <c r="AD91" s="77"/>
      <c r="AE91" s="272" t="e">
        <f>COUNTIF(#REF!,"☆")</f>
        <v>#REF!</v>
      </c>
      <c r="AF91" s="77"/>
      <c r="AG91" s="80" t="e">
        <f>COUNTIF(#REF!,"☆")</f>
        <v>#REF!</v>
      </c>
      <c r="AH91" s="77"/>
      <c r="AI91" s="80"/>
    </row>
    <row r="92" spans="1:35" s="35" customFormat="1" ht="11.25" hidden="1" thickBot="1" x14ac:dyDescent="0.2">
      <c r="A92" s="76" t="s">
        <v>51</v>
      </c>
      <c r="B92" s="71"/>
      <c r="C92" s="73" t="e">
        <f>COUNTIF(#REF!,"★")</f>
        <v>#REF!</v>
      </c>
      <c r="D92" s="71"/>
      <c r="E92" s="72"/>
      <c r="F92" s="260" t="e">
        <f>COUNTIF(#REF!,"★")</f>
        <v>#REF!</v>
      </c>
      <c r="G92" s="282"/>
      <c r="H92" s="73" t="e">
        <f>COUNTIF(#REF!,"★")</f>
        <v>#REF!</v>
      </c>
      <c r="I92" s="75"/>
      <c r="J92" s="74" t="e">
        <f>COUNTIF(#REF!,"★")</f>
        <v>#REF!</v>
      </c>
      <c r="K92" s="73" t="e">
        <f>COUNTIF(#REF!,"★")</f>
        <v>#REF!</v>
      </c>
      <c r="L92" s="71"/>
      <c r="M92" s="73" t="e">
        <f>COUNTIF(#REF!,"★")</f>
        <v>#REF!</v>
      </c>
      <c r="N92" s="71"/>
      <c r="O92" s="260" t="e">
        <f>COUNTIF(#REF!,"★")</f>
        <v>#REF!</v>
      </c>
      <c r="P92" s="282"/>
      <c r="Q92" s="260" t="e">
        <f>COUNTIF(#REF!,"★")</f>
        <v>#REF!</v>
      </c>
      <c r="R92" s="282"/>
      <c r="S92" s="298" t="e">
        <f>COUNTIF(#REF!,"★")</f>
        <v>#REF!</v>
      </c>
      <c r="T92" s="294"/>
      <c r="U92" s="88"/>
      <c r="V92" s="76" t="s">
        <v>51</v>
      </c>
      <c r="W92" s="71"/>
      <c r="X92" s="268" t="e">
        <f>COUNTIF(#REF!,"★")</f>
        <v>#REF!</v>
      </c>
      <c r="Y92" s="302" t="e">
        <f>SUMIF(#REF!,"★",#REF!)</f>
        <v>#REF!</v>
      </c>
      <c r="Z92" s="309"/>
      <c r="AA92" s="304" t="e">
        <f>COUNTIF(#REF!,"★")</f>
        <v>#REF!</v>
      </c>
      <c r="AB92" s="309"/>
      <c r="AC92" s="326" t="e">
        <f>SUMIF(#REF!,"★",#REF!)</f>
        <v>#REF!</v>
      </c>
      <c r="AD92" s="71"/>
      <c r="AE92" s="273" t="e">
        <f>COUNTIF(#REF!,"★")</f>
        <v>#REF!</v>
      </c>
      <c r="AF92" s="71"/>
      <c r="AG92" s="73" t="e">
        <f>COUNTIF(#REF!,"★")</f>
        <v>#REF!</v>
      </c>
      <c r="AH92" s="71"/>
      <c r="AI92" s="88"/>
    </row>
    <row r="93" spans="1:35" ht="30.75" customHeight="1" thickTop="1" x14ac:dyDescent="0.15">
      <c r="A93" s="327" t="s">
        <v>59</v>
      </c>
      <c r="B93" s="328"/>
      <c r="C93" s="329"/>
      <c r="D93" s="330"/>
      <c r="E93" s="331"/>
      <c r="F93" s="331"/>
      <c r="G93" s="283"/>
      <c r="H93" s="331"/>
      <c r="I93" s="331"/>
      <c r="J93" s="330"/>
      <c r="K93" s="332"/>
      <c r="L93" s="331"/>
      <c r="M93" s="331"/>
      <c r="N93" s="331"/>
      <c r="O93" s="331"/>
      <c r="P93" s="333"/>
      <c r="Q93" s="331"/>
      <c r="R93" s="333"/>
      <c r="S93" s="334"/>
      <c r="T93" s="329"/>
      <c r="U93" s="225"/>
      <c r="V93" s="327" t="s">
        <v>59</v>
      </c>
      <c r="W93" s="331"/>
      <c r="X93" s="363"/>
      <c r="Y93" s="331"/>
      <c r="Z93" s="364"/>
      <c r="AA93" s="329"/>
      <c r="AB93" s="364"/>
      <c r="AC93" s="329"/>
      <c r="AD93" s="373"/>
      <c r="AE93" s="365"/>
      <c r="AF93" s="366"/>
      <c r="AG93" s="330"/>
      <c r="AH93" s="357"/>
      <c r="AI93" s="225"/>
    </row>
    <row r="94" spans="1:35" ht="26.25" customHeight="1" x14ac:dyDescent="0.15">
      <c r="A94" s="335" t="s">
        <v>58</v>
      </c>
      <c r="B94" s="336"/>
      <c r="C94" s="337" t="s">
        <v>160</v>
      </c>
      <c r="D94" s="338"/>
      <c r="E94" s="336"/>
      <c r="F94" s="339"/>
      <c r="G94" s="340"/>
      <c r="H94" s="339"/>
      <c r="I94" s="339"/>
      <c r="J94" s="338"/>
      <c r="K94" s="341"/>
      <c r="L94" s="339"/>
      <c r="M94" s="339"/>
      <c r="N94" s="339"/>
      <c r="O94" s="339"/>
      <c r="P94" s="342"/>
      <c r="Q94" s="339"/>
      <c r="R94" s="342"/>
      <c r="S94" s="343"/>
      <c r="T94" s="344"/>
      <c r="U94" s="226"/>
      <c r="V94" s="335" t="s">
        <v>58</v>
      </c>
      <c r="W94" s="339"/>
      <c r="X94" s="367"/>
      <c r="Y94" s="339"/>
      <c r="Z94" s="368"/>
      <c r="AA94" s="337"/>
      <c r="AB94" s="368"/>
      <c r="AC94" s="369"/>
      <c r="AD94" s="370"/>
      <c r="AE94" s="371"/>
      <c r="AF94" s="372"/>
      <c r="AG94" s="336"/>
      <c r="AH94" s="362"/>
      <c r="AI94" s="226"/>
    </row>
    <row r="95" spans="1:35" ht="26.25" customHeight="1" x14ac:dyDescent="0.15">
      <c r="A95" s="222" t="s">
        <v>57</v>
      </c>
      <c r="B95" s="211"/>
      <c r="C95" s="212" t="s">
        <v>166</v>
      </c>
      <c r="D95" s="235"/>
      <c r="E95" s="211"/>
      <c r="F95" s="214"/>
      <c r="G95" s="278"/>
      <c r="H95" s="214"/>
      <c r="I95" s="214"/>
      <c r="J95" s="235"/>
      <c r="K95" s="223"/>
      <c r="L95" s="214"/>
      <c r="M95" s="214"/>
      <c r="N95" s="214"/>
      <c r="O95" s="214"/>
      <c r="P95" s="254"/>
      <c r="Q95" s="214"/>
      <c r="R95" s="254"/>
      <c r="S95" s="256"/>
      <c r="T95" s="255"/>
      <c r="U95" s="225"/>
      <c r="V95" s="222" t="s">
        <v>57</v>
      </c>
      <c r="W95" s="214"/>
      <c r="X95" s="269"/>
      <c r="Y95" s="214"/>
      <c r="Z95" s="310"/>
      <c r="AA95" s="317"/>
      <c r="AB95" s="310"/>
      <c r="AC95" s="255"/>
      <c r="AD95" s="270"/>
      <c r="AE95" s="274"/>
      <c r="AF95" s="224"/>
      <c r="AG95" s="211"/>
      <c r="AH95" s="217"/>
      <c r="AI95" s="225"/>
    </row>
    <row r="96" spans="1:35" s="35" customFormat="1" ht="9" hidden="1" x14ac:dyDescent="0.15">
      <c r="A96" s="69" t="s">
        <v>56</v>
      </c>
      <c r="B96" s="60"/>
      <c r="C96" s="61" t="e">
        <f>C47+#REF!+#REF!+C87</f>
        <v>#REF!</v>
      </c>
      <c r="D96" s="60"/>
      <c r="E96" s="62"/>
      <c r="F96" s="61" t="e">
        <f>F47+#REF!+#REF!+F87</f>
        <v>#REF!</v>
      </c>
      <c r="G96" s="60"/>
      <c r="H96" s="61" t="e">
        <f>H47+#REF!+#REF!+H87</f>
        <v>#REF!</v>
      </c>
      <c r="I96" s="68"/>
      <c r="J96" s="67" t="e">
        <f>J47+#REF!+#REF!+J87</f>
        <v>#REF!</v>
      </c>
      <c r="K96" s="67" t="e">
        <f>K47+#REF!+#REF!+K87</f>
        <v>#REF!</v>
      </c>
      <c r="L96" s="66"/>
      <c r="M96" s="65" t="e">
        <f>M47+#REF!+#REF!+M87</f>
        <v>#REF!</v>
      </c>
      <c r="N96" s="66"/>
      <c r="O96" s="65" t="e">
        <f>O47+#REF!+#REF!+O87</f>
        <v>#REF!</v>
      </c>
      <c r="P96" s="66"/>
      <c r="Q96" s="65" t="e">
        <f>Q47+#REF!+#REF!+Q87</f>
        <v>#REF!</v>
      </c>
      <c r="R96" s="66"/>
      <c r="S96" s="65" t="e">
        <f>S47+#REF!+#REF!+S87</f>
        <v>#REF!</v>
      </c>
      <c r="T96" s="60"/>
      <c r="U96" s="65" t="e">
        <f>U47+#REF!+#REF!+U87</f>
        <v>#VALUE!</v>
      </c>
      <c r="V96" s="69" t="s">
        <v>56</v>
      </c>
      <c r="W96" s="60"/>
      <c r="X96" s="61" t="e">
        <f>X47+#REF!+#REF!+X87</f>
        <v>#REF!</v>
      </c>
      <c r="Y96" s="64" t="e">
        <f>Y47+#REF!+#REF!+Y87</f>
        <v>#REF!</v>
      </c>
      <c r="Z96" s="60"/>
      <c r="AA96" s="61" t="e">
        <f>AA47+#REF!+#REF!+AA87</f>
        <v>#REF!</v>
      </c>
      <c r="AB96" s="62"/>
      <c r="AC96" s="63" t="e">
        <f>AC47+#REF!+#REF!+AC87</f>
        <v>#REF!</v>
      </c>
      <c r="AD96" s="60"/>
      <c r="AE96" s="61" t="e">
        <f>AE47+#REF!+#REF!+AE87</f>
        <v>#REF!</v>
      </c>
      <c r="AF96" s="60"/>
      <c r="AG96" s="61" t="e">
        <f>AG47+#REF!+#REF!+AG87</f>
        <v>#REF!</v>
      </c>
      <c r="AH96" s="60"/>
      <c r="AI96" s="65" t="e">
        <f>AI47+#REF!+#REF!+AI87</f>
        <v>#VALUE!</v>
      </c>
    </row>
    <row r="97" spans="1:35" s="35" customFormat="1" ht="9" hidden="1" x14ac:dyDescent="0.15">
      <c r="A97" s="59" t="s">
        <v>55</v>
      </c>
      <c r="B97" s="56"/>
      <c r="C97" s="55" t="e">
        <f>C48+#REF!+#REF!+C88</f>
        <v>#REF!</v>
      </c>
      <c r="D97" s="56"/>
      <c r="E97" s="54"/>
      <c r="F97" s="55" t="e">
        <f>F48+#REF!+#REF!+F88</f>
        <v>#REF!</v>
      </c>
      <c r="G97" s="56"/>
      <c r="H97" s="55" t="e">
        <f>H48+#REF!+#REF!+H88</f>
        <v>#REF!</v>
      </c>
      <c r="I97" s="58"/>
      <c r="J97" s="57" t="e">
        <f>J48+#REF!+#REF!+J88</f>
        <v>#REF!</v>
      </c>
      <c r="K97" s="57" t="e">
        <f>K48+#REF!+#REF!+K88</f>
        <v>#REF!</v>
      </c>
      <c r="L97" s="56"/>
      <c r="M97" s="55" t="e">
        <f>M48+#REF!+#REF!+M88</f>
        <v>#REF!</v>
      </c>
      <c r="N97" s="56"/>
      <c r="O97" s="55" t="e">
        <f>O48+#REF!+#REF!+O88</f>
        <v>#REF!</v>
      </c>
      <c r="P97" s="56"/>
      <c r="Q97" s="55" t="e">
        <f>Q48+#REF!+#REF!+Q88</f>
        <v>#REF!</v>
      </c>
      <c r="R97" s="56"/>
      <c r="S97" s="57" t="e">
        <f>S48+#REF!+#REF!+S88</f>
        <v>#REF!</v>
      </c>
      <c r="T97" s="56"/>
      <c r="U97" s="45" t="e">
        <f>U48+#REF!+#REF!+U88</f>
        <v>#REF!</v>
      </c>
      <c r="V97" s="59" t="s">
        <v>55</v>
      </c>
      <c r="W97" s="56"/>
      <c r="X97" s="55" t="e">
        <f>X48+#REF!+#REF!+X88</f>
        <v>#REF!</v>
      </c>
      <c r="Y97" s="53" t="e">
        <f>Y48+#REF!+#REF!+Y88</f>
        <v>#REF!</v>
      </c>
      <c r="Z97" s="44"/>
      <c r="AA97" s="45" t="e">
        <f>AA48+#REF!+#REF!+AA88</f>
        <v>#REF!</v>
      </c>
      <c r="AB97" s="54"/>
      <c r="AC97" s="52" t="e">
        <f>AC48+#REF!+#REF!+AC88</f>
        <v>#REF!</v>
      </c>
      <c r="AD97" s="44"/>
      <c r="AE97" s="45" t="e">
        <f>AE48+#REF!+#REF!+AE88</f>
        <v>#REF!</v>
      </c>
      <c r="AF97" s="44"/>
      <c r="AG97" s="45" t="e">
        <f>AG48+#REF!+#REF!+AG88</f>
        <v>#REF!</v>
      </c>
      <c r="AH97" s="44"/>
      <c r="AI97" s="45" t="e">
        <f>AI48+#REF!+#REF!+AI88</f>
        <v>#REF!</v>
      </c>
    </row>
    <row r="98" spans="1:35" s="35" customFormat="1" ht="9" hidden="1" x14ac:dyDescent="0.15">
      <c r="A98" s="51" t="s">
        <v>54</v>
      </c>
      <c r="B98" s="44"/>
      <c r="C98" s="47" t="e">
        <f>C49+#REF!+#REF!+C89</f>
        <v>#REF!</v>
      </c>
      <c r="D98" s="44"/>
      <c r="E98" s="46"/>
      <c r="F98" s="47" t="e">
        <f>F49+#REF!+#REF!+F89</f>
        <v>#REF!</v>
      </c>
      <c r="G98" s="44"/>
      <c r="H98" s="47" t="e">
        <f>H49+#REF!+#REF!+H89</f>
        <v>#REF!</v>
      </c>
      <c r="I98" s="50"/>
      <c r="J98" s="47" t="e">
        <f>J49+#REF!+#REF!+J89</f>
        <v>#REF!</v>
      </c>
      <c r="K98" s="47" t="e">
        <f>K49+#REF!+#REF!+K89</f>
        <v>#REF!</v>
      </c>
      <c r="L98" s="44"/>
      <c r="M98" s="47" t="e">
        <f>M49+#REF!+#REF!+M89</f>
        <v>#REF!</v>
      </c>
      <c r="N98" s="44"/>
      <c r="O98" s="47" t="e">
        <f>O49+#REF!+#REF!+O89</f>
        <v>#REF!</v>
      </c>
      <c r="P98" s="44"/>
      <c r="Q98" s="47" t="e">
        <f>Q49+#REF!+#REF!+Q89</f>
        <v>#REF!</v>
      </c>
      <c r="R98" s="44"/>
      <c r="S98" s="47" t="e">
        <f>S49+#REF!+#REF!+S89</f>
        <v>#REF!</v>
      </c>
      <c r="T98" s="44"/>
      <c r="U98" s="47" t="e">
        <f>U49+#REF!+#REF!+U89</f>
        <v>#REF!</v>
      </c>
      <c r="V98" s="51" t="s">
        <v>54</v>
      </c>
      <c r="W98" s="44"/>
      <c r="X98" s="45" t="e">
        <f>X49+#REF!+#REF!+X89</f>
        <v>#REF!</v>
      </c>
      <c r="Y98" s="53" t="e">
        <f>Y49+#REF!+#REF!+Y89</f>
        <v>#REF!</v>
      </c>
      <c r="Z98" s="44"/>
      <c r="AA98" s="45" t="e">
        <f>AA49+#REF!+#REF!+AA89</f>
        <v>#REF!</v>
      </c>
      <c r="AB98" s="46"/>
      <c r="AC98" s="52" t="e">
        <f>AC49+#REF!+#REF!+AC89</f>
        <v>#REF!</v>
      </c>
      <c r="AD98" s="44"/>
      <c r="AE98" s="47" t="e">
        <f>AE49+#REF!+#REF!+AE89</f>
        <v>#REF!</v>
      </c>
      <c r="AF98" s="44"/>
      <c r="AG98" s="47" t="e">
        <f>AG49+#REF!+#REF!+AG89</f>
        <v>#REF!</v>
      </c>
      <c r="AH98" s="44"/>
      <c r="AI98" s="47" t="e">
        <f>AI49+#REF!+#REF!+AI89</f>
        <v>#REF!</v>
      </c>
    </row>
    <row r="99" spans="1:35" s="35" customFormat="1" ht="9" hidden="1" x14ac:dyDescent="0.15">
      <c r="A99" s="51" t="s">
        <v>53</v>
      </c>
      <c r="B99" s="44"/>
      <c r="C99" s="47" t="e">
        <f>C50+#REF!+#REF!+C90</f>
        <v>#REF!</v>
      </c>
      <c r="D99" s="44"/>
      <c r="E99" s="46"/>
      <c r="F99" s="47" t="e">
        <f>F50+#REF!+#REF!+F90</f>
        <v>#REF!</v>
      </c>
      <c r="G99" s="44"/>
      <c r="H99" s="47" t="e">
        <f>H50+#REF!+#REF!+H90</f>
        <v>#REF!</v>
      </c>
      <c r="I99" s="50"/>
      <c r="J99" s="47" t="e">
        <f>J50+#REF!+#REF!+J90</f>
        <v>#REF!</v>
      </c>
      <c r="K99" s="47" t="e">
        <f>K50+#REF!+#REF!+K90</f>
        <v>#REF!</v>
      </c>
      <c r="L99" s="44"/>
      <c r="M99" s="47" t="e">
        <f>M50+#REF!+#REF!+M90</f>
        <v>#REF!</v>
      </c>
      <c r="N99" s="44"/>
      <c r="O99" s="47" t="e">
        <f>O50+#REF!+#REF!+O90</f>
        <v>#REF!</v>
      </c>
      <c r="P99" s="44"/>
      <c r="Q99" s="47" t="e">
        <f>Q50+#REF!+#REF!+Q90</f>
        <v>#REF!</v>
      </c>
      <c r="R99" s="44"/>
      <c r="S99" s="47" t="e">
        <f>S50+#REF!+#REF!+S90</f>
        <v>#REF!</v>
      </c>
      <c r="T99" s="44"/>
      <c r="U99" s="47" t="e">
        <f>U50+#REF!+#REF!+U90</f>
        <v>#VALUE!</v>
      </c>
      <c r="V99" s="51" t="s">
        <v>53</v>
      </c>
      <c r="W99" s="44"/>
      <c r="X99" s="45" t="e">
        <f>X50+#REF!+#REF!+X90</f>
        <v>#REF!</v>
      </c>
      <c r="Y99" s="49" t="e">
        <f>Y50+#REF!+#REF!+Y90</f>
        <v>#REF!</v>
      </c>
      <c r="Z99" s="44"/>
      <c r="AA99" s="45" t="e">
        <f>AA50+#REF!+#REF!+AA90</f>
        <v>#REF!</v>
      </c>
      <c r="AB99" s="46"/>
      <c r="AC99" s="52" t="e">
        <f>AC50+#REF!+#REF!+AC90</f>
        <v>#REF!</v>
      </c>
      <c r="AD99" s="44"/>
      <c r="AE99" s="47" t="e">
        <f>AE50+#REF!+#REF!+AE90</f>
        <v>#REF!</v>
      </c>
      <c r="AF99" s="44"/>
      <c r="AG99" s="47" t="e">
        <f>AG50+#REF!+#REF!+AG90</f>
        <v>#REF!</v>
      </c>
      <c r="AH99" s="44"/>
      <c r="AI99" s="47" t="e">
        <f>AI50+#REF!+#REF!+AI90</f>
        <v>#VALUE!</v>
      </c>
    </row>
    <row r="100" spans="1:35" s="35" customFormat="1" ht="9" hidden="1" x14ac:dyDescent="0.15">
      <c r="A100" s="51" t="s">
        <v>52</v>
      </c>
      <c r="B100" s="44"/>
      <c r="C100" s="47" t="e">
        <f>C51+#REF!+#REF!+C91</f>
        <v>#REF!</v>
      </c>
      <c r="D100" s="44"/>
      <c r="E100" s="46"/>
      <c r="F100" s="47" t="e">
        <f>F51+#REF!+#REF!+F91</f>
        <v>#REF!</v>
      </c>
      <c r="G100" s="44"/>
      <c r="H100" s="47" t="e">
        <f>H51+#REF!+#REF!+H91</f>
        <v>#REF!</v>
      </c>
      <c r="I100" s="50"/>
      <c r="J100" s="47" t="e">
        <f>J51+#REF!+#REF!+J91</f>
        <v>#REF!</v>
      </c>
      <c r="K100" s="47" t="e">
        <f>K51+#REF!+#REF!+K91</f>
        <v>#REF!</v>
      </c>
      <c r="L100" s="44"/>
      <c r="M100" s="47" t="e">
        <f>M51+#REF!+#REF!+M91</f>
        <v>#REF!</v>
      </c>
      <c r="N100" s="44"/>
      <c r="O100" s="47" t="e">
        <f>O51+#REF!+#REF!+O91</f>
        <v>#REF!</v>
      </c>
      <c r="P100" s="44"/>
      <c r="Q100" s="47" t="e">
        <f>Q51+#REF!+#REF!+Q91</f>
        <v>#REF!</v>
      </c>
      <c r="R100" s="44"/>
      <c r="S100" s="47" t="e">
        <f>S51+#REF!+#REF!+S91</f>
        <v>#REF!</v>
      </c>
      <c r="T100" s="44"/>
      <c r="U100" s="47" t="e">
        <f>U51+#REF!+#REF!+U91</f>
        <v>#REF!</v>
      </c>
      <c r="V100" s="51" t="s">
        <v>52</v>
      </c>
      <c r="W100" s="44"/>
      <c r="X100" s="45" t="e">
        <f>X51+#REF!+#REF!+X91</f>
        <v>#REF!</v>
      </c>
      <c r="Y100" s="49" t="e">
        <f>Y51+#REF!+#REF!+Y91</f>
        <v>#REF!</v>
      </c>
      <c r="Z100" s="44"/>
      <c r="AA100" s="45" t="e">
        <f>AA51+#REF!+#REF!+AA91</f>
        <v>#REF!</v>
      </c>
      <c r="AB100" s="46"/>
      <c r="AC100" s="48" t="e">
        <f>AC51+#REF!+#REF!+AC91</f>
        <v>#REF!</v>
      </c>
      <c r="AD100" s="44"/>
      <c r="AE100" s="47" t="e">
        <f>AE51+#REF!+#REF!+AE91</f>
        <v>#REF!</v>
      </c>
      <c r="AF100" s="44"/>
      <c r="AG100" s="47" t="e">
        <f>AG51+#REF!+#REF!+AG91</f>
        <v>#REF!</v>
      </c>
      <c r="AH100" s="44"/>
      <c r="AI100" s="47" t="e">
        <f>AI51+#REF!+#REF!+AI91</f>
        <v>#REF!</v>
      </c>
    </row>
    <row r="101" spans="1:35" s="35" customFormat="1" ht="9" hidden="1" x14ac:dyDescent="0.15">
      <c r="A101" s="43" t="s">
        <v>51</v>
      </c>
      <c r="B101" s="36"/>
      <c r="C101" s="39" t="e">
        <f>C52+#REF!+#REF!+C92</f>
        <v>#REF!</v>
      </c>
      <c r="D101" s="36"/>
      <c r="E101" s="38"/>
      <c r="F101" s="39" t="e">
        <f>F52+#REF!+#REF!+F92</f>
        <v>#REF!</v>
      </c>
      <c r="G101" s="36"/>
      <c r="H101" s="39" t="e">
        <f>H52+#REF!+#REF!+H92</f>
        <v>#REF!</v>
      </c>
      <c r="I101" s="42"/>
      <c r="J101" s="39" t="e">
        <f>J52+#REF!+#REF!+J92</f>
        <v>#REF!</v>
      </c>
      <c r="K101" s="39" t="e">
        <f>K52+#REF!+#REF!+K92</f>
        <v>#REF!</v>
      </c>
      <c r="L101" s="36"/>
      <c r="M101" s="39" t="e">
        <f>M52+#REF!+#REF!+M92</f>
        <v>#REF!</v>
      </c>
      <c r="N101" s="36"/>
      <c r="O101" s="39" t="e">
        <f>O52+#REF!+#REF!+O92</f>
        <v>#REF!</v>
      </c>
      <c r="P101" s="36"/>
      <c r="Q101" s="39" t="e">
        <f>Q52+#REF!+#REF!+Q92</f>
        <v>#REF!</v>
      </c>
      <c r="R101" s="36"/>
      <c r="S101" s="39" t="e">
        <f>S52+#REF!+#REF!+S92</f>
        <v>#REF!</v>
      </c>
      <c r="T101" s="36"/>
      <c r="U101" s="39" t="e">
        <f>U52+#REF!+#REF!+U92</f>
        <v>#REF!</v>
      </c>
      <c r="V101" s="43" t="s">
        <v>51</v>
      </c>
      <c r="W101" s="36"/>
      <c r="X101" s="37" t="e">
        <f>X52+#REF!+#REF!+X92</f>
        <v>#REF!</v>
      </c>
      <c r="Y101" s="41" t="e">
        <f>Y52+#REF!+#REF!+Y92</f>
        <v>#REF!</v>
      </c>
      <c r="Z101" s="36"/>
      <c r="AA101" s="37" t="e">
        <f>AA52+#REF!+#REF!+AA92</f>
        <v>#REF!</v>
      </c>
      <c r="AB101" s="38"/>
      <c r="AC101" s="40" t="e">
        <f>AC52+#REF!+#REF!+AC92</f>
        <v>#REF!</v>
      </c>
      <c r="AD101" s="36"/>
      <c r="AE101" s="39" t="e">
        <f>AE52+#REF!+#REF!+AE92</f>
        <v>#REF!</v>
      </c>
      <c r="AF101" s="36"/>
      <c r="AG101" s="39" t="e">
        <f>AG52+#REF!+#REF!+AG92</f>
        <v>#REF!</v>
      </c>
      <c r="AH101" s="36"/>
      <c r="AI101" s="39" t="e">
        <f>AI52+#REF!+#REF!+AI92</f>
        <v>#REF!</v>
      </c>
    </row>
    <row r="102" spans="1:35" ht="16.5" customHeight="1" x14ac:dyDescent="0.15">
      <c r="A102" s="34"/>
      <c r="B102" s="30"/>
      <c r="G102" s="30"/>
      <c r="V102" s="34"/>
    </row>
    <row r="103" spans="1:35" ht="16.5" customHeight="1" x14ac:dyDescent="0.15">
      <c r="A103" s="34"/>
      <c r="B103" s="30"/>
      <c r="G103" s="30"/>
      <c r="V103" s="34"/>
    </row>
    <row r="104" spans="1:35" ht="16.5" customHeight="1" x14ac:dyDescent="0.15">
      <c r="A104" s="34"/>
      <c r="B104" s="30"/>
      <c r="G104" s="30"/>
      <c r="V104" s="34"/>
    </row>
    <row r="105" spans="1:35" ht="16.5" customHeight="1" x14ac:dyDescent="0.15">
      <c r="A105" s="34"/>
      <c r="B105" s="30"/>
      <c r="G105" s="30"/>
      <c r="V105" s="34"/>
    </row>
    <row r="106" spans="1:35" ht="16.5" customHeight="1" x14ac:dyDescent="0.15">
      <c r="A106" s="34"/>
      <c r="B106" s="30"/>
      <c r="G106" s="30"/>
      <c r="V106" s="34"/>
    </row>
    <row r="107" spans="1:35" ht="16.5" customHeight="1" x14ac:dyDescent="0.15">
      <c r="A107" s="34"/>
      <c r="B107" s="30"/>
      <c r="G107" s="30"/>
      <c r="V107" s="34"/>
    </row>
    <row r="108" spans="1:35" ht="16.5" customHeight="1" x14ac:dyDescent="0.15">
      <c r="A108" s="34"/>
      <c r="B108" s="30"/>
      <c r="G108" s="30"/>
      <c r="V108" s="34"/>
    </row>
    <row r="109" spans="1:35" ht="16.5" customHeight="1" x14ac:dyDescent="0.15">
      <c r="A109" s="34"/>
      <c r="B109" s="30"/>
      <c r="G109" s="30"/>
      <c r="V109" s="34"/>
    </row>
    <row r="110" spans="1:35" ht="16.5" customHeight="1" x14ac:dyDescent="0.15">
      <c r="A110" s="34"/>
      <c r="B110" s="30"/>
      <c r="G110" s="30"/>
      <c r="V110" s="34"/>
    </row>
    <row r="111" spans="1:35" x14ac:dyDescent="0.15">
      <c r="A111" s="34"/>
      <c r="B111" s="30"/>
      <c r="G111" s="30"/>
      <c r="V111" s="34"/>
    </row>
    <row r="112" spans="1:35" x14ac:dyDescent="0.15">
      <c r="A112" s="33"/>
      <c r="B112" s="30"/>
      <c r="G112" s="30"/>
      <c r="V112" s="33"/>
    </row>
  </sheetData>
  <mergeCells count="8">
    <mergeCell ref="V1:AB1"/>
    <mergeCell ref="A1:I1"/>
    <mergeCell ref="J1:U1"/>
    <mergeCell ref="W3:X3"/>
    <mergeCell ref="AD3:AE3"/>
    <mergeCell ref="Q3:R3"/>
    <mergeCell ref="S3:T3"/>
    <mergeCell ref="O3:P3"/>
  </mergeCells>
  <phoneticPr fontId="2"/>
  <conditionalFormatting sqref="J53">
    <cfRule type="cellIs" dxfId="0" priority="1" stopIfTrue="1" operator="equal">
      <formula>"Ａ"</formula>
    </cfRule>
  </conditionalFormatting>
  <dataValidations xWindow="174" yWindow="401" count="5">
    <dataValidation allowBlank="1" showInputMessage="1" showErrorMessage="1" prompt="CS:コンクリート製汚水_x000a_VS:塩ビ製汚水_x000a_CW:コンクリート製雨水_x000a_VW:塩ビ製雨水_x000a_私:私設桝_x000a_M:人孔桝" sqref="C47:C83 C4:C43" xr:uid="{00000000-0002-0000-0600-000000000000}"/>
    <dataValidation type="list" allowBlank="1" showInputMessage="1" showErrorMessage="1" prompt="○　：汚水小型_x000a_R○：汚水小型増強_x000a_◎　：汚水旧型_x000a_R◎：汚水旧型増強_x000a_□　：宅地雨水桝_x000a_●　：塩ビ製汚水桝_x000a_■　：塩ビ製雨水桝" sqref="D47:D83" xr:uid="{00000000-0002-0000-0600-000001000000}">
      <formula1>INDIRECT(C47&amp;"蓋")</formula1>
    </dataValidation>
    <dataValidation allowBlank="1" sqref="S2:T2 L2:R2 AF1:AG1 AQ1:IA2 W2:AP2 AP1 AI1:AM1 AC1:AD1 J1 A2:K2 A1 V1:V2 U2" xr:uid="{00000000-0002-0000-0600-000002000000}"/>
    <dataValidation type="list" allowBlank="1" showInputMessage="1" showErrorMessage="1" sqref="W47:W83 B4:B43 AD4:AD43 S4:S43 S47:S83 B47:B83 AD47:AD83 W4:W43 Q4:Q43 AF47:AG83 Y4:Y43 AF4:AG43 E47:F83 Y47:Y83 E4:F43 H4:O43 H47:O83 Q47:Q83" xr:uid="{00000000-0002-0000-0600-000003000000}">
      <formula1>"○,●"</formula1>
    </dataValidation>
    <dataValidation type="list" allowBlank="1" showInputMessage="1" showErrorMessage="1" sqref="G47:G83 G4:G43" xr:uid="{00000000-0002-0000-0600-000004000000}">
      <formula1>"A,B,C"</formula1>
    </dataValidation>
  </dataValidations>
  <printOptions horizontalCentered="1" verticalCentered="1"/>
  <pageMargins left="0.59055118110236227" right="0" top="0.59055118110236227" bottom="0.59055118110236227" header="0.51181102362204722" footer="0.23622047244094491"/>
  <pageSetup paperSize="9" scale="62" orientation="portrait" r:id="rId1"/>
  <headerFooter alignWithMargins="0">
    <oddHeader>&amp;R&amp;14様式C-7</oddHeader>
    <oddFooter>&amp;L※単価項目表示する工種は、必要に応じて追加、&amp;K000000変更することができる。</oddFooter>
  </headerFooter>
  <rowBreaks count="2" manualBreakCount="2">
    <brk id="95" max="34" man="1"/>
    <brk id="101" max="16383" man="1"/>
  </rowBreaks>
  <colBreaks count="1" manualBreakCount="1">
    <brk id="21" max="9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6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9.125" customWidth="1"/>
    <col min="2" max="2" width="18.75" customWidth="1"/>
    <col min="12" max="12" width="3.125" customWidth="1"/>
    <col min="19" max="19" width="3.125" customWidth="1"/>
  </cols>
  <sheetData>
    <row r="1" spans="2:10" ht="16.5" customHeight="1" x14ac:dyDescent="0.25">
      <c r="B1" s="630"/>
      <c r="C1" s="630"/>
      <c r="D1" s="1035" t="s">
        <v>276</v>
      </c>
      <c r="E1" s="1035"/>
      <c r="F1" s="1035"/>
      <c r="G1" s="1035"/>
      <c r="H1" s="631"/>
      <c r="I1" s="1036" t="s">
        <v>256</v>
      </c>
      <c r="J1" s="1036"/>
    </row>
    <row r="2" spans="2:10" ht="13.5" customHeight="1" x14ac:dyDescent="0.25">
      <c r="B2" s="630"/>
      <c r="C2" s="630"/>
      <c r="D2" s="1035"/>
      <c r="E2" s="1035"/>
      <c r="F2" s="1035"/>
      <c r="G2" s="1035"/>
      <c r="H2" s="631"/>
      <c r="I2" s="630"/>
      <c r="J2" s="630"/>
    </row>
    <row r="3" spans="2:10" x14ac:dyDescent="0.15">
      <c r="B3" s="630"/>
      <c r="C3" s="630"/>
      <c r="D3" s="630"/>
      <c r="E3" s="630"/>
      <c r="F3" s="630"/>
      <c r="G3" s="630"/>
      <c r="H3" s="630"/>
      <c r="I3" s="630"/>
      <c r="J3" s="630"/>
    </row>
    <row r="4" spans="2:10" x14ac:dyDescent="0.15">
      <c r="B4" s="630"/>
      <c r="C4" s="630"/>
      <c r="D4" s="630"/>
      <c r="E4" s="630"/>
      <c r="F4" s="630"/>
      <c r="G4" s="630"/>
      <c r="H4" s="630"/>
      <c r="I4" s="630"/>
      <c r="J4" s="630"/>
    </row>
    <row r="5" spans="2:10" x14ac:dyDescent="0.15">
      <c r="B5" s="630"/>
      <c r="C5" s="630"/>
      <c r="D5" s="630"/>
      <c r="E5" s="630"/>
      <c r="F5" s="630"/>
      <c r="G5" s="630"/>
      <c r="H5" s="630"/>
      <c r="I5" s="630"/>
      <c r="J5" s="630"/>
    </row>
    <row r="6" spans="2:10" x14ac:dyDescent="0.15">
      <c r="B6" s="630"/>
      <c r="C6" s="630"/>
      <c r="D6" s="630"/>
      <c r="E6" s="630"/>
      <c r="F6" s="630"/>
      <c r="G6" s="630"/>
      <c r="H6" s="630"/>
      <c r="I6" s="630"/>
      <c r="J6" s="630"/>
    </row>
    <row r="7" spans="2:10" x14ac:dyDescent="0.15">
      <c r="B7" s="630"/>
      <c r="C7" s="630"/>
      <c r="D7" s="630"/>
      <c r="E7" s="630"/>
      <c r="F7" s="630"/>
      <c r="G7" s="630"/>
      <c r="H7" s="630"/>
      <c r="I7" s="630"/>
      <c r="J7" s="630"/>
    </row>
    <row r="8" spans="2:10" x14ac:dyDescent="0.15">
      <c r="B8" s="630"/>
      <c r="C8" s="630"/>
      <c r="D8" s="630"/>
      <c r="E8" s="630"/>
      <c r="F8" s="630"/>
      <c r="G8" s="630"/>
      <c r="H8" s="630"/>
      <c r="I8" s="630"/>
      <c r="J8" s="630"/>
    </row>
    <row r="9" spans="2:10" x14ac:dyDescent="0.15">
      <c r="B9" s="630"/>
      <c r="C9" s="630"/>
      <c r="D9" s="630"/>
      <c r="E9" s="630"/>
      <c r="F9" s="630"/>
      <c r="G9" s="630"/>
      <c r="H9" s="630"/>
      <c r="I9" s="630"/>
      <c r="J9" s="630"/>
    </row>
    <row r="10" spans="2:10" x14ac:dyDescent="0.15">
      <c r="B10" s="630"/>
      <c r="C10" s="630"/>
      <c r="D10" s="630"/>
      <c r="E10" s="630"/>
      <c r="F10" s="630"/>
      <c r="G10" s="630"/>
      <c r="H10" s="630"/>
      <c r="I10" s="630"/>
      <c r="J10" s="630"/>
    </row>
    <row r="11" spans="2:10" x14ac:dyDescent="0.15">
      <c r="B11" s="630"/>
      <c r="C11" s="630"/>
      <c r="D11" s="630"/>
      <c r="E11" s="630"/>
      <c r="F11" s="630"/>
      <c r="G11" s="630"/>
      <c r="H11" s="630"/>
      <c r="I11" s="630"/>
      <c r="J11" s="630"/>
    </row>
    <row r="12" spans="2:10" x14ac:dyDescent="0.15">
      <c r="B12" s="630"/>
      <c r="C12" s="630"/>
      <c r="D12" s="630"/>
      <c r="E12" s="630"/>
      <c r="F12" s="630"/>
      <c r="G12" s="630"/>
      <c r="H12" s="630"/>
      <c r="I12" s="630"/>
      <c r="J12" s="630"/>
    </row>
    <row r="13" spans="2:10" x14ac:dyDescent="0.15">
      <c r="B13" s="630"/>
      <c r="C13" s="630"/>
      <c r="D13" s="630"/>
      <c r="E13" s="630"/>
      <c r="F13" s="630"/>
      <c r="G13" s="630"/>
      <c r="H13" s="630"/>
      <c r="I13" s="630"/>
      <c r="J13" s="630"/>
    </row>
    <row r="14" spans="2:10" x14ac:dyDescent="0.15">
      <c r="B14" s="630"/>
      <c r="C14" s="630"/>
      <c r="D14" s="630"/>
      <c r="E14" s="630"/>
      <c r="F14" s="630"/>
      <c r="G14" s="630"/>
      <c r="H14" s="630"/>
      <c r="I14" s="630"/>
      <c r="J14" s="630"/>
    </row>
    <row r="15" spans="2:10" x14ac:dyDescent="0.15">
      <c r="B15" s="630"/>
      <c r="C15" s="630"/>
      <c r="D15" s="630"/>
      <c r="E15" s="630"/>
      <c r="F15" s="630"/>
      <c r="G15" s="630"/>
      <c r="H15" s="630"/>
      <c r="I15" s="630"/>
      <c r="J15" s="630"/>
    </row>
    <row r="16" spans="2:10" x14ac:dyDescent="0.15">
      <c r="B16" s="630"/>
      <c r="C16" s="630"/>
      <c r="D16" s="630"/>
      <c r="E16" s="630"/>
      <c r="F16" s="630"/>
      <c r="G16" s="630"/>
      <c r="H16" s="630"/>
      <c r="I16" s="630"/>
      <c r="J16" s="630"/>
    </row>
    <row r="17" spans="2:10" x14ac:dyDescent="0.15">
      <c r="B17" s="630"/>
      <c r="C17" s="630"/>
      <c r="D17" s="630"/>
      <c r="E17" s="630"/>
      <c r="F17" s="630"/>
      <c r="G17" s="630"/>
      <c r="H17" s="630"/>
      <c r="I17" s="630"/>
      <c r="J17" s="630"/>
    </row>
    <row r="18" spans="2:10" x14ac:dyDescent="0.15">
      <c r="B18" s="630"/>
      <c r="C18" s="630"/>
      <c r="D18" s="630"/>
      <c r="E18" s="630"/>
      <c r="F18" s="630"/>
      <c r="G18" s="630"/>
      <c r="H18" s="630"/>
      <c r="I18" s="630"/>
      <c r="J18" s="630"/>
    </row>
    <row r="19" spans="2:10" x14ac:dyDescent="0.15">
      <c r="B19" s="630"/>
      <c r="C19" s="630"/>
      <c r="D19" s="630"/>
      <c r="E19" s="630"/>
      <c r="F19" s="630"/>
      <c r="G19" s="630"/>
      <c r="H19" s="630"/>
      <c r="I19" s="630"/>
      <c r="J19" s="630"/>
    </row>
    <row r="20" spans="2:10" x14ac:dyDescent="0.15">
      <c r="B20" s="630"/>
      <c r="C20" s="630"/>
      <c r="D20" s="630"/>
      <c r="E20" s="630"/>
      <c r="F20" s="630"/>
      <c r="G20" s="630"/>
      <c r="H20" s="630"/>
      <c r="I20" s="630"/>
      <c r="J20" s="630"/>
    </row>
    <row r="21" spans="2:10" x14ac:dyDescent="0.15">
      <c r="B21" s="630"/>
      <c r="C21" s="630"/>
      <c r="D21" s="630"/>
      <c r="E21" s="630"/>
      <c r="F21" s="630"/>
      <c r="G21" s="630"/>
      <c r="H21" s="630"/>
      <c r="I21" s="630"/>
      <c r="J21" s="630"/>
    </row>
    <row r="22" spans="2:10" x14ac:dyDescent="0.15">
      <c r="B22" s="630"/>
      <c r="C22" s="630"/>
      <c r="D22" s="630"/>
      <c r="E22" s="630"/>
      <c r="F22" s="630"/>
      <c r="G22" s="630"/>
      <c r="H22" s="630"/>
      <c r="I22" s="630"/>
      <c r="J22" s="630"/>
    </row>
    <row r="23" spans="2:10" x14ac:dyDescent="0.15">
      <c r="B23" s="630"/>
      <c r="C23" s="630"/>
      <c r="D23" s="630"/>
      <c r="E23" s="630"/>
      <c r="F23" s="630"/>
      <c r="G23" s="630"/>
      <c r="H23" s="630"/>
      <c r="I23" s="630"/>
      <c r="J23" s="630"/>
    </row>
    <row r="24" spans="2:10" x14ac:dyDescent="0.15">
      <c r="B24" s="630"/>
      <c r="C24" s="630"/>
      <c r="D24" s="630"/>
      <c r="E24" s="630"/>
      <c r="F24" s="630"/>
      <c r="G24" s="630"/>
      <c r="H24" s="630"/>
      <c r="I24" s="630"/>
      <c r="J24" s="630"/>
    </row>
    <row r="25" spans="2:10" x14ac:dyDescent="0.15">
      <c r="B25" s="630"/>
      <c r="C25" s="630"/>
      <c r="D25" s="630"/>
      <c r="E25" s="630"/>
      <c r="F25" s="630"/>
      <c r="G25" s="630"/>
      <c r="H25" s="630"/>
      <c r="I25" s="630"/>
      <c r="J25" s="630"/>
    </row>
    <row r="26" spans="2:10" x14ac:dyDescent="0.15">
      <c r="B26" s="630"/>
      <c r="C26" s="630"/>
      <c r="D26" s="630"/>
      <c r="E26" s="630"/>
      <c r="F26" s="630"/>
      <c r="G26" s="630"/>
      <c r="H26" s="630"/>
      <c r="I26" s="630"/>
      <c r="J26" s="630"/>
    </row>
    <row r="27" spans="2:10" x14ac:dyDescent="0.15">
      <c r="B27" s="630"/>
      <c r="C27" s="630"/>
      <c r="D27" s="630"/>
      <c r="E27" s="630"/>
      <c r="F27" s="630"/>
      <c r="G27" s="630"/>
      <c r="H27" s="630"/>
      <c r="I27" s="630"/>
      <c r="J27" s="630"/>
    </row>
    <row r="28" spans="2:10" x14ac:dyDescent="0.15">
      <c r="B28" s="630"/>
      <c r="C28" s="630"/>
      <c r="D28" s="630"/>
      <c r="E28" s="630"/>
      <c r="F28" s="630"/>
      <c r="G28" s="630"/>
      <c r="H28" s="630"/>
      <c r="I28" s="630"/>
      <c r="J28" s="630"/>
    </row>
    <row r="29" spans="2:10" x14ac:dyDescent="0.15">
      <c r="B29" s="630"/>
      <c r="C29" s="630"/>
      <c r="D29" s="630"/>
      <c r="E29" s="630"/>
      <c r="F29" s="630"/>
      <c r="G29" s="630"/>
      <c r="H29" s="630"/>
      <c r="I29" s="630"/>
      <c r="J29" s="630"/>
    </row>
    <row r="30" spans="2:10" x14ac:dyDescent="0.15">
      <c r="B30" s="630"/>
      <c r="C30" s="630"/>
      <c r="D30" s="630"/>
      <c r="E30" s="630"/>
      <c r="F30" s="630"/>
      <c r="G30" s="630"/>
      <c r="H30" s="630"/>
      <c r="I30" s="630"/>
      <c r="J30" s="630"/>
    </row>
    <row r="31" spans="2:10" x14ac:dyDescent="0.15">
      <c r="B31" s="630"/>
      <c r="C31" s="630"/>
      <c r="D31" s="630"/>
      <c r="E31" s="630"/>
      <c r="F31" s="630"/>
      <c r="G31" s="630"/>
      <c r="H31" s="630"/>
      <c r="I31" s="630"/>
      <c r="J31" s="630"/>
    </row>
    <row r="32" spans="2:10" x14ac:dyDescent="0.15">
      <c r="B32" s="630"/>
      <c r="C32" s="630"/>
      <c r="D32" s="630"/>
      <c r="E32" s="630"/>
      <c r="F32" s="630"/>
      <c r="G32" s="630"/>
      <c r="H32" s="630"/>
      <c r="I32" s="630"/>
      <c r="J32" s="630"/>
    </row>
    <row r="33" spans="2:10" x14ac:dyDescent="0.15">
      <c r="B33" s="630"/>
      <c r="C33" s="630"/>
      <c r="D33" s="630"/>
      <c r="E33" s="630"/>
      <c r="F33" s="630"/>
      <c r="G33" s="630"/>
      <c r="H33" s="630"/>
      <c r="I33" s="630"/>
      <c r="J33" s="630"/>
    </row>
    <row r="34" spans="2:10" x14ac:dyDescent="0.15">
      <c r="B34" s="630"/>
      <c r="C34" s="630"/>
      <c r="D34" s="630"/>
      <c r="E34" s="630"/>
      <c r="F34" s="630"/>
      <c r="G34" s="630"/>
      <c r="H34" s="630"/>
      <c r="I34" s="630"/>
      <c r="J34" s="630"/>
    </row>
    <row r="35" spans="2:10" x14ac:dyDescent="0.15">
      <c r="B35" s="630"/>
      <c r="C35" s="630"/>
      <c r="D35" s="630"/>
      <c r="E35" s="630"/>
      <c r="F35" s="630"/>
      <c r="G35" s="630"/>
      <c r="H35" s="630"/>
      <c r="I35" s="630"/>
      <c r="J35" s="630"/>
    </row>
    <row r="36" spans="2:10" x14ac:dyDescent="0.15">
      <c r="B36" s="630"/>
      <c r="C36" s="630"/>
      <c r="D36" s="630"/>
      <c r="E36" s="630"/>
      <c r="F36" s="630"/>
      <c r="G36" s="630"/>
      <c r="H36" s="630"/>
      <c r="I36" s="630"/>
      <c r="J36" s="630"/>
    </row>
    <row r="37" spans="2:10" x14ac:dyDescent="0.15">
      <c r="B37" s="630"/>
      <c r="C37" s="630"/>
      <c r="D37" s="630"/>
      <c r="E37" s="630"/>
      <c r="F37" s="630"/>
      <c r="G37" s="630"/>
      <c r="H37" s="630"/>
      <c r="I37" s="630"/>
      <c r="J37" s="630"/>
    </row>
    <row r="38" spans="2:10" x14ac:dyDescent="0.15">
      <c r="B38" s="630"/>
      <c r="C38" s="630"/>
      <c r="D38" s="630"/>
      <c r="E38" s="630"/>
      <c r="F38" s="630"/>
      <c r="G38" s="630"/>
      <c r="H38" s="630"/>
      <c r="I38" s="630"/>
      <c r="J38" s="630"/>
    </row>
    <row r="39" spans="2:10" x14ac:dyDescent="0.15">
      <c r="B39" s="630"/>
      <c r="C39" s="630"/>
      <c r="D39" s="630"/>
      <c r="E39" s="630"/>
      <c r="F39" s="630"/>
      <c r="G39" s="630"/>
      <c r="H39" s="630"/>
      <c r="I39" s="630"/>
      <c r="J39" s="630"/>
    </row>
    <row r="40" spans="2:10" x14ac:dyDescent="0.15">
      <c r="B40" s="630"/>
      <c r="C40" s="630"/>
      <c r="D40" s="630"/>
      <c r="E40" s="630"/>
      <c r="F40" s="630"/>
      <c r="G40" s="630"/>
      <c r="H40" s="630"/>
      <c r="I40" s="630"/>
      <c r="J40" s="630"/>
    </row>
    <row r="41" spans="2:10" x14ac:dyDescent="0.15">
      <c r="B41" s="630"/>
      <c r="C41" s="630"/>
      <c r="D41" s="630"/>
      <c r="E41" s="630"/>
      <c r="F41" s="630"/>
      <c r="G41" s="630"/>
      <c r="H41" s="630"/>
      <c r="I41" s="630"/>
      <c r="J41" s="630"/>
    </row>
    <row r="42" spans="2:10" x14ac:dyDescent="0.15">
      <c r="B42" s="630"/>
      <c r="C42" s="630"/>
      <c r="D42" s="630"/>
      <c r="E42" s="630"/>
      <c r="F42" s="630"/>
      <c r="G42" s="630"/>
      <c r="H42" s="630"/>
      <c r="I42" s="630"/>
      <c r="J42" s="630"/>
    </row>
    <row r="43" spans="2:10" x14ac:dyDescent="0.15">
      <c r="B43" s="630"/>
      <c r="C43" s="630"/>
      <c r="D43" s="630"/>
      <c r="E43" s="630"/>
      <c r="F43" s="630"/>
      <c r="G43" s="630"/>
      <c r="H43" s="630"/>
      <c r="I43" s="630"/>
      <c r="J43" s="630"/>
    </row>
    <row r="44" spans="2:10" x14ac:dyDescent="0.15">
      <c r="B44" s="630"/>
      <c r="C44" s="630"/>
      <c r="D44" s="630"/>
      <c r="E44" s="630"/>
      <c r="F44" s="630"/>
      <c r="G44" s="630"/>
      <c r="H44" s="630"/>
      <c r="I44" s="630"/>
      <c r="J44" s="630"/>
    </row>
    <row r="45" spans="2:10" x14ac:dyDescent="0.15">
      <c r="B45" s="630"/>
      <c r="C45" s="630"/>
      <c r="D45" s="630"/>
      <c r="E45" s="630"/>
      <c r="F45" s="630"/>
      <c r="G45" s="630"/>
      <c r="H45" s="630"/>
      <c r="I45" s="630"/>
      <c r="J45" s="630"/>
    </row>
    <row r="46" spans="2:10" x14ac:dyDescent="0.15">
      <c r="B46" s="630"/>
      <c r="C46" s="630"/>
      <c r="D46" s="630"/>
      <c r="E46" s="630"/>
      <c r="F46" s="630"/>
      <c r="G46" s="630"/>
      <c r="H46" s="630"/>
      <c r="I46" s="630"/>
      <c r="J46" s="630"/>
    </row>
    <row r="47" spans="2:10" x14ac:dyDescent="0.15">
      <c r="B47" s="630"/>
      <c r="C47" s="630"/>
      <c r="D47" s="630"/>
      <c r="E47" s="630"/>
      <c r="F47" s="630"/>
      <c r="G47" s="630"/>
      <c r="H47" s="630"/>
      <c r="I47" s="630"/>
      <c r="J47" s="630"/>
    </row>
    <row r="48" spans="2:10" x14ac:dyDescent="0.15">
      <c r="B48" s="630"/>
      <c r="C48" s="632"/>
      <c r="D48" s="633"/>
      <c r="E48" s="633"/>
      <c r="F48" s="633"/>
      <c r="G48" s="633"/>
      <c r="H48" s="633"/>
      <c r="I48" s="630"/>
      <c r="J48" s="630"/>
    </row>
    <row r="49" spans="2:10" x14ac:dyDescent="0.15">
      <c r="B49" s="630"/>
      <c r="C49" s="632"/>
      <c r="D49" s="632"/>
      <c r="E49" s="632"/>
      <c r="F49" s="632"/>
      <c r="G49" s="632"/>
      <c r="H49" s="632"/>
      <c r="I49" s="630"/>
      <c r="J49" s="630"/>
    </row>
    <row r="50" spans="2:10" x14ac:dyDescent="0.15">
      <c r="B50" s="630"/>
      <c r="C50" s="632"/>
      <c r="D50" s="632"/>
      <c r="E50" s="632"/>
      <c r="F50" s="632"/>
      <c r="G50" s="632"/>
      <c r="H50" s="632"/>
      <c r="I50" s="630"/>
      <c r="J50" s="630"/>
    </row>
    <row r="51" spans="2:10" x14ac:dyDescent="0.15">
      <c r="B51" s="630"/>
      <c r="C51" s="630"/>
      <c r="D51" s="630"/>
      <c r="E51" s="630"/>
      <c r="F51" s="630"/>
      <c r="G51" s="630"/>
      <c r="H51" s="630"/>
      <c r="I51" s="630"/>
      <c r="J51" s="630"/>
    </row>
    <row r="52" spans="2:10" x14ac:dyDescent="0.15">
      <c r="B52" s="630"/>
      <c r="C52" s="630"/>
      <c r="D52" s="630"/>
      <c r="E52" s="630"/>
      <c r="F52" s="630"/>
      <c r="G52" s="630"/>
      <c r="H52" s="630"/>
      <c r="I52" s="630"/>
      <c r="J52" s="630"/>
    </row>
    <row r="53" spans="2:10" x14ac:dyDescent="0.15">
      <c r="B53" s="630"/>
      <c r="C53" s="630"/>
      <c r="D53" s="630"/>
      <c r="E53" s="630"/>
      <c r="F53" s="630"/>
      <c r="G53" s="630"/>
      <c r="H53" s="630"/>
      <c r="I53" s="630"/>
      <c r="J53" s="630"/>
    </row>
    <row r="54" spans="2:10" x14ac:dyDescent="0.15">
      <c r="B54" s="630"/>
      <c r="C54" s="630"/>
      <c r="D54" s="630"/>
      <c r="E54" s="630"/>
      <c r="F54" s="630"/>
      <c r="G54" s="630"/>
      <c r="H54" s="630"/>
      <c r="I54" s="630"/>
      <c r="J54" s="630"/>
    </row>
    <row r="55" spans="2:10" x14ac:dyDescent="0.15">
      <c r="B55" s="630"/>
      <c r="C55" s="630"/>
      <c r="D55" s="630"/>
      <c r="E55" s="630"/>
      <c r="F55" s="630"/>
      <c r="G55" s="630"/>
      <c r="H55" s="630"/>
      <c r="I55" s="630"/>
      <c r="J55" s="630"/>
    </row>
    <row r="56" spans="2:10" x14ac:dyDescent="0.15">
      <c r="B56" s="630"/>
      <c r="C56" s="630"/>
      <c r="D56" s="630"/>
      <c r="E56" s="630"/>
      <c r="F56" s="630"/>
      <c r="G56" s="630"/>
      <c r="H56" s="630"/>
      <c r="I56" s="630"/>
      <c r="J56" s="630"/>
    </row>
    <row r="57" spans="2:10" x14ac:dyDescent="0.15">
      <c r="B57" s="630"/>
      <c r="C57" s="630"/>
      <c r="D57" s="630"/>
      <c r="E57" s="630"/>
      <c r="F57" s="630"/>
      <c r="G57" s="630"/>
      <c r="H57" s="630"/>
      <c r="I57" s="630"/>
      <c r="J57" s="630"/>
    </row>
    <row r="58" spans="2:10" x14ac:dyDescent="0.15">
      <c r="B58" s="630"/>
      <c r="C58" s="630"/>
      <c r="D58" s="630"/>
      <c r="E58" s="630"/>
      <c r="F58" s="630"/>
      <c r="G58" s="630"/>
      <c r="H58" s="630"/>
      <c r="I58" s="630"/>
      <c r="J58" s="630"/>
    </row>
    <row r="59" spans="2:10" x14ac:dyDescent="0.15">
      <c r="B59" s="630"/>
      <c r="C59" s="630"/>
      <c r="D59" s="630"/>
      <c r="E59" s="630"/>
      <c r="F59" s="630"/>
      <c r="G59" s="630"/>
      <c r="H59" s="630"/>
      <c r="I59" s="630"/>
      <c r="J59" s="630"/>
    </row>
    <row r="60" spans="2:10" x14ac:dyDescent="0.15">
      <c r="B60" s="630"/>
      <c r="C60" s="630"/>
      <c r="D60" s="630"/>
      <c r="E60" s="630"/>
      <c r="F60" s="630"/>
      <c r="G60" s="630"/>
      <c r="H60" s="630"/>
      <c r="I60" s="630"/>
      <c r="J60" s="630"/>
    </row>
  </sheetData>
  <mergeCells count="2">
    <mergeCell ref="D1:G2"/>
    <mergeCell ref="I1:J1"/>
  </mergeCells>
  <phoneticPr fontId="2"/>
  <printOptions verticalCentered="1"/>
  <pageMargins left="0.78740157480314965" right="0.39370078740157483" top="0.78740157480314965" bottom="0.59055118110236227" header="0.51181102362204722" footer="0"/>
  <pageSetup paperSize="9" firstPageNumber="35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E315"/>
  <sheetViews>
    <sheetView view="pageBreakPreview" zoomScale="57" zoomScaleNormal="100" zoomScaleSheetLayoutView="57" workbookViewId="0">
      <selection activeCell="A3" sqref="A3"/>
    </sheetView>
  </sheetViews>
  <sheetFormatPr defaultRowHeight="13.5" x14ac:dyDescent="0.15"/>
  <cols>
    <col min="1" max="1" width="14.25" style="428" customWidth="1"/>
    <col min="2" max="2" width="18.5" style="428" customWidth="1"/>
    <col min="3" max="3" width="20.5" style="428" bestFit="1" customWidth="1"/>
    <col min="4" max="4" width="34.375" style="428" bestFit="1" customWidth="1"/>
    <col min="5" max="5" width="10.125" style="428" bestFit="1" customWidth="1"/>
    <col min="6" max="6" width="18.375" style="428" bestFit="1" customWidth="1"/>
    <col min="7" max="7" width="17.25" style="428" bestFit="1" customWidth="1"/>
    <col min="8" max="9" width="12.25" style="428" bestFit="1" customWidth="1"/>
    <col min="10" max="10" width="20" style="428" bestFit="1" customWidth="1"/>
    <col min="11" max="12" width="10.125" style="428" customWidth="1"/>
    <col min="13" max="13" width="18.375" style="428" customWidth="1"/>
    <col min="14" max="14" width="14.25" style="428" customWidth="1"/>
    <col min="15" max="15" width="16.625" style="428" customWidth="1"/>
    <col min="16" max="16" width="14.25" style="428" customWidth="1"/>
    <col min="17" max="17" width="17.25" style="428" customWidth="1"/>
    <col min="18" max="18" width="12.25" style="428" customWidth="1"/>
    <col min="19" max="19" width="10.125" style="428" customWidth="1"/>
    <col min="20" max="20" width="22.75" style="428" customWidth="1"/>
    <col min="21" max="23" width="18.5" style="428" customWidth="1"/>
    <col min="24" max="24" width="10.125" style="428" customWidth="1"/>
    <col min="25" max="25" width="14.25" style="428" customWidth="1"/>
    <col min="26" max="26" width="10.125" style="428" customWidth="1"/>
    <col min="27" max="28" width="12.25" style="428" customWidth="1"/>
    <col min="29" max="29" width="10.125" style="428" customWidth="1"/>
    <col min="30" max="30" width="12.25" style="428" customWidth="1"/>
    <col min="31" max="31" width="12.25" style="428" bestFit="1" customWidth="1"/>
    <col min="32" max="16384" width="9" style="428"/>
  </cols>
  <sheetData>
    <row r="1" spans="1:31" ht="30" customHeight="1" x14ac:dyDescent="0.15">
      <c r="A1" s="1037" t="s">
        <v>279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8" t="s">
        <v>280</v>
      </c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40"/>
    </row>
    <row r="2" spans="1:31" s="429" customFormat="1" ht="30" customHeight="1" x14ac:dyDescent="0.15">
      <c r="A2" s="443" t="s">
        <v>281</v>
      </c>
      <c r="B2" s="444" t="s">
        <v>282</v>
      </c>
      <c r="C2" s="444" t="s">
        <v>283</v>
      </c>
      <c r="D2" s="444" t="s">
        <v>284</v>
      </c>
      <c r="E2" s="444" t="s">
        <v>285</v>
      </c>
      <c r="F2" s="444" t="s">
        <v>286</v>
      </c>
      <c r="G2" s="444" t="s">
        <v>287</v>
      </c>
      <c r="H2" s="444" t="s">
        <v>288</v>
      </c>
      <c r="I2" s="444" t="s">
        <v>289</v>
      </c>
      <c r="J2" s="444" t="s">
        <v>290</v>
      </c>
      <c r="K2" s="439" t="s">
        <v>291</v>
      </c>
      <c r="L2" s="440" t="s">
        <v>292</v>
      </c>
      <c r="M2" s="440" t="s">
        <v>293</v>
      </c>
      <c r="N2" s="440" t="s">
        <v>294</v>
      </c>
      <c r="O2" s="440" t="s">
        <v>295</v>
      </c>
      <c r="P2" s="440" t="s">
        <v>296</v>
      </c>
      <c r="Q2" s="440" t="s">
        <v>297</v>
      </c>
      <c r="R2" s="440" t="s">
        <v>298</v>
      </c>
      <c r="S2" s="441" t="s">
        <v>299</v>
      </c>
      <c r="T2" s="441" t="s">
        <v>300</v>
      </c>
      <c r="U2" s="441" t="s">
        <v>301</v>
      </c>
      <c r="V2" s="440" t="s">
        <v>302</v>
      </c>
      <c r="W2" s="440" t="s">
        <v>303</v>
      </c>
      <c r="X2" s="440" t="s">
        <v>304</v>
      </c>
      <c r="Y2" s="440" t="s">
        <v>305</v>
      </c>
      <c r="Z2" s="440" t="s">
        <v>306</v>
      </c>
      <c r="AA2" s="442" t="s">
        <v>307</v>
      </c>
      <c r="AB2" s="442" t="s">
        <v>308</v>
      </c>
      <c r="AC2" s="442" t="s">
        <v>309</v>
      </c>
      <c r="AD2" s="442" t="s">
        <v>310</v>
      </c>
      <c r="AE2" s="442" t="s">
        <v>311</v>
      </c>
    </row>
    <row r="3" spans="1:31" x14ac:dyDescent="0.15">
      <c r="A3" s="430"/>
      <c r="B3" s="430"/>
      <c r="C3" s="430"/>
      <c r="D3" s="430"/>
      <c r="E3" s="430"/>
      <c r="F3" s="430"/>
      <c r="G3" s="430"/>
      <c r="H3" s="431"/>
      <c r="I3" s="431"/>
      <c r="J3" s="430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</row>
    <row r="4" spans="1:31" x14ac:dyDescent="0.15">
      <c r="A4" s="430"/>
      <c r="B4" s="430"/>
      <c r="C4" s="430"/>
      <c r="D4" s="430"/>
      <c r="E4" s="430"/>
      <c r="F4" s="430"/>
      <c r="G4" s="430"/>
      <c r="H4" s="430"/>
      <c r="I4" s="431"/>
      <c r="J4" s="430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</row>
    <row r="5" spans="1:31" x14ac:dyDescent="0.15">
      <c r="A5" s="430"/>
      <c r="B5" s="430"/>
      <c r="C5" s="430"/>
      <c r="D5" s="430"/>
      <c r="E5" s="430"/>
      <c r="F5" s="430"/>
      <c r="G5" s="430"/>
      <c r="H5" s="431"/>
      <c r="I5" s="430"/>
      <c r="J5" s="430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</row>
    <row r="6" spans="1:31" x14ac:dyDescent="0.15">
      <c r="A6" s="430"/>
      <c r="B6" s="430"/>
      <c r="C6" s="430"/>
      <c r="D6" s="430"/>
      <c r="E6" s="430"/>
      <c r="F6" s="430"/>
      <c r="G6" s="430"/>
      <c r="H6" s="430"/>
      <c r="I6" s="431"/>
      <c r="J6" s="430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</row>
    <row r="7" spans="1:31" x14ac:dyDescent="0.15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</row>
    <row r="8" spans="1:31" x14ac:dyDescent="0.15">
      <c r="A8" s="430"/>
      <c r="B8" s="430"/>
      <c r="C8" s="430"/>
      <c r="D8" s="430"/>
      <c r="E8" s="430"/>
      <c r="F8" s="430"/>
      <c r="G8" s="430"/>
      <c r="H8" s="431"/>
      <c r="I8" s="43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</row>
    <row r="9" spans="1:31" x14ac:dyDescent="0.15">
      <c r="A9" s="430"/>
      <c r="B9" s="430"/>
      <c r="C9" s="430"/>
      <c r="D9" s="430"/>
      <c r="E9" s="430"/>
      <c r="F9" s="430"/>
      <c r="G9" s="430"/>
      <c r="H9" s="431"/>
      <c r="I9" s="431"/>
      <c r="J9" s="430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</row>
    <row r="10" spans="1:31" x14ac:dyDescent="0.15">
      <c r="A10" s="430"/>
      <c r="B10" s="430"/>
      <c r="C10" s="430"/>
      <c r="D10" s="430"/>
      <c r="E10" s="430"/>
      <c r="F10" s="430"/>
      <c r="G10" s="430"/>
      <c r="H10" s="430"/>
      <c r="I10" s="431"/>
      <c r="J10" s="430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</row>
    <row r="11" spans="1:31" x14ac:dyDescent="0.15">
      <c r="A11" s="430"/>
      <c r="B11" s="430"/>
      <c r="C11" s="430"/>
      <c r="D11" s="430"/>
      <c r="E11" s="430"/>
      <c r="F11" s="430"/>
      <c r="G11" s="430"/>
      <c r="H11" s="431"/>
      <c r="I11" s="431"/>
      <c r="J11" s="430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</row>
    <row r="12" spans="1:31" x14ac:dyDescent="0.15">
      <c r="A12" s="430"/>
      <c r="B12" s="430"/>
      <c r="C12" s="430"/>
      <c r="D12" s="430"/>
      <c r="E12" s="430"/>
      <c r="F12" s="430"/>
      <c r="G12" s="430"/>
      <c r="H12" s="431"/>
      <c r="I12" s="431"/>
      <c r="J12" s="430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</row>
    <row r="13" spans="1:31" x14ac:dyDescent="0.15">
      <c r="A13" s="430"/>
      <c r="B13" s="430"/>
      <c r="C13" s="430"/>
      <c r="D13" s="430"/>
      <c r="E13" s="430"/>
      <c r="F13" s="430"/>
      <c r="G13" s="430"/>
      <c r="H13" s="431"/>
      <c r="I13" s="431"/>
      <c r="J13" s="430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</row>
    <row r="14" spans="1:31" x14ac:dyDescent="0.15">
      <c r="A14" s="430"/>
      <c r="B14" s="430"/>
      <c r="C14" s="430"/>
      <c r="D14" s="430"/>
      <c r="E14" s="430"/>
      <c r="F14" s="430"/>
      <c r="G14" s="430"/>
      <c r="H14" s="431"/>
      <c r="I14" s="431"/>
      <c r="J14" s="430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</row>
    <row r="15" spans="1:31" x14ac:dyDescent="0.15">
      <c r="A15" s="430"/>
      <c r="B15" s="430"/>
      <c r="C15" s="430"/>
      <c r="D15" s="430"/>
      <c r="E15" s="430"/>
      <c r="F15" s="430"/>
      <c r="G15" s="430"/>
      <c r="H15" s="431"/>
      <c r="I15" s="431"/>
      <c r="J15" s="430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</row>
    <row r="16" spans="1:31" x14ac:dyDescent="0.15">
      <c r="A16" s="430"/>
      <c r="B16" s="430"/>
      <c r="C16" s="430"/>
      <c r="D16" s="430"/>
      <c r="E16" s="430"/>
      <c r="F16" s="430"/>
      <c r="G16" s="430"/>
      <c r="H16" s="431"/>
      <c r="I16" s="431"/>
      <c r="J16" s="430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2"/>
      <c r="AC16" s="431"/>
      <c r="AD16" s="431"/>
      <c r="AE16" s="431"/>
    </row>
    <row r="17" spans="1:31" x14ac:dyDescent="0.15">
      <c r="A17" s="430"/>
      <c r="B17" s="430"/>
      <c r="C17" s="430"/>
      <c r="D17" s="430"/>
      <c r="E17" s="430"/>
      <c r="F17" s="430"/>
      <c r="G17" s="430"/>
      <c r="H17" s="431"/>
      <c r="I17" s="431"/>
      <c r="J17" s="430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</row>
    <row r="18" spans="1:31" x14ac:dyDescent="0.15">
      <c r="A18" s="430"/>
      <c r="B18" s="430"/>
      <c r="C18" s="430"/>
      <c r="D18" s="430"/>
      <c r="E18" s="430"/>
      <c r="F18" s="430"/>
      <c r="G18" s="430"/>
      <c r="H18" s="431"/>
      <c r="I18" s="431"/>
      <c r="J18" s="430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</row>
    <row r="19" spans="1:31" x14ac:dyDescent="0.15">
      <c r="A19" s="430"/>
      <c r="B19" s="430"/>
      <c r="C19" s="430"/>
      <c r="D19" s="430"/>
      <c r="E19" s="430"/>
      <c r="F19" s="430"/>
      <c r="G19" s="430"/>
      <c r="H19" s="431"/>
      <c r="I19" s="431"/>
      <c r="J19" s="430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</row>
    <row r="20" spans="1:31" x14ac:dyDescent="0.15">
      <c r="A20" s="430"/>
      <c r="B20" s="430"/>
      <c r="C20" s="430"/>
      <c r="D20" s="430"/>
      <c r="E20" s="430"/>
      <c r="F20" s="430"/>
      <c r="G20" s="430"/>
      <c r="H20" s="431"/>
      <c r="I20" s="431"/>
      <c r="J20" s="430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</row>
    <row r="21" spans="1:31" x14ac:dyDescent="0.15">
      <c r="A21" s="430"/>
      <c r="B21" s="430"/>
      <c r="C21" s="430"/>
      <c r="D21" s="430"/>
      <c r="E21" s="430"/>
      <c r="F21" s="430"/>
      <c r="G21" s="430"/>
      <c r="H21" s="431"/>
      <c r="I21" s="431"/>
      <c r="J21" s="430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</row>
    <row r="22" spans="1:31" x14ac:dyDescent="0.15">
      <c r="A22" s="430"/>
      <c r="B22" s="430"/>
      <c r="C22" s="430"/>
      <c r="D22" s="430"/>
      <c r="E22" s="430"/>
      <c r="F22" s="430"/>
      <c r="G22" s="430"/>
      <c r="H22" s="431"/>
      <c r="I22" s="431"/>
      <c r="J22" s="430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</row>
    <row r="23" spans="1:31" x14ac:dyDescent="0.15">
      <c r="A23" s="430"/>
      <c r="B23" s="430"/>
      <c r="C23" s="430"/>
      <c r="D23" s="430"/>
      <c r="E23" s="430"/>
      <c r="F23" s="430"/>
      <c r="G23" s="430"/>
      <c r="H23" s="431"/>
      <c r="I23" s="431"/>
      <c r="J23" s="430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</row>
    <row r="24" spans="1:31" x14ac:dyDescent="0.15">
      <c r="A24" s="430"/>
      <c r="B24" s="430"/>
      <c r="C24" s="430"/>
      <c r="D24" s="430"/>
      <c r="E24" s="430"/>
      <c r="F24" s="430"/>
      <c r="G24" s="430"/>
      <c r="H24" s="431"/>
      <c r="I24" s="431"/>
      <c r="J24" s="430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</row>
    <row r="25" spans="1:31" x14ac:dyDescent="0.15">
      <c r="A25" s="430"/>
      <c r="B25" s="430"/>
      <c r="C25" s="430"/>
      <c r="D25" s="430"/>
      <c r="E25" s="430"/>
      <c r="F25" s="430"/>
      <c r="G25" s="430"/>
      <c r="H25" s="431"/>
      <c r="I25" s="431"/>
      <c r="J25" s="430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</row>
    <row r="26" spans="1:31" x14ac:dyDescent="0.15">
      <c r="A26" s="430"/>
      <c r="B26" s="430"/>
      <c r="C26" s="430"/>
      <c r="D26" s="430"/>
      <c r="E26" s="430"/>
      <c r="F26" s="430"/>
      <c r="G26" s="430"/>
      <c r="H26" s="431"/>
      <c r="I26" s="431"/>
      <c r="J26" s="430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</row>
    <row r="27" spans="1:31" x14ac:dyDescent="0.15">
      <c r="A27" s="430"/>
      <c r="B27" s="430"/>
      <c r="C27" s="430"/>
      <c r="D27" s="430"/>
      <c r="E27" s="430"/>
      <c r="F27" s="430"/>
      <c r="G27" s="430"/>
      <c r="H27" s="431"/>
      <c r="I27" s="431"/>
      <c r="J27" s="430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</row>
    <row r="28" spans="1:31" x14ac:dyDescent="0.15">
      <c r="A28" s="430"/>
      <c r="B28" s="430"/>
      <c r="C28" s="430"/>
      <c r="D28" s="430"/>
      <c r="E28" s="430"/>
      <c r="F28" s="430"/>
      <c r="G28" s="430"/>
      <c r="H28" s="431"/>
      <c r="I28" s="431"/>
      <c r="J28" s="430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</row>
    <row r="29" spans="1:31" x14ac:dyDescent="0.15">
      <c r="A29" s="430"/>
      <c r="B29" s="430"/>
      <c r="C29" s="430"/>
      <c r="D29" s="430"/>
      <c r="E29" s="430"/>
      <c r="F29" s="430"/>
      <c r="G29" s="430"/>
      <c r="H29" s="431"/>
      <c r="I29" s="431"/>
      <c r="J29" s="430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</row>
    <row r="30" spans="1:31" x14ac:dyDescent="0.15">
      <c r="A30" s="430"/>
      <c r="B30" s="430"/>
      <c r="C30" s="430"/>
      <c r="D30" s="430"/>
      <c r="E30" s="430"/>
      <c r="F30" s="430"/>
      <c r="G30" s="430"/>
      <c r="H30" s="431"/>
      <c r="I30" s="431"/>
      <c r="J30" s="430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</row>
    <row r="31" spans="1:31" x14ac:dyDescent="0.15">
      <c r="A31" s="430"/>
      <c r="B31" s="430"/>
      <c r="C31" s="430"/>
      <c r="D31" s="430"/>
      <c r="E31" s="430"/>
      <c r="F31" s="430"/>
      <c r="G31" s="430"/>
      <c r="H31" s="431"/>
      <c r="I31" s="431"/>
      <c r="J31" s="430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</row>
    <row r="32" spans="1:31" x14ac:dyDescent="0.15">
      <c r="A32" s="430"/>
      <c r="B32" s="430"/>
      <c r="C32" s="430"/>
      <c r="D32" s="430"/>
      <c r="E32" s="430"/>
      <c r="F32" s="430"/>
      <c r="G32" s="430"/>
      <c r="H32" s="431"/>
      <c r="I32" s="431"/>
      <c r="J32" s="430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</row>
    <row r="33" spans="1:31" x14ac:dyDescent="0.15">
      <c r="A33" s="430"/>
      <c r="B33" s="430"/>
      <c r="C33" s="430"/>
      <c r="D33" s="430"/>
      <c r="E33" s="430"/>
      <c r="F33" s="430"/>
      <c r="G33" s="430"/>
      <c r="H33" s="431"/>
      <c r="I33" s="431"/>
      <c r="J33" s="430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</row>
    <row r="34" spans="1:31" x14ac:dyDescent="0.15">
      <c r="A34" s="430"/>
      <c r="B34" s="430"/>
      <c r="C34" s="430"/>
      <c r="D34" s="430"/>
      <c r="E34" s="430"/>
      <c r="F34" s="430"/>
      <c r="G34" s="430"/>
      <c r="H34" s="431"/>
      <c r="I34" s="431"/>
      <c r="J34" s="430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</row>
    <row r="35" spans="1:31" x14ac:dyDescent="0.15">
      <c r="A35" s="430"/>
      <c r="B35" s="430"/>
      <c r="C35" s="430"/>
      <c r="D35" s="430"/>
      <c r="E35" s="430"/>
      <c r="F35" s="430"/>
      <c r="G35" s="430"/>
      <c r="H35" s="431"/>
      <c r="I35" s="431"/>
      <c r="J35" s="430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</row>
    <row r="36" spans="1:31" x14ac:dyDescent="0.15">
      <c r="A36" s="430"/>
      <c r="B36" s="430"/>
      <c r="C36" s="430"/>
      <c r="D36" s="430"/>
      <c r="E36" s="430"/>
      <c r="F36" s="430"/>
      <c r="G36" s="430"/>
      <c r="H36" s="431"/>
      <c r="I36" s="431"/>
      <c r="J36" s="430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</row>
    <row r="37" spans="1:31" x14ac:dyDescent="0.15">
      <c r="A37" s="430"/>
      <c r="B37" s="430"/>
      <c r="C37" s="430"/>
      <c r="D37" s="430"/>
      <c r="E37" s="430"/>
      <c r="F37" s="430"/>
      <c r="G37" s="430"/>
      <c r="H37" s="431"/>
      <c r="I37" s="431"/>
      <c r="J37" s="430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</row>
    <row r="38" spans="1:31" x14ac:dyDescent="0.15">
      <c r="A38" s="430"/>
      <c r="B38" s="430"/>
      <c r="C38" s="430"/>
      <c r="D38" s="430"/>
      <c r="E38" s="430"/>
      <c r="F38" s="430"/>
      <c r="G38" s="430"/>
      <c r="H38" s="431"/>
      <c r="I38" s="431"/>
      <c r="J38" s="430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</row>
    <row r="39" spans="1:31" x14ac:dyDescent="0.15">
      <c r="A39" s="430"/>
      <c r="B39" s="430"/>
      <c r="C39" s="430"/>
      <c r="D39" s="430"/>
      <c r="E39" s="430"/>
      <c r="F39" s="430"/>
      <c r="G39" s="430"/>
      <c r="H39" s="431"/>
      <c r="I39" s="431"/>
      <c r="J39" s="430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</row>
    <row r="40" spans="1:31" x14ac:dyDescent="0.15">
      <c r="A40" s="430"/>
      <c r="B40" s="430"/>
      <c r="C40" s="430"/>
      <c r="D40" s="430"/>
      <c r="E40" s="430"/>
      <c r="F40" s="430"/>
      <c r="G40" s="430"/>
      <c r="H40" s="431"/>
      <c r="I40" s="431"/>
      <c r="J40" s="430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</row>
    <row r="41" spans="1:31" x14ac:dyDescent="0.15">
      <c r="A41" s="430"/>
      <c r="B41" s="430"/>
      <c r="C41" s="430"/>
      <c r="D41" s="430"/>
      <c r="E41" s="430"/>
      <c r="F41" s="430"/>
      <c r="G41" s="430"/>
      <c r="H41" s="431"/>
      <c r="I41" s="431"/>
      <c r="J41" s="430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</row>
    <row r="42" spans="1:31" x14ac:dyDescent="0.15">
      <c r="A42" s="430"/>
      <c r="B42" s="430"/>
      <c r="C42" s="430"/>
      <c r="D42" s="430"/>
      <c r="E42" s="430"/>
      <c r="F42" s="430"/>
      <c r="G42" s="430"/>
      <c r="H42" s="431"/>
      <c r="I42" s="431"/>
      <c r="J42" s="430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</row>
    <row r="43" spans="1:31" x14ac:dyDescent="0.15">
      <c r="A43" s="430"/>
      <c r="B43" s="430"/>
      <c r="C43" s="430"/>
      <c r="D43" s="430"/>
      <c r="E43" s="430"/>
      <c r="F43" s="430"/>
      <c r="G43" s="430"/>
      <c r="H43" s="431"/>
      <c r="I43" s="431"/>
      <c r="J43" s="430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</row>
    <row r="44" spans="1:31" x14ac:dyDescent="0.15">
      <c r="A44" s="430"/>
      <c r="B44" s="430"/>
      <c r="C44" s="430"/>
      <c r="D44" s="430"/>
      <c r="E44" s="430"/>
      <c r="F44" s="430"/>
      <c r="G44" s="430"/>
      <c r="H44" s="431"/>
      <c r="I44" s="431"/>
      <c r="J44" s="430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</row>
    <row r="45" spans="1:31" x14ac:dyDescent="0.15">
      <c r="A45" s="430"/>
      <c r="B45" s="430"/>
      <c r="C45" s="430"/>
      <c r="D45" s="430"/>
      <c r="E45" s="430"/>
      <c r="F45" s="430"/>
      <c r="G45" s="430"/>
      <c r="H45" s="431"/>
      <c r="I45" s="431"/>
      <c r="J45" s="430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</row>
    <row r="46" spans="1:31" x14ac:dyDescent="0.15">
      <c r="A46" s="430"/>
      <c r="B46" s="430"/>
      <c r="C46" s="430"/>
      <c r="D46" s="430"/>
      <c r="E46" s="430"/>
      <c r="F46" s="430"/>
      <c r="G46" s="430"/>
      <c r="H46" s="431"/>
      <c r="I46" s="431"/>
      <c r="J46" s="430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</row>
    <row r="47" spans="1:31" x14ac:dyDescent="0.15">
      <c r="A47" s="430"/>
      <c r="B47" s="430"/>
      <c r="C47" s="430"/>
      <c r="D47" s="430"/>
      <c r="E47" s="430"/>
      <c r="F47" s="430"/>
      <c r="G47" s="430"/>
      <c r="H47" s="431"/>
      <c r="I47" s="431"/>
      <c r="J47" s="430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</row>
    <row r="48" spans="1:31" x14ac:dyDescent="0.15">
      <c r="A48" s="430"/>
      <c r="B48" s="430"/>
      <c r="C48" s="430"/>
      <c r="D48" s="430"/>
      <c r="E48" s="430"/>
      <c r="F48" s="430"/>
      <c r="G48" s="430"/>
      <c r="H48" s="431"/>
      <c r="I48" s="431"/>
      <c r="J48" s="430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</row>
    <row r="49" spans="1:31" x14ac:dyDescent="0.15">
      <c r="A49" s="430"/>
      <c r="B49" s="430"/>
      <c r="C49" s="430"/>
      <c r="D49" s="430"/>
      <c r="E49" s="430"/>
      <c r="F49" s="430"/>
      <c r="G49" s="430"/>
      <c r="H49" s="431"/>
      <c r="I49" s="431"/>
      <c r="J49" s="430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</row>
    <row r="50" spans="1:31" x14ac:dyDescent="0.15">
      <c r="A50" s="430"/>
      <c r="B50" s="430"/>
      <c r="C50" s="430"/>
      <c r="D50" s="430"/>
      <c r="E50" s="430"/>
      <c r="F50" s="430"/>
      <c r="G50" s="430"/>
      <c r="H50" s="431"/>
      <c r="I50" s="431"/>
      <c r="J50" s="430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</row>
    <row r="51" spans="1:31" x14ac:dyDescent="0.15">
      <c r="A51" s="430"/>
      <c r="B51" s="430"/>
      <c r="C51" s="430"/>
      <c r="D51" s="430"/>
      <c r="E51" s="430"/>
      <c r="F51" s="430"/>
      <c r="G51" s="430"/>
      <c r="H51" s="431"/>
      <c r="I51" s="431"/>
      <c r="J51" s="430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</row>
    <row r="52" spans="1:31" x14ac:dyDescent="0.15">
      <c r="A52" s="430"/>
      <c r="B52" s="430"/>
      <c r="C52" s="430"/>
      <c r="D52" s="430"/>
      <c r="E52" s="430"/>
      <c r="F52" s="430"/>
      <c r="G52" s="430"/>
      <c r="H52" s="431"/>
      <c r="I52" s="431"/>
      <c r="J52" s="430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</row>
    <row r="53" spans="1:31" x14ac:dyDescent="0.15">
      <c r="A53" s="430"/>
      <c r="B53" s="430"/>
      <c r="C53" s="430"/>
      <c r="D53" s="430"/>
      <c r="E53" s="430"/>
      <c r="F53" s="430"/>
      <c r="G53" s="430"/>
      <c r="H53" s="430"/>
      <c r="I53" s="431"/>
      <c r="J53" s="430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</row>
    <row r="54" spans="1:31" x14ac:dyDescent="0.15">
      <c r="A54" s="430"/>
      <c r="B54" s="430"/>
      <c r="C54" s="430"/>
      <c r="D54" s="430"/>
      <c r="E54" s="430"/>
      <c r="F54" s="430"/>
      <c r="G54" s="430"/>
      <c r="H54" s="431"/>
      <c r="I54" s="431"/>
      <c r="J54" s="430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</row>
    <row r="55" spans="1:31" x14ac:dyDescent="0.15">
      <c r="A55" s="430"/>
      <c r="B55" s="430"/>
      <c r="C55" s="430"/>
      <c r="D55" s="430"/>
      <c r="E55" s="430"/>
      <c r="F55" s="430"/>
      <c r="G55" s="430"/>
      <c r="H55" s="431"/>
      <c r="I55" s="431"/>
      <c r="J55" s="430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</row>
    <row r="56" spans="1:31" x14ac:dyDescent="0.15">
      <c r="A56" s="430"/>
      <c r="B56" s="430"/>
      <c r="C56" s="430"/>
      <c r="D56" s="430"/>
      <c r="E56" s="430"/>
      <c r="F56" s="430"/>
      <c r="G56" s="430"/>
      <c r="H56" s="431"/>
      <c r="I56" s="431"/>
      <c r="J56" s="430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</row>
    <row r="57" spans="1:31" x14ac:dyDescent="0.15">
      <c r="A57" s="430"/>
      <c r="B57" s="430"/>
      <c r="C57" s="430"/>
      <c r="D57" s="430"/>
      <c r="E57" s="430"/>
      <c r="F57" s="430"/>
      <c r="G57" s="430"/>
      <c r="H57" s="431"/>
      <c r="I57" s="431"/>
      <c r="J57" s="430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</row>
    <row r="58" spans="1:31" x14ac:dyDescent="0.15">
      <c r="A58" s="430"/>
      <c r="B58" s="430"/>
      <c r="C58" s="430"/>
      <c r="D58" s="430"/>
      <c r="E58" s="430"/>
      <c r="F58" s="430"/>
      <c r="G58" s="430"/>
      <c r="H58" s="431"/>
      <c r="I58" s="431"/>
      <c r="J58" s="430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</row>
    <row r="59" spans="1:31" x14ac:dyDescent="0.15">
      <c r="A59" s="430"/>
      <c r="B59" s="430"/>
      <c r="C59" s="430"/>
      <c r="D59" s="430"/>
      <c r="E59" s="430"/>
      <c r="F59" s="430"/>
      <c r="G59" s="430"/>
      <c r="H59" s="431"/>
      <c r="I59" s="431"/>
      <c r="J59" s="430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</row>
    <row r="60" spans="1:31" x14ac:dyDescent="0.15">
      <c r="A60" s="430"/>
      <c r="B60" s="430"/>
      <c r="C60" s="430"/>
      <c r="D60" s="430"/>
      <c r="E60" s="430"/>
      <c r="F60" s="430"/>
      <c r="G60" s="430"/>
      <c r="H60" s="431"/>
      <c r="I60" s="431"/>
      <c r="J60" s="430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</row>
    <row r="61" spans="1:31" x14ac:dyDescent="0.15">
      <c r="A61" s="430"/>
      <c r="B61" s="430"/>
      <c r="C61" s="430"/>
      <c r="D61" s="430"/>
      <c r="E61" s="430"/>
      <c r="F61" s="430"/>
      <c r="G61" s="430"/>
      <c r="H61" s="431"/>
      <c r="I61" s="431"/>
      <c r="J61" s="430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</row>
    <row r="62" spans="1:31" x14ac:dyDescent="0.15">
      <c r="A62" s="430"/>
      <c r="B62" s="430"/>
      <c r="C62" s="430"/>
      <c r="D62" s="430"/>
      <c r="E62" s="430"/>
      <c r="F62" s="430"/>
      <c r="G62" s="430"/>
      <c r="H62" s="431"/>
      <c r="I62" s="431"/>
      <c r="J62" s="430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</row>
    <row r="63" spans="1:31" x14ac:dyDescent="0.15">
      <c r="A63" s="430"/>
      <c r="B63" s="430"/>
      <c r="C63" s="430"/>
      <c r="D63" s="430"/>
      <c r="E63" s="430"/>
      <c r="F63" s="430"/>
      <c r="G63" s="430"/>
      <c r="H63" s="431"/>
      <c r="I63" s="431"/>
      <c r="J63" s="430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</row>
    <row r="64" spans="1:31" x14ac:dyDescent="0.15">
      <c r="A64" s="430"/>
      <c r="B64" s="430"/>
      <c r="C64" s="430"/>
      <c r="D64" s="430"/>
      <c r="E64" s="430"/>
      <c r="F64" s="430"/>
      <c r="G64" s="430"/>
      <c r="H64" s="431"/>
      <c r="I64" s="431"/>
      <c r="J64" s="430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</row>
    <row r="65" spans="1:31" x14ac:dyDescent="0.15">
      <c r="A65" s="430"/>
      <c r="B65" s="430"/>
      <c r="C65" s="430"/>
      <c r="D65" s="430"/>
      <c r="E65" s="430"/>
      <c r="F65" s="430"/>
      <c r="G65" s="430"/>
      <c r="H65" s="431"/>
      <c r="I65" s="431"/>
      <c r="J65" s="430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</row>
    <row r="66" spans="1:31" x14ac:dyDescent="0.15">
      <c r="A66" s="430"/>
      <c r="B66" s="430"/>
      <c r="C66" s="430"/>
      <c r="D66" s="430"/>
      <c r="E66" s="430"/>
      <c r="F66" s="430"/>
      <c r="G66" s="430"/>
      <c r="H66" s="431"/>
      <c r="I66" s="431"/>
      <c r="J66" s="430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</row>
    <row r="67" spans="1:31" x14ac:dyDescent="0.15">
      <c r="A67" s="430"/>
      <c r="B67" s="430"/>
      <c r="C67" s="430"/>
      <c r="D67" s="430"/>
      <c r="E67" s="430"/>
      <c r="F67" s="430"/>
      <c r="G67" s="430"/>
      <c r="H67" s="431"/>
      <c r="I67" s="431"/>
      <c r="J67" s="430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</row>
    <row r="68" spans="1:31" x14ac:dyDescent="0.15">
      <c r="A68" s="430"/>
      <c r="B68" s="430"/>
      <c r="C68" s="430"/>
      <c r="D68" s="430"/>
      <c r="E68" s="430"/>
      <c r="F68" s="430"/>
      <c r="G68" s="430"/>
      <c r="H68" s="431"/>
      <c r="I68" s="431"/>
      <c r="J68" s="430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</row>
    <row r="69" spans="1:31" x14ac:dyDescent="0.15">
      <c r="A69" s="430"/>
      <c r="B69" s="430"/>
      <c r="C69" s="430"/>
      <c r="D69" s="430"/>
      <c r="E69" s="430"/>
      <c r="F69" s="430"/>
      <c r="G69" s="430"/>
      <c r="H69" s="431"/>
      <c r="I69" s="431"/>
      <c r="J69" s="430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</row>
    <row r="70" spans="1:31" x14ac:dyDescent="0.15">
      <c r="A70" s="430"/>
      <c r="B70" s="430"/>
      <c r="C70" s="430"/>
      <c r="D70" s="430"/>
      <c r="E70" s="430"/>
      <c r="F70" s="430"/>
      <c r="G70" s="430"/>
      <c r="H70" s="431"/>
      <c r="I70" s="431"/>
      <c r="J70" s="430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</row>
    <row r="71" spans="1:31" x14ac:dyDescent="0.15">
      <c r="A71" s="430"/>
      <c r="B71" s="430"/>
      <c r="C71" s="430"/>
      <c r="D71" s="430"/>
      <c r="E71" s="430"/>
      <c r="F71" s="430"/>
      <c r="G71" s="430"/>
      <c r="H71" s="431"/>
      <c r="I71" s="431"/>
      <c r="J71" s="430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</row>
    <row r="72" spans="1:31" x14ac:dyDescent="0.15">
      <c r="A72" s="430"/>
      <c r="B72" s="430"/>
      <c r="C72" s="430"/>
      <c r="D72" s="430"/>
      <c r="E72" s="430"/>
      <c r="F72" s="430"/>
      <c r="G72" s="430"/>
      <c r="H72" s="431"/>
      <c r="I72" s="431"/>
      <c r="J72" s="430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</row>
    <row r="73" spans="1:31" x14ac:dyDescent="0.15">
      <c r="A73" s="430"/>
      <c r="B73" s="430"/>
      <c r="C73" s="430"/>
      <c r="D73" s="430"/>
      <c r="E73" s="430"/>
      <c r="F73" s="430"/>
      <c r="G73" s="430"/>
      <c r="H73" s="431"/>
      <c r="I73" s="431"/>
      <c r="J73" s="430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</row>
    <row r="74" spans="1:31" x14ac:dyDescent="0.15">
      <c r="A74" s="430"/>
      <c r="B74" s="430"/>
      <c r="C74" s="430"/>
      <c r="D74" s="430"/>
      <c r="E74" s="430"/>
      <c r="F74" s="430"/>
      <c r="G74" s="430"/>
      <c r="H74" s="431"/>
      <c r="I74" s="431"/>
      <c r="J74" s="430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</row>
    <row r="75" spans="1:31" x14ac:dyDescent="0.15">
      <c r="A75" s="430"/>
      <c r="B75" s="430"/>
      <c r="C75" s="430"/>
      <c r="D75" s="430"/>
      <c r="E75" s="430"/>
      <c r="F75" s="430"/>
      <c r="G75" s="430"/>
      <c r="H75" s="430"/>
      <c r="I75" s="431"/>
      <c r="J75" s="430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</row>
    <row r="76" spans="1:31" x14ac:dyDescent="0.15">
      <c r="A76" s="430"/>
      <c r="B76" s="430"/>
      <c r="C76" s="430"/>
      <c r="D76" s="430"/>
      <c r="E76" s="430"/>
      <c r="F76" s="430"/>
      <c r="G76" s="430"/>
      <c r="H76" s="431"/>
      <c r="I76" s="431"/>
      <c r="J76" s="430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</row>
    <row r="77" spans="1:31" x14ac:dyDescent="0.15">
      <c r="A77" s="430"/>
      <c r="B77" s="430"/>
      <c r="C77" s="430"/>
      <c r="D77" s="430"/>
      <c r="E77" s="430"/>
      <c r="F77" s="430"/>
      <c r="G77" s="430"/>
      <c r="H77" s="431"/>
      <c r="I77" s="431"/>
      <c r="J77" s="430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</row>
    <row r="78" spans="1:31" x14ac:dyDescent="0.15">
      <c r="A78" s="430"/>
      <c r="B78" s="430"/>
      <c r="C78" s="430"/>
      <c r="D78" s="430"/>
      <c r="E78" s="430"/>
      <c r="F78" s="430"/>
      <c r="G78" s="430"/>
      <c r="H78" s="431"/>
      <c r="I78" s="431"/>
      <c r="J78" s="430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</row>
    <row r="79" spans="1:31" x14ac:dyDescent="0.15">
      <c r="A79" s="430"/>
      <c r="B79" s="430"/>
      <c r="C79" s="430"/>
      <c r="D79" s="430"/>
      <c r="E79" s="430"/>
      <c r="F79" s="430"/>
      <c r="G79" s="430"/>
      <c r="H79" s="430"/>
      <c r="I79" s="431"/>
      <c r="J79" s="430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</row>
    <row r="80" spans="1:31" x14ac:dyDescent="0.15">
      <c r="A80" s="430"/>
      <c r="B80" s="430"/>
      <c r="C80" s="430"/>
      <c r="D80" s="430"/>
      <c r="E80" s="430"/>
      <c r="F80" s="430"/>
      <c r="G80" s="430"/>
      <c r="H80" s="431"/>
      <c r="I80" s="431"/>
      <c r="J80" s="430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</row>
    <row r="81" spans="1:31" x14ac:dyDescent="0.15">
      <c r="A81" s="430"/>
      <c r="B81" s="430"/>
      <c r="C81" s="430"/>
      <c r="D81" s="430"/>
      <c r="E81" s="430"/>
      <c r="F81" s="430"/>
      <c r="G81" s="430"/>
      <c r="H81" s="431"/>
      <c r="I81" s="431"/>
      <c r="J81" s="430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</row>
    <row r="82" spans="1:31" x14ac:dyDescent="0.15">
      <c r="A82" s="430"/>
      <c r="B82" s="430"/>
      <c r="C82" s="430"/>
      <c r="D82" s="430"/>
      <c r="E82" s="430"/>
      <c r="F82" s="430"/>
      <c r="G82" s="430"/>
      <c r="H82" s="431"/>
      <c r="I82" s="431"/>
      <c r="J82" s="430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</row>
    <row r="83" spans="1:31" x14ac:dyDescent="0.15">
      <c r="A83" s="430"/>
      <c r="B83" s="430"/>
      <c r="C83" s="430"/>
      <c r="D83" s="430"/>
      <c r="E83" s="430"/>
      <c r="F83" s="430"/>
      <c r="G83" s="430"/>
      <c r="H83" s="431"/>
      <c r="I83" s="431"/>
      <c r="J83" s="430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</row>
    <row r="84" spans="1:31" x14ac:dyDescent="0.15">
      <c r="A84" s="430"/>
      <c r="B84" s="430"/>
      <c r="C84" s="430"/>
      <c r="D84" s="430"/>
      <c r="E84" s="430"/>
      <c r="F84" s="430"/>
      <c r="G84" s="430"/>
      <c r="H84" s="431"/>
      <c r="I84" s="431"/>
      <c r="J84" s="430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</row>
    <row r="85" spans="1:31" x14ac:dyDescent="0.15">
      <c r="A85" s="430"/>
      <c r="B85" s="430"/>
      <c r="C85" s="430"/>
      <c r="D85" s="430"/>
      <c r="E85" s="430"/>
      <c r="F85" s="430"/>
      <c r="G85" s="430"/>
      <c r="H85" s="431"/>
      <c r="I85" s="431"/>
      <c r="J85" s="430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</row>
    <row r="86" spans="1:31" x14ac:dyDescent="0.15">
      <c r="A86" s="430"/>
      <c r="B86" s="430"/>
      <c r="C86" s="430"/>
      <c r="D86" s="430"/>
      <c r="E86" s="430"/>
      <c r="F86" s="430"/>
      <c r="G86" s="430"/>
      <c r="H86" s="431"/>
      <c r="I86" s="431"/>
      <c r="J86" s="430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</row>
    <row r="87" spans="1:31" x14ac:dyDescent="0.15">
      <c r="A87" s="430"/>
      <c r="B87" s="430"/>
      <c r="C87" s="430"/>
      <c r="D87" s="430"/>
      <c r="E87" s="430"/>
      <c r="F87" s="430"/>
      <c r="G87" s="430"/>
      <c r="H87" s="431"/>
      <c r="I87" s="431"/>
      <c r="J87" s="430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</row>
    <row r="88" spans="1:31" x14ac:dyDescent="0.15">
      <c r="A88" s="430"/>
      <c r="B88" s="430"/>
      <c r="C88" s="430"/>
      <c r="D88" s="430"/>
      <c r="E88" s="430"/>
      <c r="F88" s="430"/>
      <c r="G88" s="430"/>
      <c r="H88" s="431"/>
      <c r="I88" s="431"/>
      <c r="J88" s="430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</row>
    <row r="89" spans="1:31" x14ac:dyDescent="0.15">
      <c r="A89" s="430"/>
      <c r="B89" s="430"/>
      <c r="C89" s="430"/>
      <c r="D89" s="430"/>
      <c r="E89" s="430"/>
      <c r="F89" s="430"/>
      <c r="G89" s="430"/>
      <c r="H89" s="431"/>
      <c r="I89" s="431"/>
      <c r="J89" s="430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</row>
    <row r="90" spans="1:31" x14ac:dyDescent="0.15">
      <c r="A90" s="430"/>
      <c r="B90" s="430"/>
      <c r="C90" s="430"/>
      <c r="D90" s="430"/>
      <c r="E90" s="430"/>
      <c r="F90" s="430"/>
      <c r="G90" s="430"/>
      <c r="H90" s="431"/>
      <c r="I90" s="431"/>
      <c r="J90" s="430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1"/>
    </row>
    <row r="91" spans="1:31" x14ac:dyDescent="0.15">
      <c r="A91" s="430"/>
      <c r="B91" s="430"/>
      <c r="C91" s="430"/>
      <c r="D91" s="430"/>
      <c r="E91" s="430"/>
      <c r="F91" s="430"/>
      <c r="G91" s="430"/>
      <c r="H91" s="431"/>
      <c r="I91" s="431"/>
      <c r="J91" s="430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</row>
    <row r="92" spans="1:31" x14ac:dyDescent="0.15">
      <c r="A92" s="430"/>
      <c r="B92" s="430"/>
      <c r="C92" s="430"/>
      <c r="D92" s="430"/>
      <c r="E92" s="430"/>
      <c r="F92" s="430"/>
      <c r="G92" s="430"/>
      <c r="H92" s="431"/>
      <c r="I92" s="431"/>
      <c r="J92" s="430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</row>
    <row r="93" spans="1:31" x14ac:dyDescent="0.15">
      <c r="A93" s="430"/>
      <c r="B93" s="430"/>
      <c r="C93" s="430"/>
      <c r="D93" s="430"/>
      <c r="E93" s="430"/>
      <c r="F93" s="430"/>
      <c r="G93" s="430"/>
      <c r="H93" s="431"/>
      <c r="I93" s="431"/>
      <c r="J93" s="430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</row>
    <row r="94" spans="1:31" x14ac:dyDescent="0.15">
      <c r="A94" s="430"/>
      <c r="B94" s="430"/>
      <c r="C94" s="430"/>
      <c r="D94" s="430"/>
      <c r="E94" s="430"/>
      <c r="F94" s="430"/>
      <c r="G94" s="430"/>
      <c r="H94" s="431"/>
      <c r="I94" s="431"/>
      <c r="J94" s="430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</row>
    <row r="95" spans="1:31" x14ac:dyDescent="0.15">
      <c r="A95" s="430"/>
      <c r="B95" s="430"/>
      <c r="C95" s="430"/>
      <c r="D95" s="430"/>
      <c r="E95" s="430"/>
      <c r="F95" s="430"/>
      <c r="G95" s="430"/>
      <c r="H95" s="431"/>
      <c r="I95" s="431"/>
      <c r="J95" s="430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</row>
    <row r="96" spans="1:31" x14ac:dyDescent="0.15">
      <c r="A96" s="430"/>
      <c r="B96" s="430"/>
      <c r="C96" s="430"/>
      <c r="D96" s="430"/>
      <c r="E96" s="430"/>
      <c r="F96" s="430"/>
      <c r="G96" s="430"/>
      <c r="H96" s="431"/>
      <c r="I96" s="431"/>
      <c r="J96" s="430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</row>
    <row r="97" spans="1:31" x14ac:dyDescent="0.15">
      <c r="A97" s="430"/>
      <c r="B97" s="430"/>
      <c r="C97" s="430"/>
      <c r="D97" s="430"/>
      <c r="E97" s="430"/>
      <c r="F97" s="430"/>
      <c r="G97" s="430"/>
      <c r="H97" s="431"/>
      <c r="I97" s="431"/>
      <c r="J97" s="430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</row>
    <row r="98" spans="1:31" x14ac:dyDescent="0.15">
      <c r="A98" s="430"/>
      <c r="B98" s="430"/>
      <c r="C98" s="430"/>
      <c r="D98" s="430"/>
      <c r="E98" s="430"/>
      <c r="F98" s="430"/>
      <c r="G98" s="430"/>
      <c r="H98" s="431"/>
      <c r="I98" s="431"/>
      <c r="J98" s="430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</row>
    <row r="99" spans="1:31" x14ac:dyDescent="0.15">
      <c r="A99" s="430"/>
      <c r="B99" s="430"/>
      <c r="C99" s="430"/>
      <c r="D99" s="430"/>
      <c r="E99" s="430"/>
      <c r="F99" s="430"/>
      <c r="G99" s="430"/>
      <c r="H99" s="431"/>
      <c r="I99" s="431"/>
      <c r="J99" s="430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</row>
    <row r="100" spans="1:31" x14ac:dyDescent="0.15">
      <c r="A100" s="430"/>
      <c r="B100" s="430"/>
      <c r="C100" s="430"/>
      <c r="D100" s="430"/>
      <c r="E100" s="430"/>
      <c r="F100" s="430"/>
      <c r="G100" s="430"/>
      <c r="H100" s="431"/>
      <c r="I100" s="431"/>
      <c r="J100" s="430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1"/>
    </row>
    <row r="101" spans="1:31" x14ac:dyDescent="0.15">
      <c r="A101" s="430"/>
      <c r="B101" s="430"/>
      <c r="C101" s="430"/>
      <c r="D101" s="430"/>
      <c r="E101" s="430"/>
      <c r="F101" s="430"/>
      <c r="G101" s="430"/>
      <c r="H101" s="431"/>
      <c r="I101" s="431"/>
      <c r="J101" s="430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</row>
    <row r="102" spans="1:31" x14ac:dyDescent="0.15">
      <c r="A102" s="430"/>
      <c r="B102" s="430"/>
      <c r="C102" s="430"/>
      <c r="D102" s="430"/>
      <c r="E102" s="430"/>
      <c r="F102" s="430"/>
      <c r="G102" s="430"/>
      <c r="H102" s="431"/>
      <c r="I102" s="431"/>
      <c r="J102" s="430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1"/>
      <c r="AD102" s="431"/>
      <c r="AE102" s="431"/>
    </row>
    <row r="103" spans="1:31" x14ac:dyDescent="0.15">
      <c r="A103" s="430"/>
      <c r="B103" s="430"/>
      <c r="C103" s="430"/>
      <c r="D103" s="430"/>
      <c r="E103" s="430"/>
      <c r="F103" s="430"/>
      <c r="G103" s="430"/>
      <c r="H103" s="431"/>
      <c r="I103" s="431"/>
      <c r="J103" s="430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</row>
    <row r="104" spans="1:31" x14ac:dyDescent="0.15">
      <c r="A104" s="430"/>
      <c r="B104" s="430"/>
      <c r="C104" s="430"/>
      <c r="D104" s="430"/>
      <c r="E104" s="430"/>
      <c r="F104" s="430"/>
      <c r="G104" s="430"/>
      <c r="H104" s="430"/>
      <c r="I104" s="431"/>
      <c r="J104" s="430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</row>
    <row r="105" spans="1:31" x14ac:dyDescent="0.15">
      <c r="A105" s="430"/>
      <c r="B105" s="430"/>
      <c r="C105" s="430"/>
      <c r="D105" s="430"/>
      <c r="E105" s="430"/>
      <c r="F105" s="430"/>
      <c r="G105" s="430"/>
      <c r="H105" s="430"/>
      <c r="I105" s="431"/>
      <c r="J105" s="430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</row>
    <row r="106" spans="1:31" x14ac:dyDescent="0.15">
      <c r="A106" s="430"/>
      <c r="B106" s="430"/>
      <c r="C106" s="430"/>
      <c r="D106" s="430"/>
      <c r="E106" s="430"/>
      <c r="F106" s="430"/>
      <c r="G106" s="430"/>
      <c r="H106" s="430"/>
      <c r="I106" s="431"/>
      <c r="J106" s="430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1"/>
    </row>
    <row r="107" spans="1:31" x14ac:dyDescent="0.15">
      <c r="A107" s="430"/>
      <c r="B107" s="430"/>
      <c r="C107" s="430"/>
      <c r="D107" s="430"/>
      <c r="E107" s="430"/>
      <c r="F107" s="430"/>
      <c r="G107" s="430"/>
      <c r="H107" s="431"/>
      <c r="I107" s="431"/>
      <c r="J107" s="430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</row>
    <row r="108" spans="1:31" x14ac:dyDescent="0.15">
      <c r="A108" s="430"/>
      <c r="B108" s="430"/>
      <c r="C108" s="430"/>
      <c r="D108" s="430"/>
      <c r="E108" s="430"/>
      <c r="F108" s="430"/>
      <c r="G108" s="430"/>
      <c r="H108" s="430"/>
      <c r="I108" s="431"/>
      <c r="J108" s="430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1"/>
      <c r="AC108" s="431"/>
      <c r="AD108" s="431"/>
      <c r="AE108" s="431"/>
    </row>
    <row r="109" spans="1:31" x14ac:dyDescent="0.15">
      <c r="A109" s="430"/>
      <c r="B109" s="430"/>
      <c r="C109" s="430"/>
      <c r="D109" s="430"/>
      <c r="E109" s="430"/>
      <c r="F109" s="430"/>
      <c r="G109" s="430"/>
      <c r="H109" s="431"/>
      <c r="I109" s="431"/>
      <c r="J109" s="430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</row>
    <row r="110" spans="1:31" x14ac:dyDescent="0.15">
      <c r="A110" s="430"/>
      <c r="B110" s="430"/>
      <c r="C110" s="430"/>
      <c r="D110" s="430"/>
      <c r="E110" s="430"/>
      <c r="F110" s="430"/>
      <c r="G110" s="430"/>
      <c r="H110" s="431"/>
      <c r="I110" s="431"/>
      <c r="J110" s="430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1"/>
      <c r="AD110" s="431"/>
      <c r="AE110" s="431"/>
    </row>
    <row r="111" spans="1:31" x14ac:dyDescent="0.15">
      <c r="A111" s="430"/>
      <c r="B111" s="430"/>
      <c r="C111" s="430"/>
      <c r="D111" s="430"/>
      <c r="E111" s="430"/>
      <c r="F111" s="430"/>
      <c r="G111" s="430"/>
      <c r="H111" s="431"/>
      <c r="I111" s="431"/>
      <c r="J111" s="430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1"/>
      <c r="AE111" s="431"/>
    </row>
    <row r="112" spans="1:31" x14ac:dyDescent="0.15">
      <c r="A112" s="430"/>
      <c r="B112" s="430"/>
      <c r="C112" s="430"/>
      <c r="D112" s="430"/>
      <c r="E112" s="430"/>
      <c r="F112" s="430"/>
      <c r="G112" s="430"/>
      <c r="H112" s="431"/>
      <c r="I112" s="431"/>
      <c r="J112" s="430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  <c r="AB112" s="431"/>
      <c r="AC112" s="431"/>
      <c r="AD112" s="431"/>
      <c r="AE112" s="431"/>
    </row>
    <row r="113" spans="1:31" x14ac:dyDescent="0.15">
      <c r="A113" s="430"/>
      <c r="B113" s="430"/>
      <c r="C113" s="430"/>
      <c r="D113" s="430"/>
      <c r="E113" s="430"/>
      <c r="F113" s="430"/>
      <c r="G113" s="430"/>
      <c r="H113" s="430"/>
      <c r="I113" s="431"/>
      <c r="J113" s="430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  <c r="AB113" s="431"/>
      <c r="AC113" s="431"/>
      <c r="AD113" s="431"/>
      <c r="AE113" s="431"/>
    </row>
    <row r="114" spans="1:31" x14ac:dyDescent="0.15">
      <c r="A114" s="430"/>
      <c r="B114" s="430"/>
      <c r="C114" s="430"/>
      <c r="D114" s="430"/>
      <c r="E114" s="430"/>
      <c r="F114" s="430"/>
      <c r="G114" s="430"/>
      <c r="H114" s="431"/>
      <c r="I114" s="431"/>
      <c r="J114" s="430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1"/>
      <c r="AB114" s="431"/>
      <c r="AC114" s="431"/>
      <c r="AD114" s="431"/>
      <c r="AE114" s="431"/>
    </row>
    <row r="115" spans="1:31" x14ac:dyDescent="0.15">
      <c r="A115" s="430"/>
      <c r="B115" s="430"/>
      <c r="C115" s="430"/>
      <c r="D115" s="430"/>
      <c r="E115" s="430"/>
      <c r="F115" s="430"/>
      <c r="G115" s="430"/>
      <c r="H115" s="431"/>
      <c r="I115" s="431"/>
      <c r="J115" s="430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1"/>
      <c r="AD115" s="431"/>
      <c r="AE115" s="431"/>
    </row>
    <row r="116" spans="1:31" x14ac:dyDescent="0.15">
      <c r="A116" s="430"/>
      <c r="B116" s="430"/>
      <c r="C116" s="430"/>
      <c r="D116" s="430"/>
      <c r="E116" s="430"/>
      <c r="F116" s="430"/>
      <c r="G116" s="430"/>
      <c r="H116" s="431"/>
      <c r="I116" s="431"/>
      <c r="J116" s="430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1"/>
    </row>
    <row r="117" spans="1:31" x14ac:dyDescent="0.15">
      <c r="A117" s="430"/>
      <c r="B117" s="430"/>
      <c r="C117" s="430"/>
      <c r="D117" s="430"/>
      <c r="E117" s="430"/>
      <c r="F117" s="430"/>
      <c r="G117" s="430"/>
      <c r="H117" s="431"/>
      <c r="I117" s="431"/>
      <c r="J117" s="430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  <c r="AC117" s="431"/>
      <c r="AD117" s="431"/>
      <c r="AE117" s="431"/>
    </row>
    <row r="118" spans="1:31" x14ac:dyDescent="0.15">
      <c r="A118" s="430"/>
      <c r="B118" s="430"/>
      <c r="C118" s="430"/>
      <c r="D118" s="430"/>
      <c r="E118" s="430"/>
      <c r="F118" s="430"/>
      <c r="G118" s="430"/>
      <c r="H118" s="431"/>
      <c r="I118" s="431"/>
      <c r="J118" s="430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1"/>
      <c r="AB118" s="431"/>
      <c r="AC118" s="431"/>
      <c r="AD118" s="431"/>
      <c r="AE118" s="431"/>
    </row>
    <row r="119" spans="1:31" x14ac:dyDescent="0.15">
      <c r="A119" s="430"/>
      <c r="B119" s="430"/>
      <c r="C119" s="430"/>
      <c r="D119" s="430"/>
      <c r="E119" s="430"/>
      <c r="F119" s="430"/>
      <c r="G119" s="430"/>
      <c r="H119" s="431"/>
      <c r="I119" s="431"/>
      <c r="J119" s="430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1"/>
      <c r="AB119" s="431"/>
      <c r="AC119" s="431"/>
      <c r="AD119" s="431"/>
      <c r="AE119" s="431"/>
    </row>
    <row r="120" spans="1:31" x14ac:dyDescent="0.15">
      <c r="A120" s="430"/>
      <c r="B120" s="430"/>
      <c r="C120" s="430"/>
      <c r="D120" s="430"/>
      <c r="E120" s="430"/>
      <c r="F120" s="430"/>
      <c r="G120" s="430"/>
      <c r="H120" s="431"/>
      <c r="I120" s="431"/>
      <c r="J120" s="430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  <c r="AC120" s="431"/>
      <c r="AD120" s="431"/>
      <c r="AE120" s="431"/>
    </row>
    <row r="121" spans="1:31" x14ac:dyDescent="0.15">
      <c r="A121" s="430"/>
      <c r="B121" s="430"/>
      <c r="C121" s="430"/>
      <c r="D121" s="430"/>
      <c r="E121" s="430"/>
      <c r="F121" s="430"/>
      <c r="G121" s="430"/>
      <c r="H121" s="431"/>
      <c r="I121" s="431"/>
      <c r="J121" s="430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  <c r="AC121" s="431"/>
      <c r="AD121" s="431"/>
      <c r="AE121" s="431"/>
    </row>
    <row r="122" spans="1:31" x14ac:dyDescent="0.15">
      <c r="A122" s="430"/>
      <c r="B122" s="430"/>
      <c r="C122" s="430"/>
      <c r="D122" s="430"/>
      <c r="E122" s="430"/>
      <c r="F122" s="430"/>
      <c r="G122" s="430"/>
      <c r="H122" s="431"/>
      <c r="I122" s="431"/>
      <c r="J122" s="430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</row>
    <row r="123" spans="1:31" x14ac:dyDescent="0.15">
      <c r="A123" s="430"/>
      <c r="B123" s="430"/>
      <c r="C123" s="430"/>
      <c r="D123" s="430"/>
      <c r="E123" s="430"/>
      <c r="F123" s="430"/>
      <c r="G123" s="430"/>
      <c r="H123" s="431"/>
      <c r="I123" s="431"/>
      <c r="J123" s="430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1"/>
      <c r="AD123" s="431"/>
      <c r="AE123" s="431"/>
    </row>
    <row r="124" spans="1:31" x14ac:dyDescent="0.15">
      <c r="A124" s="430"/>
      <c r="B124" s="430"/>
      <c r="C124" s="430"/>
      <c r="D124" s="430"/>
      <c r="E124" s="430"/>
      <c r="F124" s="430"/>
      <c r="G124" s="430"/>
      <c r="H124" s="431"/>
      <c r="I124" s="431"/>
      <c r="J124" s="430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1"/>
      <c r="AD124" s="431"/>
      <c r="AE124" s="431"/>
    </row>
    <row r="125" spans="1:31" x14ac:dyDescent="0.15">
      <c r="A125" s="430"/>
      <c r="B125" s="430"/>
      <c r="C125" s="430"/>
      <c r="D125" s="430"/>
      <c r="E125" s="430"/>
      <c r="F125" s="430"/>
      <c r="G125" s="430"/>
      <c r="H125" s="431"/>
      <c r="I125" s="431"/>
      <c r="J125" s="430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  <c r="AB125" s="431"/>
      <c r="AC125" s="431"/>
      <c r="AD125" s="431"/>
      <c r="AE125" s="431"/>
    </row>
    <row r="126" spans="1:31" x14ac:dyDescent="0.15">
      <c r="A126" s="430"/>
      <c r="B126" s="430"/>
      <c r="C126" s="430"/>
      <c r="D126" s="430"/>
      <c r="E126" s="430"/>
      <c r="F126" s="430"/>
      <c r="G126" s="430"/>
      <c r="H126" s="431"/>
      <c r="I126" s="431"/>
      <c r="J126" s="430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1"/>
      <c r="AD126" s="431"/>
      <c r="AE126" s="431"/>
    </row>
    <row r="127" spans="1:31" x14ac:dyDescent="0.15">
      <c r="A127" s="430"/>
      <c r="B127" s="430"/>
      <c r="C127" s="430"/>
      <c r="D127" s="430"/>
      <c r="E127" s="430"/>
      <c r="F127" s="430"/>
      <c r="G127" s="430"/>
      <c r="H127" s="431"/>
      <c r="I127" s="431"/>
      <c r="J127" s="430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</row>
    <row r="128" spans="1:31" x14ac:dyDescent="0.15">
      <c r="A128" s="430"/>
      <c r="B128" s="430"/>
      <c r="C128" s="430"/>
      <c r="D128" s="430"/>
      <c r="E128" s="430"/>
      <c r="F128" s="430"/>
      <c r="G128" s="430"/>
      <c r="H128" s="431"/>
      <c r="I128" s="431"/>
      <c r="J128" s="430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1"/>
      <c r="AD128" s="431"/>
      <c r="AE128" s="431"/>
    </row>
    <row r="129" spans="1:31" x14ac:dyDescent="0.15">
      <c r="A129" s="430"/>
      <c r="B129" s="430"/>
      <c r="C129" s="430"/>
      <c r="D129" s="430"/>
      <c r="E129" s="430"/>
      <c r="F129" s="430"/>
      <c r="G129" s="430"/>
      <c r="H129" s="431"/>
      <c r="I129" s="431"/>
      <c r="J129" s="430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</row>
    <row r="130" spans="1:31" x14ac:dyDescent="0.15">
      <c r="A130" s="430"/>
      <c r="B130" s="430"/>
      <c r="C130" s="430"/>
      <c r="D130" s="430"/>
      <c r="E130" s="430"/>
      <c r="F130" s="430"/>
      <c r="G130" s="430"/>
      <c r="H130" s="431"/>
      <c r="I130" s="431"/>
      <c r="J130" s="430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  <c r="AC130" s="431"/>
      <c r="AD130" s="431"/>
      <c r="AE130" s="431"/>
    </row>
    <row r="131" spans="1:31" x14ac:dyDescent="0.15">
      <c r="A131" s="430"/>
      <c r="B131" s="430"/>
      <c r="C131" s="430"/>
      <c r="D131" s="430"/>
      <c r="E131" s="430"/>
      <c r="F131" s="430"/>
      <c r="G131" s="430"/>
      <c r="H131" s="431"/>
      <c r="I131" s="431"/>
      <c r="J131" s="430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1"/>
      <c r="AD131" s="431"/>
      <c r="AE131" s="431"/>
    </row>
    <row r="132" spans="1:31" x14ac:dyDescent="0.15">
      <c r="A132" s="430"/>
      <c r="B132" s="430"/>
      <c r="C132" s="430"/>
      <c r="D132" s="430"/>
      <c r="E132" s="430"/>
      <c r="F132" s="430"/>
      <c r="G132" s="430"/>
      <c r="H132" s="431"/>
      <c r="I132" s="431"/>
      <c r="J132" s="430"/>
      <c r="K132" s="431"/>
      <c r="L132" s="431"/>
      <c r="M132" s="431"/>
      <c r="N132" s="431"/>
      <c r="O132" s="431"/>
      <c r="P132" s="431"/>
      <c r="Q132" s="431"/>
      <c r="R132" s="431"/>
      <c r="S132" s="431"/>
      <c r="T132" s="431"/>
      <c r="U132" s="431"/>
      <c r="V132" s="431"/>
      <c r="W132" s="431"/>
      <c r="X132" s="431"/>
      <c r="Y132" s="431"/>
      <c r="Z132" s="431"/>
      <c r="AA132" s="431"/>
      <c r="AB132" s="431"/>
      <c r="AC132" s="431"/>
      <c r="AD132" s="431"/>
      <c r="AE132" s="431"/>
    </row>
    <row r="133" spans="1:31" x14ac:dyDescent="0.15">
      <c r="A133" s="430"/>
      <c r="B133" s="430"/>
      <c r="C133" s="430"/>
      <c r="D133" s="430"/>
      <c r="E133" s="430"/>
      <c r="F133" s="430"/>
      <c r="G133" s="430"/>
      <c r="H133" s="431"/>
      <c r="I133" s="431"/>
      <c r="J133" s="430"/>
      <c r="K133" s="431"/>
      <c r="L133" s="431"/>
      <c r="M133" s="431"/>
      <c r="N133" s="431"/>
      <c r="O133" s="431"/>
      <c r="P133" s="431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  <c r="AC133" s="431"/>
      <c r="AD133" s="431"/>
      <c r="AE133" s="431"/>
    </row>
    <row r="134" spans="1:31" x14ac:dyDescent="0.15">
      <c r="A134" s="430"/>
      <c r="B134" s="430"/>
      <c r="C134" s="430"/>
      <c r="D134" s="430"/>
      <c r="E134" s="430"/>
      <c r="F134" s="430"/>
      <c r="G134" s="430"/>
      <c r="H134" s="431"/>
      <c r="I134" s="431"/>
      <c r="J134" s="430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1"/>
      <c r="AC134" s="431"/>
      <c r="AD134" s="431"/>
      <c r="AE134" s="431"/>
    </row>
    <row r="135" spans="1:31" x14ac:dyDescent="0.15">
      <c r="A135" s="430"/>
      <c r="B135" s="430"/>
      <c r="C135" s="430"/>
      <c r="D135" s="430"/>
      <c r="E135" s="430"/>
      <c r="F135" s="430"/>
      <c r="G135" s="430"/>
      <c r="H135" s="431"/>
      <c r="I135" s="431"/>
      <c r="J135" s="430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  <c r="AB135" s="431"/>
      <c r="AC135" s="431"/>
      <c r="AD135" s="431"/>
      <c r="AE135" s="431"/>
    </row>
    <row r="136" spans="1:31" x14ac:dyDescent="0.15">
      <c r="A136" s="430"/>
      <c r="B136" s="430"/>
      <c r="C136" s="430"/>
      <c r="D136" s="430"/>
      <c r="E136" s="430"/>
      <c r="F136" s="430"/>
      <c r="G136" s="430"/>
      <c r="H136" s="431"/>
      <c r="I136" s="431"/>
      <c r="J136" s="430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1"/>
      <c r="AD136" s="431"/>
      <c r="AE136" s="431"/>
    </row>
    <row r="137" spans="1:31" x14ac:dyDescent="0.15">
      <c r="A137" s="430"/>
      <c r="B137" s="430"/>
      <c r="C137" s="430"/>
      <c r="D137" s="430"/>
      <c r="E137" s="430"/>
      <c r="F137" s="430"/>
      <c r="G137" s="430"/>
      <c r="H137" s="431"/>
      <c r="I137" s="431"/>
      <c r="J137" s="430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  <c r="AB137" s="431"/>
      <c r="AC137" s="431"/>
      <c r="AD137" s="431"/>
      <c r="AE137" s="431"/>
    </row>
    <row r="138" spans="1:31" x14ac:dyDescent="0.15">
      <c r="A138" s="430"/>
      <c r="B138" s="430"/>
      <c r="C138" s="430"/>
      <c r="D138" s="430"/>
      <c r="E138" s="430"/>
      <c r="F138" s="430"/>
      <c r="G138" s="430"/>
      <c r="H138" s="431"/>
      <c r="I138" s="431"/>
      <c r="J138" s="430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1"/>
      <c r="W138" s="431"/>
      <c r="X138" s="431"/>
      <c r="Y138" s="431"/>
      <c r="Z138" s="431"/>
      <c r="AA138" s="431"/>
      <c r="AB138" s="431"/>
      <c r="AC138" s="431"/>
      <c r="AD138" s="431"/>
      <c r="AE138" s="431"/>
    </row>
    <row r="139" spans="1:31" x14ac:dyDescent="0.15">
      <c r="A139" s="430"/>
      <c r="B139" s="430"/>
      <c r="C139" s="430"/>
      <c r="D139" s="430"/>
      <c r="E139" s="430"/>
      <c r="F139" s="430"/>
      <c r="G139" s="430"/>
      <c r="H139" s="431"/>
      <c r="I139" s="431"/>
      <c r="J139" s="430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</row>
    <row r="140" spans="1:31" x14ac:dyDescent="0.15">
      <c r="A140" s="430"/>
      <c r="B140" s="430"/>
      <c r="C140" s="430"/>
      <c r="D140" s="430"/>
      <c r="E140" s="430"/>
      <c r="F140" s="430"/>
      <c r="G140" s="430"/>
      <c r="H140" s="431"/>
      <c r="I140" s="431"/>
      <c r="J140" s="430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1"/>
    </row>
    <row r="141" spans="1:31" x14ac:dyDescent="0.15">
      <c r="A141" s="430"/>
      <c r="B141" s="430"/>
      <c r="C141" s="430"/>
      <c r="D141" s="430"/>
      <c r="E141" s="430"/>
      <c r="F141" s="430"/>
      <c r="G141" s="430"/>
      <c r="H141" s="431"/>
      <c r="I141" s="431"/>
      <c r="J141" s="430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  <c r="U141" s="431"/>
      <c r="V141" s="431"/>
      <c r="W141" s="431"/>
      <c r="X141" s="431"/>
      <c r="Y141" s="431"/>
      <c r="Z141" s="431"/>
      <c r="AA141" s="431"/>
      <c r="AB141" s="431"/>
      <c r="AC141" s="431"/>
      <c r="AD141" s="431"/>
      <c r="AE141" s="431"/>
    </row>
    <row r="142" spans="1:31" x14ac:dyDescent="0.15">
      <c r="A142" s="433"/>
      <c r="B142" s="433"/>
      <c r="C142" s="433"/>
      <c r="D142" s="433"/>
      <c r="E142" s="433"/>
      <c r="F142" s="433"/>
      <c r="G142" s="433"/>
      <c r="J142" s="433"/>
    </row>
    <row r="143" spans="1:31" x14ac:dyDescent="0.15">
      <c r="A143" s="433"/>
      <c r="B143" s="433"/>
      <c r="C143" s="433"/>
      <c r="D143" s="433"/>
      <c r="E143" s="433"/>
      <c r="F143" s="433"/>
      <c r="G143" s="433"/>
      <c r="J143" s="433"/>
    </row>
    <row r="144" spans="1:31" x14ac:dyDescent="0.15">
      <c r="A144" s="433"/>
      <c r="B144" s="433"/>
      <c r="C144" s="433"/>
      <c r="D144" s="433"/>
      <c r="E144" s="433"/>
      <c r="F144" s="433"/>
      <c r="G144" s="433"/>
      <c r="J144" s="433"/>
    </row>
    <row r="145" spans="1:10" x14ac:dyDescent="0.15">
      <c r="A145" s="433"/>
      <c r="B145" s="433"/>
      <c r="C145" s="433"/>
      <c r="D145" s="433"/>
      <c r="E145" s="433"/>
      <c r="F145" s="433"/>
      <c r="G145" s="433"/>
      <c r="J145" s="433"/>
    </row>
    <row r="146" spans="1:10" x14ac:dyDescent="0.15">
      <c r="A146" s="433"/>
      <c r="B146" s="433"/>
      <c r="C146" s="433"/>
      <c r="D146" s="433"/>
      <c r="E146" s="433"/>
      <c r="F146" s="433"/>
      <c r="G146" s="433"/>
      <c r="J146" s="433"/>
    </row>
    <row r="147" spans="1:10" x14ac:dyDescent="0.15">
      <c r="A147" s="433"/>
      <c r="B147" s="433"/>
      <c r="C147" s="433"/>
      <c r="D147" s="433"/>
      <c r="E147" s="433"/>
      <c r="F147" s="433"/>
      <c r="G147" s="433"/>
      <c r="J147" s="433"/>
    </row>
    <row r="148" spans="1:10" x14ac:dyDescent="0.15">
      <c r="A148" s="433"/>
      <c r="B148" s="433"/>
      <c r="C148" s="433"/>
      <c r="D148" s="433"/>
      <c r="E148" s="433"/>
      <c r="F148" s="433"/>
      <c r="G148" s="433"/>
      <c r="J148" s="433"/>
    </row>
    <row r="149" spans="1:10" x14ac:dyDescent="0.15">
      <c r="A149" s="433"/>
      <c r="B149" s="433"/>
      <c r="C149" s="433"/>
      <c r="D149" s="433"/>
      <c r="E149" s="433"/>
      <c r="F149" s="433"/>
      <c r="G149" s="433"/>
      <c r="J149" s="433"/>
    </row>
    <row r="150" spans="1:10" x14ac:dyDescent="0.15">
      <c r="A150" s="433"/>
      <c r="B150" s="433"/>
      <c r="C150" s="433"/>
      <c r="D150" s="433"/>
      <c r="E150" s="433"/>
      <c r="F150" s="433"/>
      <c r="G150" s="433"/>
      <c r="J150" s="433"/>
    </row>
    <row r="151" spans="1:10" x14ac:dyDescent="0.15">
      <c r="A151" s="433"/>
      <c r="B151" s="433"/>
      <c r="C151" s="433"/>
      <c r="D151" s="433"/>
      <c r="E151" s="433"/>
      <c r="F151" s="433"/>
      <c r="G151" s="433"/>
      <c r="J151" s="433"/>
    </row>
    <row r="152" spans="1:10" x14ac:dyDescent="0.15">
      <c r="A152" s="433"/>
      <c r="B152" s="433"/>
      <c r="C152" s="433"/>
      <c r="D152" s="433"/>
      <c r="E152" s="433"/>
      <c r="F152" s="433"/>
      <c r="G152" s="433"/>
      <c r="J152" s="433"/>
    </row>
    <row r="153" spans="1:10" x14ac:dyDescent="0.15">
      <c r="A153" s="433"/>
      <c r="B153" s="433"/>
      <c r="C153" s="433"/>
      <c r="D153" s="433"/>
      <c r="E153" s="433"/>
      <c r="F153" s="433"/>
      <c r="G153" s="433"/>
      <c r="J153" s="433"/>
    </row>
    <row r="154" spans="1:10" x14ac:dyDescent="0.15">
      <c r="A154" s="433"/>
      <c r="B154" s="433"/>
      <c r="C154" s="433"/>
      <c r="D154" s="433"/>
      <c r="E154" s="433"/>
      <c r="F154" s="433"/>
      <c r="G154" s="433"/>
      <c r="J154" s="433"/>
    </row>
    <row r="155" spans="1:10" x14ac:dyDescent="0.15">
      <c r="A155" s="433"/>
      <c r="B155" s="433"/>
      <c r="C155" s="433"/>
      <c r="D155" s="433"/>
      <c r="E155" s="433"/>
      <c r="F155" s="433"/>
      <c r="G155" s="433"/>
      <c r="J155" s="433"/>
    </row>
    <row r="156" spans="1:10" x14ac:dyDescent="0.15">
      <c r="A156" s="433"/>
      <c r="B156" s="433"/>
      <c r="C156" s="433"/>
      <c r="D156" s="433"/>
      <c r="E156" s="433"/>
      <c r="F156" s="433"/>
      <c r="G156" s="433"/>
      <c r="J156" s="433"/>
    </row>
    <row r="157" spans="1:10" x14ac:dyDescent="0.15">
      <c r="A157" s="433"/>
      <c r="B157" s="433"/>
      <c r="C157" s="433"/>
      <c r="D157" s="433"/>
      <c r="E157" s="433"/>
      <c r="F157" s="433"/>
      <c r="G157" s="433"/>
      <c r="J157" s="433"/>
    </row>
    <row r="158" spans="1:10" x14ac:dyDescent="0.15">
      <c r="A158" s="433"/>
      <c r="B158" s="433"/>
      <c r="C158" s="433"/>
      <c r="D158" s="433"/>
      <c r="E158" s="433"/>
      <c r="F158" s="433"/>
      <c r="G158" s="433"/>
      <c r="J158" s="433"/>
    </row>
    <row r="159" spans="1:10" x14ac:dyDescent="0.15">
      <c r="A159" s="433"/>
      <c r="B159" s="433"/>
      <c r="C159" s="433"/>
      <c r="D159" s="433"/>
      <c r="E159" s="433"/>
      <c r="F159" s="433"/>
      <c r="G159" s="433"/>
      <c r="J159" s="433"/>
    </row>
    <row r="160" spans="1:10" x14ac:dyDescent="0.15">
      <c r="A160" s="433"/>
      <c r="B160" s="433"/>
      <c r="C160" s="433"/>
      <c r="D160" s="433"/>
      <c r="E160" s="433"/>
      <c r="F160" s="433"/>
      <c r="G160" s="433"/>
      <c r="J160" s="433"/>
    </row>
    <row r="161" spans="1:10" x14ac:dyDescent="0.15">
      <c r="A161" s="433"/>
      <c r="B161" s="433"/>
      <c r="C161" s="433"/>
      <c r="D161" s="433"/>
      <c r="E161" s="433"/>
      <c r="F161" s="433"/>
      <c r="G161" s="433"/>
      <c r="J161" s="433"/>
    </row>
    <row r="162" spans="1:10" x14ac:dyDescent="0.15">
      <c r="A162" s="433"/>
      <c r="B162" s="433"/>
      <c r="C162" s="433"/>
      <c r="D162" s="433"/>
      <c r="E162" s="433"/>
      <c r="F162" s="433"/>
      <c r="G162" s="433"/>
      <c r="J162" s="433"/>
    </row>
    <row r="163" spans="1:10" x14ac:dyDescent="0.15">
      <c r="A163" s="433"/>
      <c r="B163" s="433"/>
      <c r="C163" s="433"/>
      <c r="D163" s="433"/>
      <c r="E163" s="433"/>
      <c r="F163" s="433"/>
      <c r="G163" s="433"/>
      <c r="J163" s="433"/>
    </row>
    <row r="164" spans="1:10" x14ac:dyDescent="0.15">
      <c r="A164" s="433"/>
      <c r="B164" s="433"/>
      <c r="C164" s="433"/>
      <c r="D164" s="433"/>
      <c r="E164" s="433"/>
      <c r="F164" s="433"/>
      <c r="G164" s="433"/>
      <c r="J164" s="433"/>
    </row>
    <row r="165" spans="1:10" x14ac:dyDescent="0.15">
      <c r="A165" s="433"/>
      <c r="B165" s="433"/>
      <c r="C165" s="433"/>
      <c r="D165" s="433"/>
      <c r="E165" s="433"/>
      <c r="F165" s="433"/>
      <c r="G165" s="433"/>
      <c r="J165" s="433"/>
    </row>
    <row r="166" spans="1:10" x14ac:dyDescent="0.15">
      <c r="A166" s="433"/>
      <c r="B166" s="433"/>
      <c r="C166" s="433"/>
      <c r="D166" s="433"/>
      <c r="E166" s="433"/>
      <c r="F166" s="433"/>
      <c r="G166" s="433"/>
      <c r="J166" s="433"/>
    </row>
    <row r="167" spans="1:10" x14ac:dyDescent="0.15">
      <c r="A167" s="433"/>
      <c r="B167" s="433"/>
      <c r="C167" s="433"/>
      <c r="D167" s="433"/>
      <c r="E167" s="433"/>
      <c r="F167" s="433"/>
      <c r="G167" s="433"/>
      <c r="J167" s="433"/>
    </row>
    <row r="168" spans="1:10" x14ac:dyDescent="0.15">
      <c r="A168" s="433"/>
      <c r="B168" s="433"/>
      <c r="C168" s="433"/>
      <c r="D168" s="433"/>
      <c r="E168" s="433"/>
      <c r="F168" s="433"/>
      <c r="G168" s="433"/>
      <c r="J168" s="433"/>
    </row>
    <row r="169" spans="1:10" x14ac:dyDescent="0.15">
      <c r="A169" s="433"/>
      <c r="B169" s="433"/>
      <c r="C169" s="433"/>
      <c r="D169" s="433"/>
      <c r="E169" s="433"/>
      <c r="F169" s="433"/>
      <c r="G169" s="433"/>
      <c r="J169" s="433"/>
    </row>
    <row r="170" spans="1:10" x14ac:dyDescent="0.15">
      <c r="A170" s="433"/>
      <c r="B170" s="433"/>
      <c r="C170" s="433"/>
      <c r="D170" s="433"/>
      <c r="E170" s="433"/>
      <c r="F170" s="433"/>
      <c r="G170" s="433"/>
      <c r="J170" s="433"/>
    </row>
    <row r="171" spans="1:10" x14ac:dyDescent="0.15">
      <c r="A171" s="433"/>
      <c r="B171" s="433"/>
      <c r="C171" s="433"/>
      <c r="D171" s="433"/>
      <c r="E171" s="433"/>
      <c r="F171" s="433"/>
      <c r="G171" s="433"/>
      <c r="J171" s="433"/>
    </row>
    <row r="172" spans="1:10" x14ac:dyDescent="0.15">
      <c r="A172" s="433"/>
      <c r="B172" s="433"/>
      <c r="C172" s="433"/>
      <c r="D172" s="433"/>
      <c r="E172" s="433"/>
      <c r="F172" s="433"/>
      <c r="G172" s="433"/>
      <c r="J172" s="433"/>
    </row>
    <row r="173" spans="1:10" x14ac:dyDescent="0.15">
      <c r="A173" s="433"/>
      <c r="B173" s="433"/>
      <c r="C173" s="433"/>
      <c r="D173" s="433"/>
      <c r="E173" s="433"/>
      <c r="F173" s="433"/>
      <c r="G173" s="433"/>
      <c r="J173" s="433"/>
    </row>
    <row r="174" spans="1:10" x14ac:dyDescent="0.15">
      <c r="A174" s="433"/>
      <c r="B174" s="433"/>
      <c r="C174" s="433"/>
      <c r="D174" s="433"/>
      <c r="E174" s="433"/>
      <c r="F174" s="433"/>
      <c r="G174" s="433"/>
      <c r="J174" s="433"/>
    </row>
    <row r="175" spans="1:10" x14ac:dyDescent="0.15">
      <c r="A175" s="433"/>
      <c r="B175" s="433"/>
      <c r="C175" s="433"/>
      <c r="D175" s="433"/>
      <c r="E175" s="433"/>
      <c r="F175" s="433"/>
      <c r="G175" s="433"/>
      <c r="J175" s="433"/>
    </row>
    <row r="176" spans="1:10" x14ac:dyDescent="0.15">
      <c r="A176" s="433"/>
      <c r="B176" s="433"/>
      <c r="C176" s="433"/>
      <c r="D176" s="433"/>
      <c r="E176" s="433"/>
      <c r="F176" s="433"/>
      <c r="G176" s="433"/>
      <c r="J176" s="433"/>
    </row>
    <row r="177" spans="1:10" x14ac:dyDescent="0.15">
      <c r="A177" s="433"/>
      <c r="B177" s="433"/>
      <c r="C177" s="433"/>
      <c r="D177" s="433"/>
      <c r="E177" s="433"/>
      <c r="F177" s="433"/>
      <c r="G177" s="433"/>
      <c r="J177" s="433"/>
    </row>
    <row r="178" spans="1:10" x14ac:dyDescent="0.15">
      <c r="A178" s="433"/>
      <c r="B178" s="433"/>
      <c r="C178" s="433"/>
      <c r="D178" s="433"/>
      <c r="E178" s="433"/>
      <c r="F178" s="433"/>
      <c r="G178" s="433"/>
      <c r="J178" s="433"/>
    </row>
    <row r="179" spans="1:10" x14ac:dyDescent="0.15">
      <c r="A179" s="433"/>
      <c r="B179" s="433"/>
      <c r="C179" s="433"/>
      <c r="D179" s="433"/>
      <c r="E179" s="433"/>
      <c r="F179" s="433"/>
      <c r="G179" s="433"/>
      <c r="J179" s="433"/>
    </row>
    <row r="180" spans="1:10" x14ac:dyDescent="0.15">
      <c r="A180" s="433"/>
      <c r="B180" s="433"/>
      <c r="C180" s="433"/>
      <c r="D180" s="433"/>
      <c r="E180" s="433"/>
      <c r="F180" s="433"/>
      <c r="G180" s="433"/>
      <c r="J180" s="433"/>
    </row>
    <row r="181" spans="1:10" x14ac:dyDescent="0.15">
      <c r="A181" s="433"/>
      <c r="B181" s="433"/>
      <c r="C181" s="433"/>
      <c r="D181" s="433"/>
      <c r="E181" s="433"/>
      <c r="F181" s="433"/>
      <c r="G181" s="433"/>
      <c r="J181" s="433"/>
    </row>
    <row r="182" spans="1:10" x14ac:dyDescent="0.15">
      <c r="A182" s="433"/>
      <c r="B182" s="433"/>
      <c r="C182" s="433"/>
      <c r="D182" s="433"/>
      <c r="E182" s="433"/>
      <c r="F182" s="433"/>
      <c r="G182" s="433"/>
      <c r="J182" s="433"/>
    </row>
    <row r="183" spans="1:10" x14ac:dyDescent="0.15">
      <c r="A183" s="433"/>
      <c r="B183" s="433"/>
      <c r="C183" s="433"/>
      <c r="D183" s="433"/>
      <c r="E183" s="433"/>
      <c r="F183" s="433"/>
      <c r="G183" s="433"/>
      <c r="J183" s="433"/>
    </row>
    <row r="184" spans="1:10" x14ac:dyDescent="0.15">
      <c r="A184" s="433"/>
      <c r="B184" s="433"/>
      <c r="C184" s="433"/>
      <c r="D184" s="433"/>
      <c r="E184" s="433"/>
      <c r="F184" s="433"/>
      <c r="G184" s="433"/>
      <c r="J184" s="433"/>
    </row>
    <row r="185" spans="1:10" x14ac:dyDescent="0.15">
      <c r="A185" s="433"/>
      <c r="B185" s="433"/>
      <c r="C185" s="433"/>
      <c r="D185" s="433"/>
      <c r="E185" s="433"/>
      <c r="F185" s="433"/>
      <c r="G185" s="433"/>
      <c r="J185" s="433"/>
    </row>
    <row r="186" spans="1:10" x14ac:dyDescent="0.15">
      <c r="A186" s="433"/>
      <c r="B186" s="433"/>
      <c r="C186" s="433"/>
      <c r="D186" s="433"/>
      <c r="E186" s="433"/>
      <c r="F186" s="433"/>
      <c r="G186" s="433"/>
      <c r="H186" s="433"/>
      <c r="J186" s="433"/>
    </row>
    <row r="187" spans="1:10" x14ac:dyDescent="0.15">
      <c r="A187" s="433"/>
      <c r="B187" s="433"/>
      <c r="C187" s="433"/>
      <c r="D187" s="433"/>
      <c r="E187" s="433"/>
      <c r="F187" s="433"/>
      <c r="G187" s="433"/>
      <c r="J187" s="433"/>
    </row>
    <row r="188" spans="1:10" x14ac:dyDescent="0.15">
      <c r="A188" s="433"/>
      <c r="B188" s="433"/>
      <c r="C188" s="433"/>
      <c r="D188" s="433"/>
      <c r="E188" s="433"/>
      <c r="F188" s="433"/>
      <c r="G188" s="433"/>
      <c r="J188" s="433"/>
    </row>
    <row r="189" spans="1:10" x14ac:dyDescent="0.15">
      <c r="A189" s="433"/>
      <c r="B189" s="433"/>
      <c r="C189" s="433"/>
      <c r="D189" s="433"/>
      <c r="E189" s="433"/>
      <c r="F189" s="433"/>
      <c r="G189" s="433"/>
      <c r="J189" s="433"/>
    </row>
    <row r="190" spans="1:10" x14ac:dyDescent="0.15">
      <c r="A190" s="433"/>
      <c r="B190" s="433"/>
      <c r="C190" s="433"/>
      <c r="D190" s="433"/>
      <c r="E190" s="433"/>
      <c r="F190" s="433"/>
      <c r="G190" s="433"/>
      <c r="J190" s="433"/>
    </row>
    <row r="191" spans="1:10" x14ac:dyDescent="0.15">
      <c r="A191" s="433"/>
      <c r="B191" s="433"/>
      <c r="C191" s="433"/>
      <c r="D191" s="433"/>
      <c r="E191" s="433"/>
      <c r="F191" s="433"/>
      <c r="G191" s="433"/>
      <c r="J191" s="433"/>
    </row>
    <row r="192" spans="1:10" x14ac:dyDescent="0.15">
      <c r="A192" s="433"/>
      <c r="B192" s="433"/>
      <c r="C192" s="433"/>
      <c r="D192" s="433"/>
      <c r="E192" s="433"/>
      <c r="F192" s="433"/>
      <c r="G192" s="433"/>
      <c r="J192" s="433"/>
    </row>
    <row r="193" spans="1:10" x14ac:dyDescent="0.15">
      <c r="A193" s="433"/>
      <c r="B193" s="433"/>
      <c r="C193" s="433"/>
      <c r="D193" s="433"/>
      <c r="E193" s="433"/>
      <c r="F193" s="433"/>
      <c r="G193" s="433"/>
      <c r="J193" s="433"/>
    </row>
    <row r="194" spans="1:10" x14ac:dyDescent="0.15">
      <c r="A194" s="433"/>
      <c r="B194" s="433"/>
      <c r="C194" s="433"/>
      <c r="D194" s="433"/>
      <c r="E194" s="433"/>
      <c r="F194" s="433"/>
      <c r="G194" s="433"/>
      <c r="J194" s="433"/>
    </row>
    <row r="195" spans="1:10" x14ac:dyDescent="0.15">
      <c r="A195" s="433"/>
      <c r="B195" s="433"/>
      <c r="C195" s="433"/>
      <c r="D195" s="433"/>
      <c r="E195" s="433"/>
      <c r="F195" s="433"/>
      <c r="G195" s="433"/>
      <c r="J195" s="433"/>
    </row>
    <row r="196" spans="1:10" x14ac:dyDescent="0.15">
      <c r="A196" s="433"/>
      <c r="B196" s="433"/>
      <c r="C196" s="433"/>
      <c r="D196" s="433"/>
      <c r="E196" s="433"/>
      <c r="F196" s="433"/>
      <c r="G196" s="433"/>
      <c r="J196" s="433"/>
    </row>
    <row r="197" spans="1:10" x14ac:dyDescent="0.15">
      <c r="A197" s="433"/>
      <c r="B197" s="433"/>
      <c r="C197" s="433"/>
      <c r="D197" s="433"/>
      <c r="E197" s="433"/>
      <c r="F197" s="433"/>
      <c r="G197" s="433"/>
      <c r="J197" s="433"/>
    </row>
    <row r="198" spans="1:10" x14ac:dyDescent="0.15">
      <c r="A198" s="433"/>
      <c r="B198" s="433"/>
      <c r="C198" s="433"/>
      <c r="D198" s="433"/>
      <c r="E198" s="433"/>
      <c r="F198" s="433"/>
      <c r="G198" s="433"/>
      <c r="J198" s="433"/>
    </row>
    <row r="199" spans="1:10" x14ac:dyDescent="0.15">
      <c r="A199" s="433"/>
      <c r="B199" s="433"/>
      <c r="C199" s="433"/>
      <c r="D199" s="433"/>
      <c r="E199" s="433"/>
      <c r="F199" s="433"/>
      <c r="G199" s="433"/>
      <c r="I199" s="433"/>
      <c r="J199" s="433"/>
    </row>
    <row r="200" spans="1:10" x14ac:dyDescent="0.15">
      <c r="A200" s="433"/>
      <c r="B200" s="433"/>
      <c r="C200" s="433"/>
      <c r="D200" s="433"/>
      <c r="E200" s="433"/>
      <c r="F200" s="433"/>
      <c r="G200" s="433"/>
      <c r="H200" s="433"/>
      <c r="J200" s="433"/>
    </row>
    <row r="201" spans="1:10" x14ac:dyDescent="0.15">
      <c r="A201" s="433"/>
      <c r="B201" s="433"/>
      <c r="C201" s="433"/>
      <c r="D201" s="433"/>
      <c r="E201" s="433"/>
      <c r="F201" s="433"/>
      <c r="G201" s="433"/>
      <c r="H201" s="433"/>
      <c r="J201" s="433"/>
    </row>
    <row r="202" spans="1:10" x14ac:dyDescent="0.15">
      <c r="A202" s="433"/>
      <c r="B202" s="433"/>
      <c r="C202" s="433"/>
      <c r="D202" s="433"/>
      <c r="E202" s="433"/>
      <c r="F202" s="433"/>
      <c r="G202" s="433"/>
      <c r="H202" s="433"/>
      <c r="J202" s="433"/>
    </row>
    <row r="203" spans="1:10" x14ac:dyDescent="0.15">
      <c r="A203" s="433"/>
      <c r="B203" s="433"/>
      <c r="C203" s="433"/>
      <c r="D203" s="433"/>
      <c r="E203" s="433"/>
      <c r="F203" s="433"/>
      <c r="G203" s="433"/>
      <c r="J203" s="433"/>
    </row>
    <row r="204" spans="1:10" x14ac:dyDescent="0.15">
      <c r="A204" s="433"/>
      <c r="B204" s="433"/>
      <c r="C204" s="433"/>
      <c r="D204" s="433"/>
      <c r="E204" s="433"/>
      <c r="F204" s="433"/>
      <c r="G204" s="433"/>
      <c r="J204" s="433"/>
    </row>
    <row r="205" spans="1:10" x14ac:dyDescent="0.15">
      <c r="A205" s="433"/>
      <c r="B205" s="433"/>
      <c r="C205" s="433"/>
      <c r="D205" s="433"/>
      <c r="E205" s="433"/>
      <c r="F205" s="433"/>
      <c r="G205" s="433"/>
      <c r="J205" s="433"/>
    </row>
    <row r="206" spans="1:10" x14ac:dyDescent="0.15">
      <c r="A206" s="433"/>
      <c r="B206" s="433"/>
      <c r="C206" s="433"/>
      <c r="D206" s="433"/>
      <c r="E206" s="433"/>
      <c r="F206" s="433"/>
      <c r="G206" s="433"/>
      <c r="J206" s="433"/>
    </row>
    <row r="207" spans="1:10" x14ac:dyDescent="0.15">
      <c r="A207" s="433"/>
      <c r="B207" s="433"/>
      <c r="C207" s="433"/>
      <c r="D207" s="433"/>
      <c r="E207" s="433"/>
      <c r="F207" s="433"/>
      <c r="G207" s="433"/>
      <c r="J207" s="433"/>
    </row>
    <row r="208" spans="1:10" x14ac:dyDescent="0.15">
      <c r="A208" s="433"/>
      <c r="B208" s="433"/>
      <c r="C208" s="433"/>
      <c r="D208" s="433"/>
      <c r="E208" s="433"/>
      <c r="F208" s="433"/>
      <c r="G208" s="433"/>
      <c r="J208" s="433"/>
    </row>
    <row r="209" spans="1:31" x14ac:dyDescent="0.15">
      <c r="A209" s="433"/>
      <c r="B209" s="433"/>
      <c r="C209" s="433"/>
      <c r="D209" s="433"/>
      <c r="E209" s="433"/>
      <c r="F209" s="433"/>
      <c r="G209" s="433"/>
      <c r="H209" s="433"/>
      <c r="J209" s="433"/>
    </row>
    <row r="210" spans="1:31" x14ac:dyDescent="0.15">
      <c r="A210" s="433"/>
      <c r="B210" s="433"/>
      <c r="C210" s="433"/>
      <c r="D210" s="433"/>
      <c r="E210" s="433"/>
      <c r="F210" s="433"/>
      <c r="G210" s="433"/>
      <c r="J210" s="433"/>
    </row>
    <row r="211" spans="1:31" x14ac:dyDescent="0.15">
      <c r="A211" s="433"/>
      <c r="B211" s="433"/>
      <c r="C211" s="433"/>
      <c r="D211" s="433"/>
      <c r="E211" s="433"/>
      <c r="F211" s="433"/>
      <c r="G211" s="433"/>
      <c r="J211" s="433"/>
    </row>
    <row r="212" spans="1:31" x14ac:dyDescent="0.15">
      <c r="A212" s="433"/>
      <c r="B212" s="433"/>
      <c r="C212" s="433"/>
      <c r="D212" s="433"/>
      <c r="E212" s="433"/>
      <c r="F212" s="433"/>
      <c r="G212" s="433"/>
      <c r="J212" s="433"/>
    </row>
    <row r="213" spans="1:31" x14ac:dyDescent="0.15">
      <c r="A213" s="433"/>
      <c r="B213" s="433"/>
      <c r="C213" s="433"/>
      <c r="D213" s="433"/>
      <c r="E213" s="433"/>
      <c r="F213" s="433"/>
      <c r="G213" s="433"/>
      <c r="J213" s="433"/>
    </row>
    <row r="214" spans="1:31" x14ac:dyDescent="0.15">
      <c r="A214" s="433"/>
      <c r="B214" s="433"/>
      <c r="C214" s="433"/>
      <c r="D214" s="433"/>
      <c r="E214" s="433"/>
      <c r="F214" s="433"/>
      <c r="G214" s="433"/>
      <c r="J214" s="433"/>
    </row>
    <row r="215" spans="1:31" x14ac:dyDescent="0.15">
      <c r="A215" s="433"/>
      <c r="B215" s="433"/>
      <c r="C215" s="433"/>
      <c r="D215" s="433"/>
      <c r="E215" s="433"/>
      <c r="F215" s="433"/>
      <c r="G215" s="433"/>
      <c r="H215" s="433"/>
      <c r="J215" s="433"/>
    </row>
    <row r="216" spans="1:31" x14ac:dyDescent="0.15">
      <c r="A216" s="433"/>
      <c r="B216" s="433"/>
      <c r="C216" s="433"/>
      <c r="D216" s="433"/>
      <c r="E216" s="433"/>
      <c r="F216" s="433"/>
      <c r="G216" s="433"/>
      <c r="J216" s="433"/>
    </row>
    <row r="217" spans="1:31" x14ac:dyDescent="0.15">
      <c r="A217" s="433"/>
      <c r="B217" s="433"/>
      <c r="C217" s="433"/>
      <c r="D217" s="433"/>
      <c r="E217" s="433"/>
      <c r="F217" s="433"/>
      <c r="G217" s="433"/>
      <c r="J217" s="433"/>
    </row>
    <row r="218" spans="1:31" x14ac:dyDescent="0.15">
      <c r="A218" s="433"/>
      <c r="B218" s="433"/>
      <c r="C218" s="433"/>
      <c r="D218" s="433"/>
      <c r="E218" s="433"/>
      <c r="F218" s="433"/>
      <c r="G218" s="433"/>
      <c r="J218" s="433"/>
    </row>
    <row r="219" spans="1:31" x14ac:dyDescent="0.15">
      <c r="A219" s="433"/>
      <c r="B219" s="433"/>
      <c r="C219" s="433"/>
      <c r="D219" s="433"/>
      <c r="E219" s="433"/>
      <c r="F219" s="433"/>
      <c r="G219" s="433"/>
      <c r="J219" s="433"/>
    </row>
    <row r="220" spans="1:31" x14ac:dyDescent="0.15">
      <c r="A220" s="433"/>
      <c r="B220" s="433"/>
      <c r="C220" s="433"/>
      <c r="D220" s="433"/>
      <c r="E220" s="433"/>
      <c r="F220" s="433"/>
      <c r="G220" s="433"/>
      <c r="J220" s="433"/>
    </row>
    <row r="221" spans="1:31" x14ac:dyDescent="0.15">
      <c r="A221" s="433"/>
      <c r="B221" s="433"/>
      <c r="C221" s="433"/>
      <c r="D221" s="433"/>
      <c r="E221" s="433"/>
      <c r="F221" s="433"/>
      <c r="G221" s="433"/>
      <c r="J221" s="433"/>
    </row>
    <row r="222" spans="1:31" x14ac:dyDescent="0.15">
      <c r="A222" s="433"/>
      <c r="B222" s="433"/>
      <c r="C222" s="433"/>
      <c r="D222" s="433"/>
      <c r="E222" s="433"/>
      <c r="F222" s="433"/>
      <c r="G222" s="433"/>
      <c r="H222" s="433"/>
      <c r="J222" s="433"/>
    </row>
    <row r="223" spans="1:31" s="436" customFormat="1" x14ac:dyDescent="0.15">
      <c r="A223" s="434"/>
      <c r="B223" s="434"/>
      <c r="C223" s="434"/>
      <c r="D223" s="434"/>
      <c r="E223" s="434"/>
      <c r="F223" s="434"/>
      <c r="G223" s="434"/>
      <c r="H223" s="435"/>
      <c r="I223" s="435"/>
      <c r="J223" s="434"/>
      <c r="K223" s="435"/>
      <c r="L223" s="435"/>
      <c r="M223" s="435"/>
      <c r="N223" s="435"/>
      <c r="O223" s="435"/>
      <c r="P223" s="435"/>
      <c r="Q223" s="435"/>
      <c r="R223" s="435"/>
      <c r="S223" s="435"/>
      <c r="T223" s="435"/>
      <c r="U223" s="435"/>
      <c r="V223" s="435"/>
      <c r="W223" s="435"/>
      <c r="X223" s="435"/>
      <c r="Y223" s="435"/>
      <c r="Z223" s="435"/>
      <c r="AA223" s="435"/>
      <c r="AB223" s="435"/>
      <c r="AC223" s="435"/>
      <c r="AD223" s="435"/>
      <c r="AE223" s="435"/>
    </row>
    <row r="224" spans="1:31" x14ac:dyDescent="0.15">
      <c r="A224" s="433"/>
      <c r="B224" s="433"/>
      <c r="C224" s="433"/>
      <c r="D224" s="433"/>
      <c r="E224" s="433"/>
      <c r="F224" s="433"/>
      <c r="G224" s="433"/>
      <c r="J224" s="433"/>
      <c r="AE224" s="437"/>
    </row>
    <row r="225" spans="1:10" x14ac:dyDescent="0.15">
      <c r="A225" s="433"/>
      <c r="B225" s="433"/>
      <c r="C225" s="433"/>
      <c r="D225" s="433"/>
      <c r="E225" s="433"/>
      <c r="F225" s="433"/>
      <c r="G225" s="433"/>
      <c r="J225" s="433"/>
    </row>
    <row r="226" spans="1:10" x14ac:dyDescent="0.15">
      <c r="A226" s="433"/>
      <c r="B226" s="433"/>
      <c r="C226" s="433"/>
      <c r="D226" s="433"/>
      <c r="E226" s="433"/>
      <c r="F226" s="433"/>
      <c r="G226" s="433"/>
      <c r="J226" s="433"/>
    </row>
    <row r="227" spans="1:10" x14ac:dyDescent="0.15">
      <c r="A227" s="433"/>
      <c r="B227" s="433"/>
      <c r="C227" s="433"/>
      <c r="D227" s="433"/>
      <c r="E227" s="433"/>
      <c r="F227" s="433"/>
      <c r="G227" s="433"/>
      <c r="J227" s="433"/>
    </row>
    <row r="228" spans="1:10" x14ac:dyDescent="0.15">
      <c r="A228" s="433"/>
      <c r="B228" s="433"/>
      <c r="C228" s="433"/>
      <c r="D228" s="433"/>
      <c r="E228" s="433"/>
      <c r="F228" s="433"/>
      <c r="G228" s="433"/>
      <c r="J228" s="433"/>
    </row>
    <row r="229" spans="1:10" x14ac:dyDescent="0.15">
      <c r="A229" s="433"/>
      <c r="B229" s="433"/>
      <c r="C229" s="433"/>
      <c r="D229" s="433"/>
      <c r="E229" s="433"/>
      <c r="F229" s="433"/>
      <c r="G229" s="433"/>
      <c r="J229" s="433"/>
    </row>
    <row r="230" spans="1:10" x14ac:dyDescent="0.15">
      <c r="A230" s="433"/>
      <c r="B230" s="433"/>
      <c r="C230" s="433"/>
      <c r="D230" s="433"/>
      <c r="E230" s="433"/>
      <c r="F230" s="433"/>
      <c r="G230" s="433"/>
      <c r="J230" s="433"/>
    </row>
    <row r="231" spans="1:10" x14ac:dyDescent="0.15">
      <c r="A231" s="433"/>
      <c r="B231" s="433"/>
      <c r="C231" s="433"/>
      <c r="D231" s="433"/>
      <c r="E231" s="433"/>
      <c r="F231" s="433"/>
      <c r="G231" s="433"/>
      <c r="J231" s="433"/>
    </row>
    <row r="232" spans="1:10" x14ac:dyDescent="0.15">
      <c r="A232" s="433"/>
      <c r="B232" s="433"/>
      <c r="C232" s="433"/>
      <c r="D232" s="433"/>
      <c r="E232" s="433"/>
      <c r="F232" s="433"/>
      <c r="G232" s="433"/>
      <c r="J232" s="433"/>
    </row>
    <row r="233" spans="1:10" x14ac:dyDescent="0.15">
      <c r="A233" s="433"/>
      <c r="B233" s="433"/>
      <c r="C233" s="433"/>
      <c r="D233" s="433"/>
      <c r="E233" s="433"/>
      <c r="F233" s="433"/>
      <c r="G233" s="433"/>
      <c r="J233" s="433"/>
    </row>
    <row r="234" spans="1:10" x14ac:dyDescent="0.15">
      <c r="A234" s="433"/>
      <c r="B234" s="433"/>
      <c r="C234" s="433"/>
      <c r="D234" s="433"/>
      <c r="E234" s="433"/>
      <c r="F234" s="433"/>
      <c r="G234" s="433"/>
      <c r="J234" s="433"/>
    </row>
    <row r="235" spans="1:10" x14ac:dyDescent="0.15">
      <c r="A235" s="433"/>
      <c r="B235" s="433"/>
      <c r="C235" s="433"/>
      <c r="D235" s="433"/>
      <c r="E235" s="433"/>
      <c r="F235" s="433"/>
      <c r="G235" s="433"/>
      <c r="J235" s="433"/>
    </row>
    <row r="236" spans="1:10" x14ac:dyDescent="0.15">
      <c r="A236" s="433"/>
      <c r="B236" s="433"/>
      <c r="C236" s="433"/>
      <c r="D236" s="433"/>
      <c r="E236" s="433"/>
      <c r="F236" s="433"/>
      <c r="G236" s="433"/>
      <c r="J236" s="433"/>
    </row>
    <row r="237" spans="1:10" x14ac:dyDescent="0.15">
      <c r="A237" s="433"/>
      <c r="B237" s="433"/>
      <c r="C237" s="433"/>
      <c r="D237" s="433"/>
      <c r="E237" s="433"/>
      <c r="F237" s="433"/>
      <c r="G237" s="433"/>
      <c r="J237" s="433"/>
    </row>
    <row r="238" spans="1:10" x14ac:dyDescent="0.15">
      <c r="A238" s="433"/>
      <c r="B238" s="433"/>
      <c r="C238" s="433"/>
      <c r="D238" s="433"/>
      <c r="E238" s="433"/>
      <c r="F238" s="433"/>
      <c r="G238" s="433"/>
      <c r="J238" s="433"/>
    </row>
    <row r="239" spans="1:10" x14ac:dyDescent="0.15">
      <c r="A239" s="433"/>
      <c r="B239" s="433"/>
      <c r="C239" s="433"/>
      <c r="D239" s="433"/>
      <c r="E239" s="433"/>
      <c r="F239" s="433"/>
      <c r="G239" s="433"/>
      <c r="J239" s="433"/>
    </row>
    <row r="240" spans="1:10" x14ac:dyDescent="0.15">
      <c r="A240" s="433"/>
      <c r="B240" s="433"/>
      <c r="C240" s="433"/>
      <c r="D240" s="433"/>
      <c r="E240" s="433"/>
      <c r="F240" s="433"/>
      <c r="G240" s="433"/>
      <c r="J240" s="433"/>
    </row>
    <row r="241" spans="1:10" x14ac:dyDescent="0.15">
      <c r="A241" s="433"/>
      <c r="B241" s="433"/>
      <c r="C241" s="433"/>
      <c r="D241" s="433"/>
      <c r="E241" s="433"/>
      <c r="F241" s="433"/>
      <c r="G241" s="433"/>
      <c r="J241" s="433"/>
    </row>
    <row r="242" spans="1:10" x14ac:dyDescent="0.15">
      <c r="A242" s="433"/>
      <c r="B242" s="433"/>
      <c r="C242" s="433"/>
      <c r="D242" s="433"/>
      <c r="E242" s="433"/>
      <c r="F242" s="433"/>
      <c r="G242" s="433"/>
      <c r="J242" s="433"/>
    </row>
    <row r="243" spans="1:10" x14ac:dyDescent="0.15">
      <c r="A243" s="433"/>
      <c r="B243" s="433"/>
      <c r="C243" s="433"/>
      <c r="D243" s="433"/>
      <c r="E243" s="433"/>
      <c r="F243" s="433"/>
      <c r="G243" s="433"/>
      <c r="J243" s="433"/>
    </row>
    <row r="244" spans="1:10" x14ac:dyDescent="0.15">
      <c r="A244" s="433"/>
      <c r="B244" s="433"/>
      <c r="C244" s="433"/>
      <c r="D244" s="433"/>
      <c r="E244" s="433"/>
      <c r="F244" s="433"/>
      <c r="G244" s="433"/>
      <c r="J244" s="433"/>
    </row>
    <row r="245" spans="1:10" x14ac:dyDescent="0.15">
      <c r="A245" s="433"/>
      <c r="B245" s="433"/>
      <c r="C245" s="433"/>
      <c r="D245" s="433"/>
      <c r="E245" s="433"/>
      <c r="F245" s="433"/>
      <c r="G245" s="433"/>
      <c r="J245" s="433"/>
    </row>
    <row r="246" spans="1:10" x14ac:dyDescent="0.15">
      <c r="A246" s="433"/>
      <c r="B246" s="433"/>
      <c r="C246" s="433"/>
      <c r="D246" s="433"/>
      <c r="E246" s="433"/>
      <c r="F246" s="433"/>
      <c r="G246" s="433"/>
      <c r="J246" s="433"/>
    </row>
    <row r="247" spans="1:10" x14ac:dyDescent="0.15">
      <c r="A247" s="433"/>
      <c r="B247" s="433"/>
      <c r="C247" s="433"/>
      <c r="D247" s="433"/>
      <c r="E247" s="433"/>
      <c r="F247" s="433"/>
      <c r="G247" s="433"/>
      <c r="J247" s="433"/>
    </row>
    <row r="248" spans="1:10" x14ac:dyDescent="0.15">
      <c r="A248" s="433"/>
      <c r="B248" s="433"/>
      <c r="C248" s="433"/>
      <c r="D248" s="433"/>
      <c r="E248" s="433"/>
      <c r="F248" s="433"/>
      <c r="G248" s="433"/>
      <c r="J248" s="433"/>
    </row>
    <row r="249" spans="1:10" x14ac:dyDescent="0.15">
      <c r="A249" s="433"/>
      <c r="B249" s="433"/>
      <c r="C249" s="433"/>
      <c r="D249" s="433"/>
      <c r="E249" s="433"/>
      <c r="F249" s="433"/>
      <c r="G249" s="433"/>
      <c r="J249" s="433"/>
    </row>
    <row r="250" spans="1:10" x14ac:dyDescent="0.15">
      <c r="A250" s="433"/>
      <c r="B250" s="433"/>
      <c r="C250" s="433"/>
      <c r="D250" s="433"/>
      <c r="E250" s="433"/>
      <c r="F250" s="433"/>
      <c r="G250" s="433"/>
      <c r="J250" s="433"/>
    </row>
    <row r="251" spans="1:10" x14ac:dyDescent="0.15">
      <c r="A251" s="433"/>
      <c r="B251" s="433"/>
      <c r="C251" s="433"/>
      <c r="D251" s="433"/>
      <c r="E251" s="433"/>
      <c r="F251" s="433"/>
      <c r="G251" s="433"/>
      <c r="J251" s="433"/>
    </row>
    <row r="252" spans="1:10" x14ac:dyDescent="0.15">
      <c r="A252" s="433"/>
      <c r="B252" s="433"/>
      <c r="C252" s="433"/>
      <c r="D252" s="433"/>
      <c r="E252" s="433"/>
      <c r="F252" s="433"/>
      <c r="G252" s="433"/>
      <c r="J252" s="433"/>
    </row>
    <row r="253" spans="1:10" x14ac:dyDescent="0.15">
      <c r="A253" s="433"/>
      <c r="B253" s="433"/>
      <c r="C253" s="433"/>
      <c r="D253" s="433"/>
      <c r="E253" s="433"/>
      <c r="F253" s="433"/>
      <c r="G253" s="433"/>
      <c r="J253" s="433"/>
    </row>
    <row r="254" spans="1:10" x14ac:dyDescent="0.15">
      <c r="A254" s="433"/>
      <c r="B254" s="433"/>
      <c r="C254" s="433"/>
      <c r="D254" s="433"/>
      <c r="E254" s="433"/>
      <c r="F254" s="433"/>
      <c r="G254" s="433"/>
      <c r="J254" s="433"/>
    </row>
    <row r="255" spans="1:10" x14ac:dyDescent="0.15">
      <c r="A255" s="433"/>
      <c r="B255" s="433"/>
      <c r="C255" s="433"/>
      <c r="D255" s="433"/>
      <c r="E255" s="433"/>
      <c r="F255" s="433"/>
      <c r="G255" s="433"/>
      <c r="J255" s="433"/>
    </row>
    <row r="256" spans="1:10" x14ac:dyDescent="0.15">
      <c r="A256" s="433"/>
      <c r="B256" s="433"/>
      <c r="C256" s="433"/>
      <c r="D256" s="433"/>
      <c r="E256" s="433"/>
      <c r="F256" s="433"/>
      <c r="G256" s="433"/>
      <c r="J256" s="433"/>
    </row>
    <row r="257" spans="1:10" x14ac:dyDescent="0.15">
      <c r="A257" s="433"/>
      <c r="B257" s="433"/>
      <c r="C257" s="433"/>
      <c r="D257" s="433"/>
      <c r="E257" s="433"/>
      <c r="F257" s="433"/>
      <c r="G257" s="433"/>
      <c r="J257" s="433"/>
    </row>
    <row r="258" spans="1:10" x14ac:dyDescent="0.15">
      <c r="A258" s="433"/>
      <c r="B258" s="433"/>
      <c r="C258" s="433"/>
      <c r="D258" s="433"/>
      <c r="E258" s="433"/>
      <c r="F258" s="433"/>
      <c r="G258" s="433"/>
      <c r="J258" s="433"/>
    </row>
    <row r="259" spans="1:10" x14ac:dyDescent="0.15">
      <c r="A259" s="433"/>
      <c r="B259" s="433"/>
      <c r="C259" s="433"/>
      <c r="D259" s="433"/>
      <c r="E259" s="433"/>
      <c r="F259" s="433"/>
      <c r="G259" s="433"/>
      <c r="J259" s="433"/>
    </row>
    <row r="260" spans="1:10" x14ac:dyDescent="0.15">
      <c r="A260" s="433"/>
      <c r="B260" s="433"/>
      <c r="C260" s="433"/>
      <c r="D260" s="433"/>
      <c r="E260" s="433"/>
      <c r="F260" s="433"/>
      <c r="G260" s="433"/>
      <c r="J260" s="433"/>
    </row>
    <row r="261" spans="1:10" x14ac:dyDescent="0.15">
      <c r="A261" s="433"/>
      <c r="B261" s="433"/>
      <c r="C261" s="433"/>
      <c r="D261" s="433"/>
      <c r="E261" s="433"/>
      <c r="F261" s="433"/>
      <c r="G261" s="433"/>
      <c r="J261" s="433"/>
    </row>
    <row r="262" spans="1:10" x14ac:dyDescent="0.15">
      <c r="A262" s="433"/>
      <c r="B262" s="433"/>
      <c r="C262" s="433"/>
      <c r="D262" s="433"/>
      <c r="E262" s="433"/>
      <c r="F262" s="433"/>
      <c r="G262" s="433"/>
      <c r="J262" s="433"/>
    </row>
    <row r="263" spans="1:10" x14ac:dyDescent="0.15">
      <c r="A263" s="433"/>
      <c r="B263" s="433"/>
      <c r="C263" s="433"/>
      <c r="D263" s="433"/>
      <c r="E263" s="433"/>
      <c r="F263" s="433"/>
      <c r="G263" s="433"/>
      <c r="J263" s="433"/>
    </row>
    <row r="264" spans="1:10" x14ac:dyDescent="0.15">
      <c r="A264" s="433"/>
      <c r="B264" s="433"/>
      <c r="C264" s="433"/>
      <c r="D264" s="433"/>
      <c r="E264" s="433"/>
      <c r="F264" s="433"/>
      <c r="G264" s="433"/>
      <c r="J264" s="433"/>
    </row>
    <row r="265" spans="1:10" x14ac:dyDescent="0.15">
      <c r="A265" s="433"/>
      <c r="B265" s="433"/>
      <c r="C265" s="433"/>
      <c r="D265" s="433"/>
      <c r="E265" s="433"/>
      <c r="F265" s="433"/>
      <c r="G265" s="433"/>
      <c r="J265" s="433"/>
    </row>
    <row r="266" spans="1:10" x14ac:dyDescent="0.15">
      <c r="A266" s="433"/>
      <c r="B266" s="433"/>
      <c r="C266" s="433"/>
      <c r="D266" s="433"/>
      <c r="E266" s="433"/>
      <c r="F266" s="433"/>
      <c r="G266" s="433"/>
      <c r="J266" s="433"/>
    </row>
    <row r="267" spans="1:10" x14ac:dyDescent="0.15">
      <c r="A267" s="433"/>
      <c r="B267" s="433"/>
      <c r="C267" s="433"/>
      <c r="D267" s="433"/>
      <c r="E267" s="433"/>
      <c r="F267" s="433"/>
      <c r="G267" s="433"/>
      <c r="J267" s="433"/>
    </row>
    <row r="268" spans="1:10" x14ac:dyDescent="0.15">
      <c r="A268" s="433"/>
      <c r="B268" s="433"/>
      <c r="C268" s="433"/>
      <c r="D268" s="433"/>
      <c r="E268" s="433"/>
      <c r="F268" s="433"/>
      <c r="G268" s="433"/>
      <c r="H268" s="433"/>
      <c r="J268" s="433"/>
    </row>
    <row r="269" spans="1:10" x14ac:dyDescent="0.15">
      <c r="A269" s="433"/>
      <c r="B269" s="433"/>
      <c r="C269" s="433"/>
      <c r="D269" s="433"/>
      <c r="E269" s="433"/>
      <c r="F269" s="433"/>
      <c r="G269" s="433"/>
      <c r="J269" s="433"/>
    </row>
    <row r="270" spans="1:10" x14ac:dyDescent="0.15">
      <c r="A270" s="433"/>
      <c r="B270" s="433"/>
      <c r="C270" s="433"/>
      <c r="D270" s="433"/>
      <c r="E270" s="433"/>
      <c r="F270" s="433"/>
      <c r="G270" s="433"/>
      <c r="J270" s="433"/>
    </row>
    <row r="271" spans="1:10" s="436" customFormat="1" x14ac:dyDescent="0.15">
      <c r="A271" s="438"/>
      <c r="B271" s="438"/>
      <c r="C271" s="438"/>
      <c r="D271" s="438"/>
      <c r="E271" s="438"/>
      <c r="F271" s="438"/>
      <c r="G271" s="438"/>
      <c r="J271" s="438"/>
    </row>
    <row r="272" spans="1:10" x14ac:dyDescent="0.15">
      <c r="A272" s="433"/>
      <c r="B272" s="433"/>
      <c r="C272" s="433"/>
      <c r="D272" s="433"/>
      <c r="E272" s="433"/>
      <c r="F272" s="433"/>
      <c r="G272" s="433"/>
      <c r="J272" s="433"/>
    </row>
    <row r="273" spans="1:10" x14ac:dyDescent="0.15">
      <c r="A273" s="433"/>
      <c r="B273" s="433"/>
      <c r="C273" s="433"/>
      <c r="D273" s="433"/>
      <c r="E273" s="433"/>
      <c r="F273" s="433"/>
      <c r="G273" s="433"/>
      <c r="J273" s="433"/>
    </row>
    <row r="274" spans="1:10" x14ac:dyDescent="0.15">
      <c r="A274" s="433"/>
      <c r="B274" s="433"/>
      <c r="C274" s="433"/>
      <c r="D274" s="433"/>
      <c r="E274" s="433"/>
      <c r="F274" s="433"/>
      <c r="G274" s="433"/>
      <c r="J274" s="433"/>
    </row>
    <row r="275" spans="1:10" x14ac:dyDescent="0.15">
      <c r="A275" s="433"/>
      <c r="B275" s="433"/>
      <c r="C275" s="433"/>
      <c r="D275" s="433"/>
      <c r="E275" s="433"/>
      <c r="F275" s="433"/>
      <c r="G275" s="433"/>
      <c r="J275" s="433"/>
    </row>
    <row r="276" spans="1:10" x14ac:dyDescent="0.15">
      <c r="A276" s="433"/>
      <c r="B276" s="433"/>
      <c r="C276" s="433"/>
      <c r="D276" s="433"/>
      <c r="E276" s="433"/>
      <c r="F276" s="433"/>
      <c r="G276" s="433"/>
      <c r="J276" s="433"/>
    </row>
    <row r="277" spans="1:10" x14ac:dyDescent="0.15">
      <c r="A277" s="433"/>
      <c r="B277" s="433"/>
      <c r="C277" s="433"/>
      <c r="D277" s="433"/>
      <c r="E277" s="433"/>
      <c r="F277" s="433"/>
      <c r="G277" s="433"/>
      <c r="J277" s="433"/>
    </row>
    <row r="278" spans="1:10" x14ac:dyDescent="0.15">
      <c r="A278" s="433"/>
      <c r="B278" s="433"/>
      <c r="C278" s="433"/>
      <c r="D278" s="433"/>
      <c r="E278" s="433"/>
      <c r="F278" s="433"/>
      <c r="G278" s="433"/>
      <c r="J278" s="433"/>
    </row>
    <row r="279" spans="1:10" x14ac:dyDescent="0.15">
      <c r="A279" s="433"/>
      <c r="B279" s="433"/>
      <c r="C279" s="433"/>
      <c r="D279" s="433"/>
      <c r="E279" s="433"/>
      <c r="F279" s="433"/>
      <c r="G279" s="433"/>
      <c r="J279" s="433"/>
    </row>
    <row r="280" spans="1:10" x14ac:dyDescent="0.15">
      <c r="A280" s="433"/>
      <c r="B280" s="433"/>
      <c r="C280" s="433"/>
      <c r="D280" s="433"/>
      <c r="E280" s="433"/>
      <c r="F280" s="433"/>
      <c r="G280" s="433"/>
      <c r="J280" s="433"/>
    </row>
    <row r="281" spans="1:10" x14ac:dyDescent="0.15">
      <c r="A281" s="433"/>
      <c r="B281" s="433"/>
      <c r="C281" s="433"/>
      <c r="D281" s="433"/>
      <c r="E281" s="433"/>
      <c r="F281" s="433"/>
      <c r="G281" s="433"/>
      <c r="J281" s="433"/>
    </row>
    <row r="282" spans="1:10" x14ac:dyDescent="0.15">
      <c r="A282" s="433"/>
      <c r="B282" s="433"/>
      <c r="C282" s="433"/>
      <c r="D282" s="433"/>
      <c r="E282" s="433"/>
      <c r="F282" s="433"/>
      <c r="G282" s="433"/>
      <c r="J282" s="433"/>
    </row>
    <row r="283" spans="1:10" x14ac:dyDescent="0.15">
      <c r="A283" s="433"/>
      <c r="B283" s="433"/>
      <c r="C283" s="433"/>
      <c r="D283" s="433"/>
      <c r="E283" s="433"/>
      <c r="F283" s="433"/>
      <c r="G283" s="433"/>
      <c r="H283" s="433"/>
      <c r="J283" s="433"/>
    </row>
    <row r="284" spans="1:10" x14ac:dyDescent="0.15">
      <c r="A284" s="433"/>
      <c r="B284" s="433"/>
      <c r="C284" s="433"/>
      <c r="D284" s="433"/>
      <c r="E284" s="433"/>
      <c r="F284" s="433"/>
      <c r="G284" s="433"/>
      <c r="H284" s="433"/>
      <c r="J284" s="433"/>
    </row>
    <row r="285" spans="1:10" x14ac:dyDescent="0.15">
      <c r="A285" s="433"/>
      <c r="B285" s="433"/>
      <c r="C285" s="433"/>
      <c r="D285" s="433"/>
      <c r="E285" s="433"/>
      <c r="F285" s="433"/>
      <c r="G285" s="433"/>
      <c r="H285" s="433"/>
      <c r="J285" s="433"/>
    </row>
    <row r="286" spans="1:10" x14ac:dyDescent="0.15">
      <c r="A286" s="433"/>
      <c r="B286" s="433"/>
      <c r="C286" s="433"/>
      <c r="D286" s="433"/>
      <c r="E286" s="433"/>
      <c r="F286" s="433"/>
      <c r="G286" s="433"/>
      <c r="J286" s="433"/>
    </row>
    <row r="287" spans="1:10" x14ac:dyDescent="0.15">
      <c r="A287" s="433"/>
      <c r="B287" s="433"/>
      <c r="C287" s="433"/>
      <c r="D287" s="433"/>
      <c r="E287" s="433"/>
      <c r="F287" s="433"/>
      <c r="G287" s="433"/>
      <c r="J287" s="433"/>
    </row>
    <row r="288" spans="1:10" x14ac:dyDescent="0.15">
      <c r="A288" s="433"/>
      <c r="B288" s="433"/>
      <c r="C288" s="433"/>
      <c r="D288" s="433"/>
      <c r="E288" s="433"/>
      <c r="F288" s="433"/>
      <c r="G288" s="433"/>
      <c r="J288" s="433"/>
    </row>
    <row r="289" spans="1:10" x14ac:dyDescent="0.15">
      <c r="A289" s="433"/>
      <c r="B289" s="433"/>
      <c r="C289" s="433"/>
      <c r="D289" s="433"/>
      <c r="E289" s="433"/>
      <c r="F289" s="433"/>
      <c r="G289" s="433"/>
      <c r="H289" s="433"/>
      <c r="J289" s="433"/>
    </row>
    <row r="290" spans="1:10" x14ac:dyDescent="0.15">
      <c r="A290" s="433"/>
      <c r="B290" s="433"/>
      <c r="C290" s="433"/>
      <c r="D290" s="433"/>
      <c r="E290" s="433"/>
      <c r="F290" s="433"/>
      <c r="G290" s="433"/>
      <c r="J290" s="433"/>
    </row>
    <row r="291" spans="1:10" x14ac:dyDescent="0.15">
      <c r="A291" s="433"/>
      <c r="B291" s="433"/>
      <c r="C291" s="433"/>
      <c r="D291" s="433"/>
      <c r="E291" s="433"/>
      <c r="F291" s="433"/>
      <c r="G291" s="433"/>
      <c r="H291" s="433"/>
      <c r="J291" s="433"/>
    </row>
    <row r="292" spans="1:10" x14ac:dyDescent="0.15">
      <c r="A292" s="433"/>
      <c r="B292" s="433"/>
      <c r="C292" s="433"/>
      <c r="D292" s="433"/>
      <c r="E292" s="433"/>
      <c r="F292" s="433"/>
      <c r="G292" s="433"/>
      <c r="J292" s="433"/>
    </row>
    <row r="293" spans="1:10" x14ac:dyDescent="0.15">
      <c r="A293" s="433"/>
      <c r="B293" s="433"/>
      <c r="C293" s="433"/>
      <c r="D293" s="433"/>
      <c r="E293" s="433"/>
      <c r="F293" s="433"/>
      <c r="G293" s="433"/>
      <c r="J293" s="433"/>
    </row>
    <row r="294" spans="1:10" x14ac:dyDescent="0.15">
      <c r="A294" s="433"/>
      <c r="B294" s="433"/>
      <c r="C294" s="433"/>
      <c r="D294" s="433"/>
      <c r="E294" s="433"/>
      <c r="F294" s="433"/>
      <c r="G294" s="433"/>
      <c r="J294" s="433"/>
    </row>
    <row r="295" spans="1:10" x14ac:dyDescent="0.15">
      <c r="A295" s="433"/>
      <c r="B295" s="433"/>
      <c r="C295" s="433"/>
      <c r="D295" s="433"/>
      <c r="E295" s="433"/>
      <c r="F295" s="433"/>
      <c r="G295" s="433"/>
      <c r="J295" s="433"/>
    </row>
    <row r="296" spans="1:10" x14ac:dyDescent="0.15">
      <c r="A296" s="433"/>
      <c r="B296" s="433"/>
      <c r="C296" s="433"/>
      <c r="D296" s="433"/>
      <c r="E296" s="433"/>
      <c r="F296" s="433"/>
      <c r="G296" s="433"/>
      <c r="J296" s="433"/>
    </row>
    <row r="297" spans="1:10" x14ac:dyDescent="0.15">
      <c r="A297" s="433"/>
      <c r="B297" s="433"/>
      <c r="C297" s="433"/>
      <c r="D297" s="433"/>
      <c r="E297" s="433"/>
      <c r="F297" s="433"/>
      <c r="G297" s="433"/>
      <c r="J297" s="433"/>
    </row>
    <row r="298" spans="1:10" x14ac:dyDescent="0.15">
      <c r="A298" s="433"/>
      <c r="B298" s="433"/>
      <c r="C298" s="433"/>
      <c r="D298" s="433"/>
      <c r="E298" s="433"/>
      <c r="F298" s="433"/>
      <c r="G298" s="433"/>
      <c r="J298" s="433"/>
    </row>
    <row r="299" spans="1:10" x14ac:dyDescent="0.15">
      <c r="A299" s="433"/>
      <c r="B299" s="433"/>
      <c r="C299" s="433"/>
      <c r="D299" s="433"/>
      <c r="E299" s="433"/>
      <c r="F299" s="433"/>
      <c r="G299" s="433"/>
      <c r="J299" s="433"/>
    </row>
    <row r="300" spans="1:10" x14ac:dyDescent="0.15">
      <c r="A300" s="433"/>
      <c r="B300" s="433"/>
      <c r="C300" s="433"/>
      <c r="D300" s="433"/>
      <c r="E300" s="433"/>
      <c r="F300" s="433"/>
      <c r="G300" s="433"/>
      <c r="H300" s="433"/>
      <c r="I300" s="433"/>
      <c r="J300" s="433"/>
    </row>
    <row r="301" spans="1:10" x14ac:dyDescent="0.15">
      <c r="A301" s="433"/>
      <c r="B301" s="433"/>
      <c r="C301" s="433"/>
      <c r="D301" s="433"/>
      <c r="E301" s="433"/>
      <c r="F301" s="433"/>
      <c r="G301" s="433"/>
      <c r="H301" s="433"/>
      <c r="J301" s="433"/>
    </row>
    <row r="302" spans="1:10" x14ac:dyDescent="0.15">
      <c r="A302" s="433"/>
      <c r="B302" s="433"/>
      <c r="C302" s="433"/>
      <c r="D302" s="433"/>
      <c r="E302" s="433"/>
      <c r="F302" s="433"/>
      <c r="G302" s="433"/>
      <c r="H302" s="433"/>
      <c r="J302" s="433"/>
    </row>
    <row r="303" spans="1:10" x14ac:dyDescent="0.15">
      <c r="A303" s="433"/>
      <c r="B303" s="433"/>
      <c r="C303" s="433"/>
      <c r="D303" s="433"/>
      <c r="E303" s="433"/>
      <c r="F303" s="433"/>
      <c r="G303" s="433"/>
      <c r="J303" s="433"/>
    </row>
    <row r="304" spans="1:10" x14ac:dyDescent="0.15">
      <c r="A304" s="433"/>
      <c r="B304" s="433"/>
      <c r="C304" s="433"/>
      <c r="D304" s="433"/>
      <c r="E304" s="433"/>
      <c r="F304" s="433"/>
      <c r="G304" s="433"/>
      <c r="J304" s="433"/>
    </row>
    <row r="305" spans="1:10" x14ac:dyDescent="0.15">
      <c r="A305" s="433"/>
      <c r="B305" s="433"/>
      <c r="C305" s="433"/>
      <c r="D305" s="433"/>
      <c r="E305" s="433"/>
      <c r="F305" s="433"/>
      <c r="G305" s="433"/>
      <c r="J305" s="433"/>
    </row>
    <row r="306" spans="1:10" x14ac:dyDescent="0.15">
      <c r="A306" s="433"/>
      <c r="B306" s="433"/>
      <c r="C306" s="433"/>
      <c r="D306" s="433"/>
      <c r="E306" s="433"/>
      <c r="F306" s="433"/>
      <c r="G306" s="433"/>
      <c r="J306" s="433"/>
    </row>
    <row r="307" spans="1:10" x14ac:dyDescent="0.15">
      <c r="A307" s="433"/>
      <c r="B307" s="433"/>
      <c r="C307" s="433"/>
      <c r="D307" s="433"/>
      <c r="E307" s="433"/>
      <c r="F307" s="433"/>
      <c r="G307" s="433"/>
      <c r="J307" s="433"/>
    </row>
    <row r="308" spans="1:10" x14ac:dyDescent="0.15">
      <c r="A308" s="433"/>
      <c r="B308" s="433"/>
      <c r="C308" s="433"/>
      <c r="D308" s="433"/>
      <c r="E308" s="433"/>
      <c r="F308" s="433"/>
      <c r="G308" s="433"/>
      <c r="J308" s="433"/>
    </row>
    <row r="309" spans="1:10" x14ac:dyDescent="0.15">
      <c r="A309" s="433"/>
      <c r="B309" s="433"/>
      <c r="C309" s="433"/>
      <c r="D309" s="433"/>
      <c r="E309" s="433"/>
      <c r="F309" s="433"/>
      <c r="G309" s="433"/>
      <c r="J309" s="433"/>
    </row>
    <row r="310" spans="1:10" x14ac:dyDescent="0.15">
      <c r="A310" s="433"/>
      <c r="B310" s="433"/>
      <c r="C310" s="433"/>
      <c r="D310" s="433"/>
      <c r="E310" s="433"/>
      <c r="F310" s="433"/>
      <c r="G310" s="433"/>
      <c r="J310" s="433"/>
    </row>
    <row r="311" spans="1:10" x14ac:dyDescent="0.15">
      <c r="A311" s="433"/>
      <c r="B311" s="433"/>
      <c r="C311" s="433"/>
      <c r="D311" s="433"/>
      <c r="E311" s="433"/>
      <c r="F311" s="433"/>
      <c r="G311" s="433"/>
      <c r="J311" s="433"/>
    </row>
    <row r="312" spans="1:10" x14ac:dyDescent="0.15">
      <c r="A312" s="433"/>
      <c r="B312" s="433"/>
      <c r="C312" s="433"/>
      <c r="D312" s="433"/>
      <c r="E312" s="433"/>
      <c r="F312" s="433"/>
      <c r="G312" s="433"/>
      <c r="J312" s="433"/>
    </row>
    <row r="313" spans="1:10" x14ac:dyDescent="0.15">
      <c r="A313" s="433"/>
      <c r="B313" s="433"/>
      <c r="C313" s="433"/>
      <c r="D313" s="433"/>
      <c r="E313" s="433"/>
      <c r="F313" s="433"/>
      <c r="G313" s="433"/>
      <c r="J313" s="433"/>
    </row>
    <row r="314" spans="1:10" x14ac:dyDescent="0.15">
      <c r="A314" s="433"/>
      <c r="B314" s="433"/>
      <c r="C314" s="433"/>
      <c r="D314" s="433"/>
      <c r="E314" s="433"/>
      <c r="F314" s="433"/>
      <c r="G314" s="433"/>
      <c r="J314" s="433"/>
    </row>
    <row r="315" spans="1:10" x14ac:dyDescent="0.15">
      <c r="A315" s="433"/>
      <c r="B315" s="433"/>
      <c r="C315" s="433"/>
      <c r="D315" s="433"/>
      <c r="E315" s="433"/>
      <c r="F315" s="433"/>
      <c r="G315" s="433"/>
      <c r="J315" s="433"/>
    </row>
  </sheetData>
  <mergeCells count="2">
    <mergeCell ref="A1:J1"/>
    <mergeCell ref="K1:AE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1" orientation="landscape" horizontalDpi="300" verticalDpi="300" r:id="rId1"/>
  <headerFooter>
    <oddHeader xml:space="preserve">&amp;R&amp;48別添図C-2&amp;11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'C:\Users\sb72071\Desktop\[【清田】桝取付管調査入力シート_V01.xlsx]コード'!#REF!</xm:f>
          </x14:formula1>
          <xm:sqref>Z1:Z1048576 W1 L3:L1048576 N3:N1048576 P3:P1048576 T3:W1048576 Y3:Y1048576 AA3:AA1048576 R3:R1048576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ます取付管調査総括表(C-1)</vt:lpstr>
      <vt:lpstr>公共ます調査結果表(C-2) </vt:lpstr>
      <vt:lpstr>公共ます調査記録表(C-3)</vt:lpstr>
      <vt:lpstr>事前取付管内調査記録表(C-4)</vt:lpstr>
      <vt:lpstr>作業 必要箇所・終了 報告書(C-5) </vt:lpstr>
      <vt:lpstr>作業 必要箇所・終了 調書(C-6)</vt:lpstr>
      <vt:lpstr>作業必要終了箇所内訳書（C-7）</vt:lpstr>
      <vt:lpstr>図面記入例(別添図C-1）</vt:lpstr>
      <vt:lpstr>ます取付管調査入力シート(別添図C-2)</vt:lpstr>
      <vt:lpstr>'ます取付管調査総括表(C-1)'!Print_Area</vt:lpstr>
      <vt:lpstr>'ます取付管調査入力シート(別添図C-2)'!Print_Area</vt:lpstr>
      <vt:lpstr>'公共ます調査結果表(C-2) '!Print_Area</vt:lpstr>
      <vt:lpstr>'作業 必要箇所・終了 調書(C-6)'!Print_Area</vt:lpstr>
      <vt:lpstr>'作業 必要箇所・終了 報告書(C-5) '!Print_Area</vt:lpstr>
      <vt:lpstr>'作業必要終了箇所内訳書（C-7）'!Print_Area</vt:lpstr>
      <vt:lpstr>'事前取付管内調査記録表(C-4)'!Print_Area</vt:lpstr>
      <vt:lpstr>'図面記入例(別添図C-1）'!Print_Area</vt:lpstr>
      <vt:lpstr>'作業必要終了箇所内訳書（C-7）'!Print_Titles</vt:lpstr>
      <vt:lpstr>'ます取付管調査入力シート(別添図C-2)'!真栄MASU</vt:lpstr>
      <vt:lpstr>'ます取付管調査入力シート(別添図C-2)'!平岡８条１MASU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416.大塚　剛史</dc:creator>
  <cp:lastModifiedBy>435.田中　康博</cp:lastModifiedBy>
  <cp:lastPrinted>2023-02-06T07:19:59Z</cp:lastPrinted>
  <dcterms:created xsi:type="dcterms:W3CDTF">1997-01-08T22:48:59Z</dcterms:created>
  <dcterms:modified xsi:type="dcterms:W3CDTF">2023-02-06T07:20:16Z</dcterms:modified>
</cp:coreProperties>
</file>